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J24" i="72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C7" i="73" l="1"/>
  <c r="D8"/>
  <c r="F7"/>
  <c r="B6"/>
  <c r="G5"/>
  <c r="H5" s="1"/>
  <c r="I3" i="80"/>
  <c r="M3"/>
  <c r="G26" i="72"/>
  <c r="H26" s="1"/>
  <c r="F5" i="80"/>
  <c r="C6"/>
  <c r="E5"/>
  <c r="B5"/>
  <c r="K21" i="72"/>
  <c r="B7" i="73" l="1"/>
  <c r="A6"/>
  <c r="D9"/>
  <c r="F8"/>
  <c r="I4" i="80"/>
  <c r="M4"/>
  <c r="G27" i="72"/>
  <c r="H27" s="1"/>
  <c r="F6" i="80"/>
  <c r="B6"/>
  <c r="A5"/>
  <c r="D5" s="1"/>
  <c r="C7"/>
  <c r="E6"/>
  <c r="L21" i="72"/>
  <c r="L22" s="1"/>
  <c r="K22"/>
  <c r="A7" i="73" l="1"/>
  <c r="G7" s="1"/>
  <c r="H7" s="1"/>
  <c r="M21" i="72"/>
  <c r="N21" s="1"/>
  <c r="N22" s="1"/>
  <c r="G6" i="73"/>
  <c r="H6" s="1"/>
  <c r="D10"/>
  <c r="F9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K13" i="80" s="1"/>
  <c r="AA28" i="72"/>
  <c r="AA27"/>
  <c r="AA25"/>
  <c r="AE28"/>
  <c r="AE27"/>
  <c r="AE25"/>
  <c r="AI28"/>
  <c r="AI27"/>
  <c r="AI25"/>
  <c r="X25"/>
  <c r="K14" i="80" s="1"/>
  <c r="AB26" i="72"/>
  <c r="AB25"/>
  <c r="AB27"/>
  <c r="AF25"/>
  <c r="AF27"/>
  <c r="AF26"/>
  <c r="AB28"/>
  <c r="AA26"/>
  <c r="AI26"/>
  <c r="AF28"/>
  <c r="AE26"/>
  <c r="AG28"/>
  <c r="AC26"/>
  <c r="AG26"/>
  <c r="AD28"/>
  <c r="AH28"/>
  <c r="J14" i="80" l="1"/>
  <c r="L14" s="1"/>
  <c r="K15"/>
  <c r="J15"/>
  <c r="Y22" i="72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L15" i="80" l="1"/>
  <c r="K16"/>
  <c r="J16"/>
  <c r="D23" i="73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N17"/>
  <c r="O17"/>
  <c r="L16"/>
  <c r="W26" i="72"/>
  <c r="Z26"/>
  <c r="Y26"/>
  <c r="X26"/>
  <c r="Z27"/>
  <c r="X28"/>
  <c r="W27"/>
  <c r="N14" i="80" s="1"/>
  <c r="W28" i="72"/>
  <c r="Y27"/>
  <c r="N16" i="80" s="1"/>
  <c r="X27" i="72"/>
  <c r="N15" i="80" s="1"/>
  <c r="Z28" i="72"/>
  <c r="Y28"/>
  <c r="D24" i="73"/>
  <c r="F23"/>
  <c r="I18" i="80"/>
  <c r="M18"/>
  <c r="F21"/>
  <c r="B21"/>
  <c r="A20"/>
  <c r="D20" s="1"/>
  <c r="C22"/>
  <c r="E21"/>
  <c r="Q25" i="72"/>
  <c r="U25"/>
  <c r="J25"/>
  <c r="I4" i="73" s="1"/>
  <c r="N25" i="72"/>
  <c r="J5" i="80" s="1"/>
  <c r="R25" i="72"/>
  <c r="V25"/>
  <c r="M25"/>
  <c r="O25"/>
  <c r="S25"/>
  <c r="L25"/>
  <c r="P25"/>
  <c r="T25"/>
  <c r="S27"/>
  <c r="N10" i="80" s="1"/>
  <c r="O27" i="72"/>
  <c r="Q27"/>
  <c r="N8" i="80" s="1"/>
  <c r="P27" i="72"/>
  <c r="N7" i="80" s="1"/>
  <c r="V27" i="72"/>
  <c r="N13" i="80" s="1"/>
  <c r="R27" i="72"/>
  <c r="N9" i="80" s="1"/>
  <c r="N27" i="72"/>
  <c r="U27"/>
  <c r="N12" i="80" s="1"/>
  <c r="M27" i="72"/>
  <c r="T27"/>
  <c r="N11" i="80" s="1"/>
  <c r="L27" i="72"/>
  <c r="J27"/>
  <c r="M26"/>
  <c r="P26"/>
  <c r="Q26"/>
  <c r="L26"/>
  <c r="N26"/>
  <c r="R26"/>
  <c r="V26"/>
  <c r="O26"/>
  <c r="K26"/>
  <c r="S26"/>
  <c r="T26"/>
  <c r="U26"/>
  <c r="J26"/>
  <c r="J28"/>
  <c r="L17" i="80" l="1"/>
  <c r="J18"/>
  <c r="K18"/>
  <c r="N18"/>
  <c r="O18"/>
  <c r="P17"/>
  <c r="K12"/>
  <c r="J13"/>
  <c r="L13" s="1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P16" s="1"/>
  <c r="O14"/>
  <c r="P14" s="1"/>
  <c r="O15"/>
  <c r="P15" s="1"/>
  <c r="O12"/>
  <c r="P12" s="1"/>
  <c r="O13"/>
  <c r="P13" s="1"/>
  <c r="O10"/>
  <c r="P10" s="1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J19" i="80" l="1"/>
  <c r="K19"/>
  <c r="L18"/>
  <c r="N19"/>
  <c r="O19"/>
  <c r="P18"/>
  <c r="L10"/>
  <c r="L11"/>
  <c r="L9"/>
  <c r="L6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P19" i="80" l="1"/>
  <c r="L19"/>
  <c r="J20"/>
  <c r="K20"/>
  <c r="O20"/>
  <c r="N20"/>
  <c r="D27" i="73"/>
  <c r="F26"/>
  <c r="I21" i="80"/>
  <c r="M21"/>
  <c r="F24"/>
  <c r="C25"/>
  <c r="E24"/>
  <c r="B24"/>
  <c r="A23"/>
  <c r="D23" s="1"/>
  <c r="P20" l="1"/>
  <c r="J21"/>
  <c r="K21"/>
  <c r="L20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O22" i="80" l="1"/>
  <c r="N22"/>
  <c r="L21"/>
  <c r="K22"/>
  <c r="J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P22" i="80" l="1"/>
  <c r="N23"/>
  <c r="O23"/>
  <c r="L22"/>
  <c r="J23"/>
  <c r="K23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A16" i="71" l="1"/>
  <c r="A17" s="1"/>
  <c r="A18" s="1"/>
  <c r="A19" s="1"/>
  <c r="A20" s="1"/>
  <c r="A21" s="1"/>
  <c r="P23" i="80"/>
  <c r="L23"/>
  <c r="J24"/>
  <c r="K24"/>
  <c r="O24"/>
  <c r="N24"/>
  <c r="Q13" i="71"/>
  <c r="G13" i="80" s="1"/>
  <c r="W14" i="71"/>
  <c r="D31" i="73"/>
  <c r="F30"/>
  <c r="I8"/>
  <c r="B10"/>
  <c r="A10" s="1"/>
  <c r="H4" i="80"/>
  <c r="H7"/>
  <c r="H10"/>
  <c r="H19"/>
  <c r="H22"/>
  <c r="G4"/>
  <c r="G7"/>
  <c r="G10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B6" i="74"/>
  <c r="A5"/>
  <c r="D5" s="1"/>
  <c r="N2" i="72"/>
  <c r="N3" s="1"/>
  <c r="N4" s="1"/>
  <c r="P24" i="80" l="1"/>
  <c r="L24"/>
  <c r="O25"/>
  <c r="N25"/>
  <c r="J25"/>
  <c r="K25"/>
  <c r="Q16" i="71"/>
  <c r="G16" i="80" s="1"/>
  <c r="R16" i="71"/>
  <c r="H16" i="80" s="1"/>
  <c r="Q15" i="71"/>
  <c r="G15" i="80" s="1"/>
  <c r="R15" i="71"/>
  <c r="H15" i="80" s="1"/>
  <c r="Q14" i="71"/>
  <c r="R14"/>
  <c r="H29" i="80" s="1"/>
  <c r="A22" i="71"/>
  <c r="A23" s="1"/>
  <c r="A24" s="1"/>
  <c r="A25" s="1"/>
  <c r="A26" s="1"/>
  <c r="A27" s="1"/>
  <c r="R13"/>
  <c r="H26" i="80" s="1"/>
  <c r="E5" i="74"/>
  <c r="D32" i="73"/>
  <c r="F31"/>
  <c r="C31"/>
  <c r="C32" s="1"/>
  <c r="G9"/>
  <c r="H9" s="1"/>
  <c r="B11"/>
  <c r="A11" s="1"/>
  <c r="G10"/>
  <c r="H10" s="1"/>
  <c r="I26" i="80"/>
  <c r="M26"/>
  <c r="B29"/>
  <c r="G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L25" i="80" l="1"/>
  <c r="P25"/>
  <c r="O26"/>
  <c r="N26"/>
  <c r="J26"/>
  <c r="K26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H128"/>
  <c r="I105"/>
  <c r="I101"/>
  <c r="I99"/>
  <c r="I103"/>
  <c r="J3"/>
  <c r="J2"/>
  <c r="H107"/>
  <c r="K1"/>
  <c r="E7" i="73"/>
  <c r="L4" i="71"/>
  <c r="H5"/>
  <c r="G5"/>
  <c r="I5"/>
  <c r="A7" i="74"/>
  <c r="D7" s="1"/>
  <c r="P2" i="72"/>
  <c r="P3" s="1"/>
  <c r="P4" s="1"/>
  <c r="L26" i="80" l="1"/>
  <c r="P26"/>
  <c r="J27"/>
  <c r="K27"/>
  <c r="N27"/>
  <c r="O27"/>
  <c r="E7" i="74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J28" i="80" l="1"/>
  <c r="K28"/>
  <c r="L27"/>
  <c r="N28"/>
  <c r="O28"/>
  <c r="P27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J110"/>
  <c r="K98"/>
  <c r="J126"/>
  <c r="I111"/>
  <c r="K101"/>
  <c r="K109"/>
  <c r="K128" s="1"/>
  <c r="K105"/>
  <c r="K121"/>
  <c r="K110"/>
  <c r="K102"/>
  <c r="K117"/>
  <c r="K106"/>
  <c r="K113"/>
  <c r="J127"/>
  <c r="L3"/>
  <c r="L2"/>
  <c r="H115"/>
  <c r="K114"/>
  <c r="G115"/>
  <c r="J114"/>
  <c r="F115"/>
  <c r="M1"/>
  <c r="E9" i="73"/>
  <c r="J6" i="71"/>
  <c r="I6"/>
  <c r="G6"/>
  <c r="L5"/>
  <c r="B9" i="74"/>
  <c r="R2" i="72"/>
  <c r="R3" s="1"/>
  <c r="R4" s="1"/>
  <c r="L28" i="80" l="1"/>
  <c r="K29"/>
  <c r="J29"/>
  <c r="O29"/>
  <c r="N29"/>
  <c r="P28"/>
  <c r="C35" i="73"/>
  <c r="D36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P29" i="80"/>
  <c r="L29"/>
  <c r="J30"/>
  <c r="K30"/>
  <c r="N30"/>
  <c r="O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L30" i="80" l="1"/>
  <c r="J31"/>
  <c r="L31" s="1"/>
  <c r="K31"/>
  <c r="P30"/>
  <c r="N31"/>
  <c r="O31"/>
  <c r="I14" i="73"/>
  <c r="D38"/>
  <c r="F37"/>
  <c r="C37"/>
  <c r="C38" s="1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J32" i="80" l="1"/>
  <c r="K32"/>
  <c r="P31"/>
  <c r="N32"/>
  <c r="O32"/>
  <c r="I8" i="71"/>
  <c r="H100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L32" i="80" l="1"/>
  <c r="J33"/>
  <c r="K33"/>
  <c r="O33"/>
  <c r="N33"/>
  <c r="P32"/>
  <c r="I9" i="71"/>
  <c r="H104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1"/>
  <c r="P125"/>
  <c r="P121"/>
  <c r="P117"/>
  <c r="P116"/>
  <c r="P115"/>
  <c r="P114"/>
  <c r="P113"/>
  <c r="P109"/>
  <c r="P128" s="1"/>
  <c r="R1"/>
  <c r="E14" i="73"/>
  <c r="L33" i="80" l="1"/>
  <c r="P33"/>
  <c r="O34"/>
  <c r="N34"/>
  <c r="K34"/>
  <c r="J34"/>
  <c r="H108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P34" i="80" l="1"/>
  <c r="J35"/>
  <c r="K35"/>
  <c r="N35"/>
  <c r="O35"/>
  <c r="L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P35" i="80" l="1"/>
  <c r="L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H12" s="1"/>
  <c r="L10"/>
  <c r="S113" i="74"/>
  <c r="S124"/>
  <c r="S100"/>
  <c r="S105"/>
  <c r="R126"/>
  <c r="S104"/>
  <c r="S120"/>
  <c r="S112"/>
  <c r="S129"/>
  <c r="S116"/>
  <c r="S125"/>
  <c r="S101"/>
  <c r="S109"/>
  <c r="S126" s="1"/>
  <c r="S117"/>
  <c r="S114"/>
  <c r="S108"/>
  <c r="S115"/>
  <c r="S121"/>
  <c r="S128"/>
  <c r="T3"/>
  <c r="T128" s="1"/>
  <c r="T2"/>
  <c r="U1"/>
  <c r="E17" i="73"/>
  <c r="L36" i="80" l="1"/>
  <c r="P36"/>
  <c r="J37"/>
  <c r="K37"/>
  <c r="N37"/>
  <c r="O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T101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P37" i="80" l="1"/>
  <c r="L37"/>
  <c r="J38"/>
  <c r="K38"/>
  <c r="N38"/>
  <c r="O38"/>
  <c r="L11" i="71"/>
  <c r="I12"/>
  <c r="J12"/>
  <c r="K12" s="1"/>
  <c r="H13" s="1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L38" i="80" l="1"/>
  <c r="P38"/>
  <c r="O39"/>
  <c r="N39"/>
  <c r="K39"/>
  <c r="J39"/>
  <c r="W4" i="74"/>
  <c r="W5"/>
  <c r="W6"/>
  <c r="W7"/>
  <c r="W8"/>
  <c r="W9"/>
  <c r="J13" i="71"/>
  <c r="I13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P39" i="80" l="1"/>
  <c r="J40"/>
  <c r="K40"/>
  <c r="O40"/>
  <c r="N40"/>
  <c r="L39"/>
  <c r="I14" i="71"/>
  <c r="K14" s="1"/>
  <c r="I15" s="1"/>
  <c r="K13"/>
  <c r="J14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L40" i="80" l="1"/>
  <c r="J41"/>
  <c r="K41"/>
  <c r="N41"/>
  <c r="O41"/>
  <c r="P40"/>
  <c r="G14" i="71"/>
  <c r="H14"/>
  <c r="L13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P41" i="80" l="1"/>
  <c r="L41"/>
  <c r="J42"/>
  <c r="K42"/>
  <c r="N42"/>
  <c r="O42"/>
  <c r="K15" i="71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P42"/>
  <c r="J43"/>
  <c r="K43"/>
  <c r="N43"/>
  <c r="O43"/>
  <c r="AA4" i="74"/>
  <c r="AA5"/>
  <c r="AA6"/>
  <c r="AA7"/>
  <c r="AA8"/>
  <c r="AA9"/>
  <c r="D50" i="73"/>
  <c r="F49"/>
  <c r="C49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C50" i="73" l="1"/>
  <c r="L43" i="80"/>
  <c r="P43"/>
  <c r="J44"/>
  <c r="K44"/>
  <c r="N44"/>
  <c r="O44"/>
  <c r="AB4" i="74"/>
  <c r="AB5"/>
  <c r="AB6"/>
  <c r="AB7"/>
  <c r="AB8"/>
  <c r="AB9"/>
  <c r="I18" i="71"/>
  <c r="K17"/>
  <c r="J99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J45"/>
  <c r="K45"/>
  <c r="N45"/>
  <c r="O45"/>
  <c r="AC4" i="74"/>
  <c r="AC5"/>
  <c r="AC6"/>
  <c r="AC7"/>
  <c r="AC8"/>
  <c r="AC9"/>
  <c r="J103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L45" i="80" l="1"/>
  <c r="P45"/>
  <c r="K46"/>
  <c r="J46"/>
  <c r="O46"/>
  <c r="N46"/>
  <c r="AD4" i="74"/>
  <c r="AD5"/>
  <c r="AD6"/>
  <c r="AD7"/>
  <c r="AD8"/>
  <c r="AD9"/>
  <c r="J107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J47"/>
  <c r="K47"/>
  <c r="O47"/>
  <c r="N47"/>
  <c r="P46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L47" i="80"/>
  <c r="J48"/>
  <c r="K48"/>
  <c r="N48"/>
  <c r="O48"/>
  <c r="P47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P48"/>
  <c r="K49"/>
  <c r="J49"/>
  <c r="N49"/>
  <c r="O49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99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L50"/>
  <c r="N51"/>
  <c r="O51"/>
  <c r="J51"/>
  <c r="K51"/>
  <c r="K103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L51"/>
  <c r="K52"/>
  <c r="J52"/>
  <c r="N52"/>
  <c r="O52"/>
  <c r="K107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O53"/>
  <c r="N53"/>
  <c r="K53"/>
  <c r="J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P53" i="80" l="1"/>
  <c r="K54"/>
  <c r="J54"/>
  <c r="O54"/>
  <c r="N54"/>
  <c r="L53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L54" i="80" l="1"/>
  <c r="K55"/>
  <c r="J55"/>
  <c r="N55"/>
  <c r="O55"/>
  <c r="P54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P55"/>
  <c r="O56"/>
  <c r="N56"/>
  <c r="J56"/>
  <c r="K56"/>
  <c r="I39" i="73"/>
  <c r="L99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P56" i="80" l="1"/>
  <c r="L56"/>
  <c r="O57"/>
  <c r="N57"/>
  <c r="K57"/>
  <c r="J57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P57" i="80" l="1"/>
  <c r="O58"/>
  <c r="N58"/>
  <c r="K58"/>
  <c r="J58"/>
  <c r="L57"/>
  <c r="L107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K59"/>
  <c r="J59"/>
  <c r="N59"/>
  <c r="O59"/>
  <c r="L58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L59" i="80" l="1"/>
  <c r="P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J61" i="80" l="1"/>
  <c r="K61"/>
  <c r="P60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L61" i="80" l="1"/>
  <c r="K62"/>
  <c r="O62"/>
  <c r="P61"/>
  <c r="M99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N63" i="80" l="1"/>
  <c r="O63"/>
  <c r="K63"/>
  <c r="J63"/>
  <c r="M103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P63" i="80" l="1"/>
  <c r="N64"/>
  <c r="O64"/>
  <c r="K64"/>
  <c r="J64"/>
  <c r="L63"/>
  <c r="C70" i="73"/>
  <c r="M107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P64" i="80" l="1"/>
  <c r="K65"/>
  <c r="J65"/>
  <c r="N65"/>
  <c r="O65"/>
  <c r="L64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P65" i="80" l="1"/>
  <c r="L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K67"/>
  <c r="J67"/>
  <c r="O67"/>
  <c r="N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K68"/>
  <c r="J68"/>
  <c r="N68"/>
  <c r="O68"/>
  <c r="P67"/>
  <c r="N99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O69"/>
  <c r="N69"/>
  <c r="K69"/>
  <c r="J69"/>
  <c r="N103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N70"/>
  <c r="O70"/>
  <c r="L69"/>
  <c r="N107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O71"/>
  <c r="N71"/>
  <c r="K71"/>
  <c r="J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P71" i="80" l="1"/>
  <c r="J72"/>
  <c r="K72"/>
  <c r="O72"/>
  <c r="N72"/>
  <c r="L71"/>
  <c r="C78" i="73"/>
  <c r="D79"/>
  <c r="F78"/>
  <c r="I55"/>
  <c r="G56"/>
  <c r="H56" s="1"/>
  <c r="B58"/>
  <c r="A58" s="1"/>
  <c r="N74" i="80"/>
  <c r="O74"/>
  <c r="I73"/>
  <c r="M73"/>
  <c r="K74"/>
  <c r="J74"/>
  <c r="H76"/>
  <c r="G76"/>
  <c r="F76"/>
  <c r="A75"/>
  <c r="D75" s="1"/>
  <c r="C77"/>
  <c r="E76"/>
  <c r="B76"/>
  <c r="E52" i="73"/>
  <c r="L72" i="80" l="1"/>
  <c r="N73"/>
  <c r="O73"/>
  <c r="J73"/>
  <c r="K73"/>
  <c r="P72"/>
  <c r="L74"/>
  <c r="P74"/>
  <c r="D80" i="73"/>
  <c r="F79"/>
  <c r="C79"/>
  <c r="G57"/>
  <c r="H57" s="1"/>
  <c r="B59"/>
  <c r="A59" s="1"/>
  <c r="I56"/>
  <c r="O75" i="80"/>
  <c r="N75"/>
  <c r="I74"/>
  <c r="M74"/>
  <c r="K75"/>
  <c r="J75"/>
  <c r="H77"/>
  <c r="G77"/>
  <c r="F77"/>
  <c r="B77"/>
  <c r="C78"/>
  <c r="E77"/>
  <c r="A76"/>
  <c r="D76" s="1"/>
  <c r="E53" i="73"/>
  <c r="P73" i="80" l="1"/>
  <c r="L73"/>
  <c r="L75"/>
  <c r="P75"/>
  <c r="O99" i="74"/>
  <c r="C80" i="73"/>
  <c r="D81"/>
  <c r="F80"/>
  <c r="I57"/>
  <c r="G58"/>
  <c r="H58" s="1"/>
  <c r="B60"/>
  <c r="A60" s="1"/>
  <c r="O76" i="80"/>
  <c r="N76"/>
  <c r="P76" s="1"/>
  <c r="I75"/>
  <c r="M75"/>
  <c r="K76"/>
  <c r="J76"/>
  <c r="H78"/>
  <c r="G78"/>
  <c r="F78"/>
  <c r="A77"/>
  <c r="D77" s="1"/>
  <c r="C79"/>
  <c r="E78"/>
  <c r="B78"/>
  <c r="E54" i="73"/>
  <c r="L76" i="80" l="1"/>
  <c r="O103" i="74"/>
  <c r="I58" i="73"/>
  <c r="D82"/>
  <c r="F81"/>
  <c r="C81"/>
  <c r="G59"/>
  <c r="H59" s="1"/>
  <c r="B61"/>
  <c r="A61" s="1"/>
  <c r="O77" i="80"/>
  <c r="N77"/>
  <c r="I76"/>
  <c r="M76"/>
  <c r="K77"/>
  <c r="J77"/>
  <c r="H79"/>
  <c r="G79"/>
  <c r="F79"/>
  <c r="B79"/>
  <c r="C80"/>
  <c r="E79"/>
  <c r="A78"/>
  <c r="D78" s="1"/>
  <c r="E55" i="73"/>
  <c r="L77" i="80" l="1"/>
  <c r="P77"/>
  <c r="O107" i="74"/>
  <c r="C82" i="73"/>
  <c r="D83"/>
  <c r="F82"/>
  <c r="I59"/>
  <c r="G60"/>
  <c r="H60" s="1"/>
  <c r="B62"/>
  <c r="A62" s="1"/>
  <c r="O78" i="80"/>
  <c r="N78"/>
  <c r="I77"/>
  <c r="M77"/>
  <c r="K78"/>
  <c r="J78"/>
  <c r="H80"/>
  <c r="G80"/>
  <c r="F80"/>
  <c r="C81"/>
  <c r="E80"/>
  <c r="A79"/>
  <c r="D79" s="1"/>
  <c r="B80"/>
  <c r="E56" i="73"/>
  <c r="P78" i="80" l="1"/>
  <c r="L78"/>
  <c r="D84" i="73"/>
  <c r="F83"/>
  <c r="C83"/>
  <c r="I60"/>
  <c r="G61"/>
  <c r="H61" s="1"/>
  <c r="B63"/>
  <c r="A63" s="1"/>
  <c r="N79" i="80"/>
  <c r="O79"/>
  <c r="I78"/>
  <c r="M78"/>
  <c r="K79"/>
  <c r="J79"/>
  <c r="H81"/>
  <c r="G81"/>
  <c r="F81"/>
  <c r="B81"/>
  <c r="A80"/>
  <c r="D80" s="1"/>
  <c r="C82"/>
  <c r="E81"/>
  <c r="E57" i="73"/>
  <c r="L79" i="80" l="1"/>
  <c r="P79"/>
  <c r="C84" i="73"/>
  <c r="D85"/>
  <c r="F84"/>
  <c r="I61"/>
  <c r="G62"/>
  <c r="H62" s="1"/>
  <c r="B64"/>
  <c r="A64" s="1"/>
  <c r="O80" i="80"/>
  <c r="N80"/>
  <c r="I79"/>
  <c r="M79"/>
  <c r="K80"/>
  <c r="J80"/>
  <c r="H82"/>
  <c r="G82"/>
  <c r="F82"/>
  <c r="A81"/>
  <c r="D81" s="1"/>
  <c r="C83"/>
  <c r="E82"/>
  <c r="B82"/>
  <c r="E58" i="73"/>
  <c r="L80" i="80" l="1"/>
  <c r="P80"/>
  <c r="D86" i="73"/>
  <c r="F85"/>
  <c r="C85"/>
  <c r="C86" s="1"/>
  <c r="I62"/>
  <c r="G63"/>
  <c r="H63" s="1"/>
  <c r="B65"/>
  <c r="A65" s="1"/>
  <c r="N81" i="80"/>
  <c r="O81"/>
  <c r="I80"/>
  <c r="M80"/>
  <c r="K81"/>
  <c r="J81"/>
  <c r="H83"/>
  <c r="G83"/>
  <c r="F83"/>
  <c r="B83"/>
  <c r="C84"/>
  <c r="E83"/>
  <c r="A82"/>
  <c r="D82" s="1"/>
  <c r="E59" i="73"/>
  <c r="L81" i="80" l="1"/>
  <c r="P81"/>
  <c r="P98" i="74"/>
  <c r="D87" i="73"/>
  <c r="F86"/>
  <c r="I63"/>
  <c r="G64"/>
  <c r="H64" s="1"/>
  <c r="B66"/>
  <c r="A66" s="1"/>
  <c r="O82" i="80"/>
  <c r="N82"/>
  <c r="I81"/>
  <c r="M81"/>
  <c r="K82"/>
  <c r="J82"/>
  <c r="H84"/>
  <c r="G84"/>
  <c r="F84"/>
  <c r="C85"/>
  <c r="E84"/>
  <c r="A83"/>
  <c r="D83" s="1"/>
  <c r="B84"/>
  <c r="E60" i="73"/>
  <c r="L82" i="80" l="1"/>
  <c r="P82"/>
  <c r="P102" i="74"/>
  <c r="D88" i="73"/>
  <c r="F87"/>
  <c r="C87"/>
  <c r="C88" s="1"/>
  <c r="B67"/>
  <c r="A67" s="1"/>
  <c r="G65"/>
  <c r="H65" s="1"/>
  <c r="I64"/>
  <c r="O83" i="80"/>
  <c r="N83"/>
  <c r="I82"/>
  <c r="M82"/>
  <c r="K83"/>
  <c r="J83"/>
  <c r="B85"/>
  <c r="H85"/>
  <c r="G85"/>
  <c r="F85"/>
  <c r="A84"/>
  <c r="D84" s="1"/>
  <c r="C86"/>
  <c r="E85"/>
  <c r="E61" i="73"/>
  <c r="L83" i="80" l="1"/>
  <c r="P83"/>
  <c r="P106" i="74"/>
  <c r="D89" i="73"/>
  <c r="F88"/>
  <c r="I65"/>
  <c r="G66"/>
  <c r="H66" s="1"/>
  <c r="B68"/>
  <c r="A68" s="1"/>
  <c r="O84" i="80"/>
  <c r="N84"/>
  <c r="I83"/>
  <c r="M83"/>
  <c r="K84"/>
  <c r="J84"/>
  <c r="H86"/>
  <c r="G86"/>
  <c r="F86"/>
  <c r="A85"/>
  <c r="D85" s="1"/>
  <c r="C87"/>
  <c r="E86"/>
  <c r="B86"/>
  <c r="E62" i="73"/>
  <c r="L84" i="80" l="1"/>
  <c r="P84"/>
  <c r="D90" i="73"/>
  <c r="F89"/>
  <c r="C89"/>
  <c r="I66"/>
  <c r="G67"/>
  <c r="H67" s="1"/>
  <c r="B69"/>
  <c r="A69" s="1"/>
  <c r="O85" i="80"/>
  <c r="N85"/>
  <c r="I84"/>
  <c r="M84"/>
  <c r="K85"/>
  <c r="J85"/>
  <c r="B87"/>
  <c r="H87"/>
  <c r="G87"/>
  <c r="F87"/>
  <c r="C88"/>
  <c r="E87"/>
  <c r="A86"/>
  <c r="D86" s="1"/>
  <c r="E63" i="73"/>
  <c r="P85" i="80" l="1"/>
  <c r="L85"/>
  <c r="C90" i="73"/>
  <c r="D91"/>
  <c r="F90"/>
  <c r="I67"/>
  <c r="G68"/>
  <c r="H68" s="1"/>
  <c r="B70"/>
  <c r="A70" s="1"/>
  <c r="O86" i="80"/>
  <c r="N86"/>
  <c r="I85"/>
  <c r="M85"/>
  <c r="K86"/>
  <c r="J86"/>
  <c r="H88"/>
  <c r="G88"/>
  <c r="F88"/>
  <c r="A87"/>
  <c r="D87" s="1"/>
  <c r="C89"/>
  <c r="E88"/>
  <c r="B88"/>
  <c r="E64" i="73"/>
  <c r="L86" i="80" l="1"/>
  <c r="P86"/>
  <c r="I68" i="73"/>
  <c r="D92"/>
  <c r="F91"/>
  <c r="C91"/>
  <c r="G69"/>
  <c r="H69" s="1"/>
  <c r="B71"/>
  <c r="A71" s="1"/>
  <c r="O87" i="80"/>
  <c r="N87"/>
  <c r="I86"/>
  <c r="M86"/>
  <c r="K87"/>
  <c r="J87"/>
  <c r="H89"/>
  <c r="G89"/>
  <c r="F89"/>
  <c r="B89"/>
  <c r="C90"/>
  <c r="E89"/>
  <c r="A88"/>
  <c r="D88" s="1"/>
  <c r="E65" i="73"/>
  <c r="L87" i="80" l="1"/>
  <c r="P87"/>
  <c r="Q100" i="74"/>
  <c r="C92" i="73"/>
  <c r="D93"/>
  <c r="F92"/>
  <c r="I69"/>
  <c r="G70"/>
  <c r="H70" s="1"/>
  <c r="B72"/>
  <c r="A72" s="1"/>
  <c r="N88" i="80"/>
  <c r="O88"/>
  <c r="I87"/>
  <c r="M87"/>
  <c r="K88"/>
  <c r="J88"/>
  <c r="H90"/>
  <c r="G90"/>
  <c r="F90"/>
  <c r="C91"/>
  <c r="E90"/>
  <c r="A89"/>
  <c r="D89" s="1"/>
  <c r="B90"/>
  <c r="E66" i="73"/>
  <c r="L88" i="80" l="1"/>
  <c r="P88"/>
  <c r="Q104" i="74"/>
  <c r="I70" i="73"/>
  <c r="D94"/>
  <c r="F93"/>
  <c r="C93"/>
  <c r="G71"/>
  <c r="H71" s="1"/>
  <c r="B73"/>
  <c r="A73" s="1"/>
  <c r="O89" i="80"/>
  <c r="N89"/>
  <c r="I88"/>
  <c r="M88"/>
  <c r="K89"/>
  <c r="J89"/>
  <c r="H91"/>
  <c r="G91"/>
  <c r="F91"/>
  <c r="B91"/>
  <c r="A90"/>
  <c r="D90" s="1"/>
  <c r="C92"/>
  <c r="E91"/>
  <c r="E67" i="73"/>
  <c r="L89" i="80" l="1"/>
  <c r="P89"/>
  <c r="Q108" i="74"/>
  <c r="C94" i="73"/>
  <c r="D95"/>
  <c r="F94"/>
  <c r="I71"/>
  <c r="G72"/>
  <c r="H72" s="1"/>
  <c r="B74"/>
  <c r="A74" s="1"/>
  <c r="N90" i="80"/>
  <c r="O90"/>
  <c r="I89"/>
  <c r="M89"/>
  <c r="K90"/>
  <c r="J90"/>
  <c r="H92"/>
  <c r="G92"/>
  <c r="F92"/>
  <c r="A91"/>
  <c r="D91" s="1"/>
  <c r="C93"/>
  <c r="E92"/>
  <c r="B92"/>
  <c r="E68" i="73"/>
  <c r="P90" i="80" l="1"/>
  <c r="L90"/>
  <c r="I72" i="73"/>
  <c r="D96"/>
  <c r="F95"/>
  <c r="C95"/>
  <c r="G73"/>
  <c r="H73" s="1"/>
  <c r="B75"/>
  <c r="A75" s="1"/>
  <c r="O91" i="80"/>
  <c r="N91"/>
  <c r="I90"/>
  <c r="M90"/>
  <c r="K91"/>
  <c r="J91"/>
  <c r="H93"/>
  <c r="G93"/>
  <c r="F93"/>
  <c r="B93"/>
  <c r="C94"/>
  <c r="E93"/>
  <c r="A92"/>
  <c r="D92" s="1"/>
  <c r="E69" i="73"/>
  <c r="L91" i="80" l="1"/>
  <c r="P91"/>
  <c r="C96" i="73"/>
  <c r="D97"/>
  <c r="F96"/>
  <c r="I73"/>
  <c r="G74"/>
  <c r="H74" s="1"/>
  <c r="B76"/>
  <c r="A76" s="1"/>
  <c r="O92" i="80"/>
  <c r="N92"/>
  <c r="I91"/>
  <c r="M91"/>
  <c r="K92"/>
  <c r="J92"/>
  <c r="H94"/>
  <c r="G94"/>
  <c r="F94"/>
  <c r="C95"/>
  <c r="E94"/>
  <c r="A93"/>
  <c r="D93" s="1"/>
  <c r="B94"/>
  <c r="E70" i="73"/>
  <c r="P92" i="80" l="1"/>
  <c r="L92"/>
  <c r="D98" i="73"/>
  <c r="F97"/>
  <c r="C97"/>
  <c r="C98" s="1"/>
  <c r="I74"/>
  <c r="G75"/>
  <c r="H75" s="1"/>
  <c r="B77"/>
  <c r="A77" s="1"/>
  <c r="O93" i="80"/>
  <c r="N93"/>
  <c r="I92"/>
  <c r="M92"/>
  <c r="K93"/>
  <c r="J93"/>
  <c r="H95"/>
  <c r="G95"/>
  <c r="F95"/>
  <c r="B95"/>
  <c r="A94"/>
  <c r="D94" s="1"/>
  <c r="C96"/>
  <c r="E95"/>
  <c r="E71" i="73"/>
  <c r="P93" i="80" l="1"/>
  <c r="L93"/>
  <c r="D99" i="73"/>
  <c r="F98"/>
  <c r="I75"/>
  <c r="G76"/>
  <c r="H76" s="1"/>
  <c r="B78"/>
  <c r="A78" s="1"/>
  <c r="O94" i="80"/>
  <c r="N94"/>
  <c r="I93"/>
  <c r="M93"/>
  <c r="K94"/>
  <c r="J94"/>
  <c r="H96"/>
  <c r="G96"/>
  <c r="F96"/>
  <c r="C97"/>
  <c r="E96"/>
  <c r="A95"/>
  <c r="D95" s="1"/>
  <c r="B96"/>
  <c r="E72" i="73"/>
  <c r="P94" i="80" l="1"/>
  <c r="L94"/>
  <c r="D100" i="73"/>
  <c r="F99"/>
  <c r="C99"/>
  <c r="C100" s="1"/>
  <c r="I76"/>
  <c r="B79"/>
  <c r="A79" s="1"/>
  <c r="G77"/>
  <c r="H77" s="1"/>
  <c r="I94" i="80"/>
  <c r="M94"/>
  <c r="N95"/>
  <c r="O95"/>
  <c r="K95"/>
  <c r="J95"/>
  <c r="H97"/>
  <c r="G97"/>
  <c r="F97"/>
  <c r="B97"/>
  <c r="A96"/>
  <c r="D96" s="1"/>
  <c r="C98"/>
  <c r="E97"/>
  <c r="E73" i="73"/>
  <c r="P95" i="80" l="1"/>
  <c r="L95"/>
  <c r="I77" i="73"/>
  <c r="D101"/>
  <c r="F100"/>
  <c r="G78"/>
  <c r="H78" s="1"/>
  <c r="B80"/>
  <c r="A80" s="1"/>
  <c r="O96" i="80"/>
  <c r="N96"/>
  <c r="I95"/>
  <c r="M95"/>
  <c r="K96"/>
  <c r="J96"/>
  <c r="H98"/>
  <c r="G98"/>
  <c r="F98"/>
  <c r="C99"/>
  <c r="E98"/>
  <c r="A97"/>
  <c r="D97" s="1"/>
  <c r="B98"/>
  <c r="E74" i="73"/>
  <c r="L96" i="80" l="1"/>
  <c r="P96"/>
  <c r="D102" i="73"/>
  <c r="F101"/>
  <c r="C101"/>
  <c r="C102" s="1"/>
  <c r="I78"/>
  <c r="B81"/>
  <c r="A81" s="1"/>
  <c r="G79"/>
  <c r="H79" s="1"/>
  <c r="N97" i="80"/>
  <c r="O97"/>
  <c r="I96"/>
  <c r="M96"/>
  <c r="K97"/>
  <c r="J97"/>
  <c r="H99"/>
  <c r="F99"/>
  <c r="G99"/>
  <c r="B99"/>
  <c r="A98"/>
  <c r="D98" s="1"/>
  <c r="C100"/>
  <c r="E99"/>
  <c r="E75" i="73"/>
  <c r="L97" i="80" l="1"/>
  <c r="P97"/>
  <c r="I79" i="73"/>
  <c r="D103"/>
  <c r="F102"/>
  <c r="G80"/>
  <c r="H80" s="1"/>
  <c r="B82"/>
  <c r="A82" s="1"/>
  <c r="I97" i="80"/>
  <c r="M97"/>
  <c r="O98"/>
  <c r="N98"/>
  <c r="K98"/>
  <c r="J98"/>
  <c r="H100"/>
  <c r="G100"/>
  <c r="F100"/>
  <c r="C101"/>
  <c r="E100"/>
  <c r="B100"/>
  <c r="A99"/>
  <c r="D99" s="1"/>
  <c r="E76" i="73"/>
  <c r="P98" i="80" l="1"/>
  <c r="L98"/>
  <c r="D104" i="73"/>
  <c r="F103"/>
  <c r="C103"/>
  <c r="C104" s="1"/>
  <c r="G81"/>
  <c r="H81" s="1"/>
  <c r="B83"/>
  <c r="A83" s="1"/>
  <c r="I80"/>
  <c r="O99" i="80"/>
  <c r="N99"/>
  <c r="I98"/>
  <c r="M98"/>
  <c r="K99"/>
  <c r="J99"/>
  <c r="H101"/>
  <c r="G101"/>
  <c r="F101"/>
  <c r="A100"/>
  <c r="D100" s="1"/>
  <c r="B101"/>
  <c r="C102"/>
  <c r="E101"/>
  <c r="E77" i="73"/>
  <c r="L99" i="80" l="1"/>
  <c r="P99"/>
  <c r="D105" i="73"/>
  <c r="F104"/>
  <c r="I81"/>
  <c r="G82"/>
  <c r="H82" s="1"/>
  <c r="B84"/>
  <c r="A84" s="1"/>
  <c r="O100" i="80"/>
  <c r="N100"/>
  <c r="I99"/>
  <c r="M99"/>
  <c r="K100"/>
  <c r="J100"/>
  <c r="H102"/>
  <c r="G102"/>
  <c r="F102"/>
  <c r="C103"/>
  <c r="E102"/>
  <c r="B102"/>
  <c r="A101"/>
  <c r="D101" s="1"/>
  <c r="E78" i="73"/>
  <c r="P100" i="80" l="1"/>
  <c r="L100"/>
  <c r="D106" i="73"/>
  <c r="F105"/>
  <c r="C105"/>
  <c r="B85"/>
  <c r="A85" s="1"/>
  <c r="G83"/>
  <c r="H83" s="1"/>
  <c r="I82"/>
  <c r="O101" i="80"/>
  <c r="N101"/>
  <c r="I100"/>
  <c r="M100"/>
  <c r="K101"/>
  <c r="J101"/>
  <c r="H103"/>
  <c r="G103"/>
  <c r="F103"/>
  <c r="B103"/>
  <c r="A102"/>
  <c r="D102" s="1"/>
  <c r="C104"/>
  <c r="E103"/>
  <c r="E79" i="73"/>
  <c r="L101" i="80" l="1"/>
  <c r="P101"/>
  <c r="C106" i="73"/>
  <c r="D107"/>
  <c r="F106"/>
  <c r="I83"/>
  <c r="G84"/>
  <c r="H84" s="1"/>
  <c r="B86"/>
  <c r="A86" s="1"/>
  <c r="O102" i="80"/>
  <c r="N102"/>
  <c r="I101"/>
  <c r="M101"/>
  <c r="K102"/>
  <c r="J102"/>
  <c r="H104"/>
  <c r="G104"/>
  <c r="F104"/>
  <c r="A103"/>
  <c r="D103" s="1"/>
  <c r="C105"/>
  <c r="E104"/>
  <c r="B104"/>
  <c r="E80" i="73"/>
  <c r="C107" l="1"/>
  <c r="L102" i="80"/>
  <c r="P102"/>
  <c r="I84" i="73"/>
  <c r="D108"/>
  <c r="C108" s="1"/>
  <c r="F107"/>
  <c r="G85"/>
  <c r="H85" s="1"/>
  <c r="B87"/>
  <c r="A87" s="1"/>
  <c r="O103" i="80"/>
  <c r="N103"/>
  <c r="I102"/>
  <c r="M102"/>
  <c r="K103"/>
  <c r="J103"/>
  <c r="B105"/>
  <c r="H105"/>
  <c r="G105"/>
  <c r="F105"/>
  <c r="C106"/>
  <c r="E105"/>
  <c r="A104"/>
  <c r="D104" s="1"/>
  <c r="E81" i="73"/>
  <c r="L103" i="80" l="1"/>
  <c r="P103"/>
  <c r="S111" i="74"/>
  <c r="D109" i="73"/>
  <c r="F108"/>
  <c r="I85"/>
  <c r="G86"/>
  <c r="H86" s="1"/>
  <c r="B88"/>
  <c r="A88" s="1"/>
  <c r="N104" i="80"/>
  <c r="O104"/>
  <c r="I103"/>
  <c r="M103"/>
  <c r="K104"/>
  <c r="J104"/>
  <c r="H106"/>
  <c r="G106"/>
  <c r="F106"/>
  <c r="C107"/>
  <c r="E106"/>
  <c r="A105"/>
  <c r="D105" s="1"/>
  <c r="B106"/>
  <c r="E82" i="73"/>
  <c r="S119" i="74" l="1"/>
  <c r="L104" i="80"/>
  <c r="P104"/>
  <c r="D110" i="73"/>
  <c r="F109"/>
  <c r="C109"/>
  <c r="C110" s="1"/>
  <c r="I86"/>
  <c r="G87"/>
  <c r="H87" s="1"/>
  <c r="B89"/>
  <c r="A89" s="1"/>
  <c r="O105" i="80"/>
  <c r="N105"/>
  <c r="I104"/>
  <c r="M104"/>
  <c r="K105"/>
  <c r="J105"/>
  <c r="B107"/>
  <c r="H107"/>
  <c r="G107"/>
  <c r="F107"/>
  <c r="A106"/>
  <c r="D106" s="1"/>
  <c r="C108"/>
  <c r="E107"/>
  <c r="E83" i="73"/>
  <c r="S123" i="74" l="1"/>
  <c r="L105" i="80"/>
  <c r="P105"/>
  <c r="I87" i="73"/>
  <c r="D111"/>
  <c r="F110"/>
  <c r="B90"/>
  <c r="A90" s="1"/>
  <c r="G88"/>
  <c r="H88" s="1"/>
  <c r="N106" i="80"/>
  <c r="O106"/>
  <c r="I105"/>
  <c r="M105"/>
  <c r="K106"/>
  <c r="J106"/>
  <c r="H108"/>
  <c r="G108"/>
  <c r="F108"/>
  <c r="A107"/>
  <c r="D107" s="1"/>
  <c r="C109"/>
  <c r="E108"/>
  <c r="B108"/>
  <c r="E84" i="73"/>
  <c r="L106" i="80" l="1"/>
  <c r="P106"/>
  <c r="D112" i="73"/>
  <c r="F111"/>
  <c r="C111"/>
  <c r="I88"/>
  <c r="G89"/>
  <c r="H89" s="1"/>
  <c r="B91"/>
  <c r="A91" s="1"/>
  <c r="O107" i="80"/>
  <c r="N107"/>
  <c r="I106"/>
  <c r="M106"/>
  <c r="K107"/>
  <c r="J107"/>
  <c r="G109"/>
  <c r="H109"/>
  <c r="F109"/>
  <c r="B109"/>
  <c r="C110"/>
  <c r="E109"/>
  <c r="A108"/>
  <c r="D108" s="1"/>
  <c r="E85" i="73"/>
  <c r="L107" i="80" l="1"/>
  <c r="P107"/>
  <c r="C112" i="73"/>
  <c r="D113"/>
  <c r="F112"/>
  <c r="G90"/>
  <c r="H90" s="1"/>
  <c r="B92"/>
  <c r="A92" s="1"/>
  <c r="I89"/>
  <c r="O108" i="80"/>
  <c r="N108"/>
  <c r="I107"/>
  <c r="M107"/>
  <c r="K108"/>
  <c r="J108"/>
  <c r="H110"/>
  <c r="G110"/>
  <c r="F110"/>
  <c r="C111"/>
  <c r="E110"/>
  <c r="A109"/>
  <c r="D109" s="1"/>
  <c r="B110"/>
  <c r="E86" i="73"/>
  <c r="L108" i="80" l="1"/>
  <c r="P108"/>
  <c r="T7" i="74"/>
  <c r="T110" s="1"/>
  <c r="G113"/>
  <c r="D114" i="73"/>
  <c r="F113"/>
  <c r="C113"/>
  <c r="G91"/>
  <c r="H91" s="1"/>
  <c r="B93"/>
  <c r="A93" s="1"/>
  <c r="I90"/>
  <c r="T8" i="74" s="1"/>
  <c r="T118" s="1"/>
  <c r="O109" i="80"/>
  <c r="N109"/>
  <c r="I108"/>
  <c r="M108"/>
  <c r="K109"/>
  <c r="J109"/>
  <c r="B111"/>
  <c r="H111"/>
  <c r="G111"/>
  <c r="F111"/>
  <c r="A110"/>
  <c r="D110" s="1"/>
  <c r="C112"/>
  <c r="E111"/>
  <c r="E87" i="73"/>
  <c r="L109" i="80" l="1"/>
  <c r="P109"/>
  <c r="C114" i="73"/>
  <c r="D115"/>
  <c r="F114"/>
  <c r="I91"/>
  <c r="B94"/>
  <c r="A94" s="1"/>
  <c r="G92"/>
  <c r="H92" s="1"/>
  <c r="I109" i="80"/>
  <c r="M109"/>
  <c r="O110"/>
  <c r="N110"/>
  <c r="K110"/>
  <c r="J110"/>
  <c r="H112"/>
  <c r="G112"/>
  <c r="F112"/>
  <c r="C113"/>
  <c r="E112"/>
  <c r="A111"/>
  <c r="D111" s="1"/>
  <c r="B112"/>
  <c r="E88" i="73"/>
  <c r="L110" i="80" l="1"/>
  <c r="P110"/>
  <c r="T9" i="74"/>
  <c r="T122" s="1"/>
  <c r="G125"/>
  <c r="D116" i="73"/>
  <c r="F115"/>
  <c r="C115"/>
  <c r="C116" s="1"/>
  <c r="I92"/>
  <c r="G93"/>
  <c r="H93" s="1"/>
  <c r="B95"/>
  <c r="A95" s="1"/>
  <c r="N111" i="80"/>
  <c r="O111"/>
  <c r="I110"/>
  <c r="M110"/>
  <c r="K111"/>
  <c r="J111"/>
  <c r="B113"/>
  <c r="H113"/>
  <c r="G113"/>
  <c r="F113"/>
  <c r="A112"/>
  <c r="D112" s="1"/>
  <c r="C114"/>
  <c r="E113"/>
  <c r="E89" i="73"/>
  <c r="L111" i="80" l="1"/>
  <c r="P111"/>
  <c r="D117" i="73"/>
  <c r="F116"/>
  <c r="B96"/>
  <c r="A96" s="1"/>
  <c r="G94"/>
  <c r="H94" s="1"/>
  <c r="I93"/>
  <c r="O112" i="80"/>
  <c r="N112"/>
  <c r="I111"/>
  <c r="M111"/>
  <c r="K112"/>
  <c r="J112"/>
  <c r="H114"/>
  <c r="G114"/>
  <c r="F114"/>
  <c r="A113"/>
  <c r="D113" s="1"/>
  <c r="C115"/>
  <c r="E114"/>
  <c r="B114"/>
  <c r="E90" i="73"/>
  <c r="L112" i="80" l="1"/>
  <c r="P112"/>
  <c r="D118" i="73"/>
  <c r="F117"/>
  <c r="C117"/>
  <c r="I94"/>
  <c r="G95"/>
  <c r="H95" s="1"/>
  <c r="B97"/>
  <c r="A97" s="1"/>
  <c r="I112" i="80"/>
  <c r="M112"/>
  <c r="N113"/>
  <c r="O113"/>
  <c r="K113"/>
  <c r="J113"/>
  <c r="H115"/>
  <c r="G115"/>
  <c r="F115"/>
  <c r="B115"/>
  <c r="C116"/>
  <c r="E115"/>
  <c r="A114"/>
  <c r="D114" s="1"/>
  <c r="E91" i="73"/>
  <c r="L113" i="80" l="1"/>
  <c r="P113"/>
  <c r="C118" i="73"/>
  <c r="D119"/>
  <c r="F118"/>
  <c r="B98"/>
  <c r="A98" s="1"/>
  <c r="I95"/>
  <c r="G96"/>
  <c r="H96" s="1"/>
  <c r="O114" i="80"/>
  <c r="N114"/>
  <c r="I113"/>
  <c r="M113"/>
  <c r="K114"/>
  <c r="J114"/>
  <c r="H116"/>
  <c r="G116"/>
  <c r="F116"/>
  <c r="A115"/>
  <c r="D115" s="1"/>
  <c r="C117"/>
  <c r="E116"/>
  <c r="B116"/>
  <c r="E92" i="73"/>
  <c r="C119" l="1"/>
  <c r="L114" i="80"/>
  <c r="P114"/>
  <c r="U7" i="74"/>
  <c r="U111" s="1"/>
  <c r="H112"/>
  <c r="D120" i="73"/>
  <c r="C120" s="1"/>
  <c r="F119"/>
  <c r="I96"/>
  <c r="G97"/>
  <c r="H97" s="1"/>
  <c r="B99"/>
  <c r="A99" s="1"/>
  <c r="O115" i="80"/>
  <c r="N115"/>
  <c r="I114"/>
  <c r="M114"/>
  <c r="K115"/>
  <c r="J115"/>
  <c r="H117"/>
  <c r="G117"/>
  <c r="F117"/>
  <c r="B117"/>
  <c r="C118"/>
  <c r="E117"/>
  <c r="A116"/>
  <c r="D116" s="1"/>
  <c r="E93" i="73"/>
  <c r="L115" i="80" l="1"/>
  <c r="P115"/>
  <c r="U8" i="74"/>
  <c r="U119" s="1"/>
  <c r="H120"/>
  <c r="D121" i="73"/>
  <c r="F120"/>
  <c r="I97"/>
  <c r="G98"/>
  <c r="H98" s="1"/>
  <c r="B100"/>
  <c r="A100" s="1"/>
  <c r="O116" i="80"/>
  <c r="N116"/>
  <c r="I115"/>
  <c r="M115"/>
  <c r="K116"/>
  <c r="J116"/>
  <c r="H118"/>
  <c r="G118"/>
  <c r="F118"/>
  <c r="C119"/>
  <c r="E118"/>
  <c r="A117"/>
  <c r="D117" s="1"/>
  <c r="B118"/>
  <c r="E94" i="73"/>
  <c r="L116" i="80" l="1"/>
  <c r="P116"/>
  <c r="U9" i="74"/>
  <c r="U123" s="1"/>
  <c r="H124"/>
  <c r="I98" i="73"/>
  <c r="D122"/>
  <c r="F121"/>
  <c r="C121"/>
  <c r="C122" s="1"/>
  <c r="G99"/>
  <c r="H99" s="1"/>
  <c r="B101"/>
  <c r="A101" s="1"/>
  <c r="I116" i="80"/>
  <c r="M116"/>
  <c r="O117"/>
  <c r="N117"/>
  <c r="K117"/>
  <c r="J117"/>
  <c r="B119"/>
  <c r="H119"/>
  <c r="G119"/>
  <c r="F119"/>
  <c r="A118"/>
  <c r="D118" s="1"/>
  <c r="C120"/>
  <c r="E119"/>
  <c r="E95" i="73"/>
  <c r="P117" i="80" l="1"/>
  <c r="L117"/>
  <c r="D123" i="73"/>
  <c r="F122"/>
  <c r="I99"/>
  <c r="G100"/>
  <c r="H100" s="1"/>
  <c r="B102"/>
  <c r="A102" s="1"/>
  <c r="O118" i="80"/>
  <c r="N118"/>
  <c r="I117"/>
  <c r="M117"/>
  <c r="K118"/>
  <c r="J118"/>
  <c r="H120"/>
  <c r="G120"/>
  <c r="F120"/>
  <c r="C121"/>
  <c r="E120"/>
  <c r="A119"/>
  <c r="D119" s="1"/>
  <c r="B120"/>
  <c r="E96" i="73"/>
  <c r="L118" i="80" l="1"/>
  <c r="P118"/>
  <c r="D124" i="73"/>
  <c r="F123"/>
  <c r="C123"/>
  <c r="G101"/>
  <c r="H101" s="1"/>
  <c r="B103"/>
  <c r="A103" s="1"/>
  <c r="I100"/>
  <c r="I118" i="80"/>
  <c r="M118"/>
  <c r="O119"/>
  <c r="N119"/>
  <c r="K119"/>
  <c r="J119"/>
  <c r="B121"/>
  <c r="H121"/>
  <c r="G121"/>
  <c r="F121"/>
  <c r="A120"/>
  <c r="D120" s="1"/>
  <c r="C122"/>
  <c r="E121"/>
  <c r="E97" i="73"/>
  <c r="L119" i="80" l="1"/>
  <c r="P119"/>
  <c r="C124" i="73"/>
  <c r="D125"/>
  <c r="F124"/>
  <c r="I101"/>
  <c r="G102"/>
  <c r="H102" s="1"/>
  <c r="B104"/>
  <c r="A104" s="1"/>
  <c r="N120" i="80"/>
  <c r="O120"/>
  <c r="I119"/>
  <c r="M119"/>
  <c r="K120"/>
  <c r="J120"/>
  <c r="H122"/>
  <c r="G122"/>
  <c r="F122"/>
  <c r="A121"/>
  <c r="D121" s="1"/>
  <c r="C123"/>
  <c r="E122"/>
  <c r="B122"/>
  <c r="E98" i="73"/>
  <c r="L120" i="80" l="1"/>
  <c r="P120"/>
  <c r="V7" i="74"/>
  <c r="V110" s="1"/>
  <c r="I102" i="73"/>
  <c r="D126"/>
  <c r="F125"/>
  <c r="C125"/>
  <c r="G103"/>
  <c r="H103" s="1"/>
  <c r="B105"/>
  <c r="A105" s="1"/>
  <c r="O121" i="80"/>
  <c r="N121"/>
  <c r="I120"/>
  <c r="M120"/>
  <c r="K121"/>
  <c r="J121"/>
  <c r="H123"/>
  <c r="G123"/>
  <c r="F123"/>
  <c r="B123"/>
  <c r="C124"/>
  <c r="E123"/>
  <c r="A122"/>
  <c r="D122" s="1"/>
  <c r="E99" i="73"/>
  <c r="P121" i="80" l="1"/>
  <c r="L121"/>
  <c r="V8" i="74"/>
  <c r="V118" s="1"/>
  <c r="C126" i="73"/>
  <c r="I103"/>
  <c r="D127"/>
  <c r="F126"/>
  <c r="G104"/>
  <c r="H104" s="1"/>
  <c r="B106"/>
  <c r="A106" s="1"/>
  <c r="N122" i="80"/>
  <c r="O122"/>
  <c r="I121"/>
  <c r="M121"/>
  <c r="K122"/>
  <c r="J122"/>
  <c r="H124"/>
  <c r="G124"/>
  <c r="F124"/>
  <c r="A123"/>
  <c r="D123" s="1"/>
  <c r="C125"/>
  <c r="E124"/>
  <c r="B124"/>
  <c r="E100" i="73"/>
  <c r="P122" i="80" l="1"/>
  <c r="L122"/>
  <c r="V9" i="74"/>
  <c r="V122" s="1"/>
  <c r="I104" i="73"/>
  <c r="D128"/>
  <c r="F127"/>
  <c r="C127"/>
  <c r="G105"/>
  <c r="H105" s="1"/>
  <c r="B107"/>
  <c r="A107" s="1"/>
  <c r="O123" i="80"/>
  <c r="N123"/>
  <c r="I122"/>
  <c r="M122"/>
  <c r="K123"/>
  <c r="J123"/>
  <c r="B125"/>
  <c r="H125"/>
  <c r="G125"/>
  <c r="F125"/>
  <c r="C126"/>
  <c r="E125"/>
  <c r="A124"/>
  <c r="D124" s="1"/>
  <c r="E101" i="73"/>
  <c r="L123" i="80" l="1"/>
  <c r="P123"/>
  <c r="C128" i="73"/>
  <c r="D129"/>
  <c r="F128"/>
  <c r="I105"/>
  <c r="G106"/>
  <c r="H106" s="1"/>
  <c r="B108"/>
  <c r="A108" s="1"/>
  <c r="O124" i="80"/>
  <c r="N124"/>
  <c r="I123"/>
  <c r="M123"/>
  <c r="K124"/>
  <c r="J124"/>
  <c r="H126"/>
  <c r="G126"/>
  <c r="F126"/>
  <c r="A125"/>
  <c r="D125" s="1"/>
  <c r="C127"/>
  <c r="E126"/>
  <c r="B126"/>
  <c r="E102" i="73"/>
  <c r="L124" i="80" l="1"/>
  <c r="P124"/>
  <c r="D130" i="73"/>
  <c r="F129"/>
  <c r="C129"/>
  <c r="C130" s="1"/>
  <c r="I106"/>
  <c r="G107"/>
  <c r="H107" s="1"/>
  <c r="B109"/>
  <c r="A109" s="1"/>
  <c r="O125" i="80"/>
  <c r="N125"/>
  <c r="I124"/>
  <c r="M124"/>
  <c r="K125"/>
  <c r="J125"/>
  <c r="H127"/>
  <c r="G127"/>
  <c r="F127"/>
  <c r="B127"/>
  <c r="C128"/>
  <c r="E127"/>
  <c r="A126"/>
  <c r="D126" s="1"/>
  <c r="E103" i="73"/>
  <c r="P125" i="80" l="1"/>
  <c r="L125"/>
  <c r="D131" i="73"/>
  <c r="F130"/>
  <c r="I107"/>
  <c r="G108"/>
  <c r="H108" s="1"/>
  <c r="B110"/>
  <c r="A110" s="1"/>
  <c r="O126" i="80"/>
  <c r="N126"/>
  <c r="I125"/>
  <c r="M125"/>
  <c r="K126"/>
  <c r="J126"/>
  <c r="H128"/>
  <c r="G128"/>
  <c r="F128"/>
  <c r="A127"/>
  <c r="D127" s="1"/>
  <c r="C129"/>
  <c r="E128"/>
  <c r="B128"/>
  <c r="E104" i="73"/>
  <c r="L126" i="80" l="1"/>
  <c r="P126"/>
  <c r="J111" i="74"/>
  <c r="D132" i="73"/>
  <c r="F131"/>
  <c r="C131"/>
  <c r="I108"/>
  <c r="G109"/>
  <c r="H109" s="1"/>
  <c r="B111"/>
  <c r="A111" s="1"/>
  <c r="B129" i="80"/>
  <c r="I126"/>
  <c r="M126"/>
  <c r="N127"/>
  <c r="O127"/>
  <c r="K127"/>
  <c r="J127"/>
  <c r="H129"/>
  <c r="G129"/>
  <c r="F129"/>
  <c r="C130"/>
  <c r="E129"/>
  <c r="A128"/>
  <c r="D128" s="1"/>
  <c r="E105" i="73"/>
  <c r="L127" i="80" l="1"/>
  <c r="P127"/>
  <c r="J119" i="74"/>
  <c r="C132" i="73"/>
  <c r="D133"/>
  <c r="F132"/>
  <c r="B112"/>
  <c r="A112" s="1"/>
  <c r="G110"/>
  <c r="H110" s="1"/>
  <c r="I109"/>
  <c r="O128" i="80"/>
  <c r="N128"/>
  <c r="I127"/>
  <c r="M127"/>
  <c r="K128"/>
  <c r="J128"/>
  <c r="H130"/>
  <c r="G130"/>
  <c r="F130"/>
  <c r="A129"/>
  <c r="D129" s="1"/>
  <c r="C131"/>
  <c r="E130"/>
  <c r="B130"/>
  <c r="E106" i="73"/>
  <c r="L128" i="80" l="1"/>
  <c r="P128"/>
  <c r="J123" i="74"/>
  <c r="D134" i="73"/>
  <c r="F133"/>
  <c r="C133"/>
  <c r="C134" s="1"/>
  <c r="I110"/>
  <c r="G111"/>
  <c r="H111" s="1"/>
  <c r="B113"/>
  <c r="A113" s="1"/>
  <c r="N129" i="80"/>
  <c r="O129"/>
  <c r="I128"/>
  <c r="M128"/>
  <c r="B131"/>
  <c r="K129"/>
  <c r="J129"/>
  <c r="H131"/>
  <c r="G131"/>
  <c r="F131"/>
  <c r="C132"/>
  <c r="E131"/>
  <c r="A130"/>
  <c r="D130" s="1"/>
  <c r="E107" i="73"/>
  <c r="P129" i="80" l="1"/>
  <c r="L129"/>
  <c r="D135" i="73"/>
  <c r="F134"/>
  <c r="G112"/>
  <c r="H112" s="1"/>
  <c r="B114"/>
  <c r="A114" s="1"/>
  <c r="I111"/>
  <c r="I129" i="80"/>
  <c r="M129"/>
  <c r="O130"/>
  <c r="N130"/>
  <c r="K130"/>
  <c r="J130"/>
  <c r="H132"/>
  <c r="G132"/>
  <c r="F132"/>
  <c r="A131"/>
  <c r="D131" s="1"/>
  <c r="C133"/>
  <c r="E132"/>
  <c r="B132"/>
  <c r="E108" i="73"/>
  <c r="L130" i="80" l="1"/>
  <c r="P130"/>
  <c r="D136" i="73"/>
  <c r="F135"/>
  <c r="C135"/>
  <c r="I112"/>
  <c r="G113"/>
  <c r="H113" s="1"/>
  <c r="B115"/>
  <c r="A115" s="1"/>
  <c r="I130" i="80"/>
  <c r="M130"/>
  <c r="O131"/>
  <c r="N131"/>
  <c r="K131"/>
  <c r="J131"/>
  <c r="H133"/>
  <c r="G133"/>
  <c r="F133"/>
  <c r="B133"/>
  <c r="C134"/>
  <c r="E133"/>
  <c r="A132"/>
  <c r="D132" s="1"/>
  <c r="E109" i="73"/>
  <c r="L131" i="80" l="1"/>
  <c r="P131"/>
  <c r="C136" i="73"/>
  <c r="D137"/>
  <c r="F136"/>
  <c r="G114"/>
  <c r="H114" s="1"/>
  <c r="B116"/>
  <c r="A116" s="1"/>
  <c r="I113"/>
  <c r="O132" i="80"/>
  <c r="N132"/>
  <c r="I131"/>
  <c r="M131"/>
  <c r="K132"/>
  <c r="J132"/>
  <c r="H134"/>
  <c r="G134"/>
  <c r="F134"/>
  <c r="C135"/>
  <c r="E134"/>
  <c r="A133"/>
  <c r="D133" s="1"/>
  <c r="B134"/>
  <c r="E110" i="73"/>
  <c r="L132" i="80" l="1"/>
  <c r="P132"/>
  <c r="K111" i="74"/>
  <c r="C137" i="73"/>
  <c r="I114"/>
  <c r="D138"/>
  <c r="F137"/>
  <c r="G115"/>
  <c r="H115" s="1"/>
  <c r="B117"/>
  <c r="A117" s="1"/>
  <c r="B135" i="80"/>
  <c r="N133"/>
  <c r="O133"/>
  <c r="I132"/>
  <c r="M132"/>
  <c r="K133"/>
  <c r="J133"/>
  <c r="H135"/>
  <c r="G135"/>
  <c r="F135"/>
  <c r="A134"/>
  <c r="D134" s="1"/>
  <c r="C136"/>
  <c r="E135"/>
  <c r="E111" i="73"/>
  <c r="P133" i="80" l="1"/>
  <c r="L133"/>
  <c r="K119" i="74"/>
  <c r="C138" i="73"/>
  <c r="D139"/>
  <c r="F138"/>
  <c r="B118"/>
  <c r="A118" s="1"/>
  <c r="G116"/>
  <c r="H116" s="1"/>
  <c r="I115"/>
  <c r="I133" i="80"/>
  <c r="M133"/>
  <c r="O134"/>
  <c r="N134"/>
  <c r="K134"/>
  <c r="J134"/>
  <c r="H136"/>
  <c r="G136"/>
  <c r="F136"/>
  <c r="C137"/>
  <c r="E136"/>
  <c r="A135"/>
  <c r="D135" s="1"/>
  <c r="B136"/>
  <c r="E112" i="73"/>
  <c r="P134" i="80" l="1"/>
  <c r="L134"/>
  <c r="K123" i="74"/>
  <c r="D140" i="73"/>
  <c r="F139"/>
  <c r="C139"/>
  <c r="C140" s="1"/>
  <c r="I116"/>
  <c r="G117"/>
  <c r="H117" s="1"/>
  <c r="B119"/>
  <c r="A119" s="1"/>
  <c r="O135" i="80"/>
  <c r="N135"/>
  <c r="I134"/>
  <c r="M134"/>
  <c r="K135"/>
  <c r="J135"/>
  <c r="B137"/>
  <c r="H137"/>
  <c r="G137"/>
  <c r="F137"/>
  <c r="A136"/>
  <c r="D136" s="1"/>
  <c r="C138"/>
  <c r="E137"/>
  <c r="E113" i="73"/>
  <c r="P135" i="80" l="1"/>
  <c r="L135"/>
  <c r="I117" i="73"/>
  <c r="D141"/>
  <c r="F140"/>
  <c r="G118"/>
  <c r="H118" s="1"/>
  <c r="B120"/>
  <c r="A120" s="1"/>
  <c r="N136" i="80"/>
  <c r="O136"/>
  <c r="I135"/>
  <c r="M135"/>
  <c r="K136"/>
  <c r="J136"/>
  <c r="H138"/>
  <c r="G138"/>
  <c r="F138"/>
  <c r="C139"/>
  <c r="E138"/>
  <c r="A137"/>
  <c r="D137" s="1"/>
  <c r="B138"/>
  <c r="E114" i="73"/>
  <c r="L136" i="80" l="1"/>
  <c r="P136"/>
  <c r="D142" i="73"/>
  <c r="F141"/>
  <c r="C141"/>
  <c r="C142" s="1"/>
  <c r="I118"/>
  <c r="G119"/>
  <c r="H119" s="1"/>
  <c r="B121"/>
  <c r="A121" s="1"/>
  <c r="O137" i="80"/>
  <c r="N137"/>
  <c r="I136"/>
  <c r="M136"/>
  <c r="K137"/>
  <c r="J137"/>
  <c r="B139"/>
  <c r="H139"/>
  <c r="G139"/>
  <c r="F139"/>
  <c r="A138"/>
  <c r="D138" s="1"/>
  <c r="C140"/>
  <c r="E139"/>
  <c r="E115" i="73"/>
  <c r="P137" i="80" l="1"/>
  <c r="L137"/>
  <c r="D143" i="73"/>
  <c r="F142"/>
  <c r="G120"/>
  <c r="H120" s="1"/>
  <c r="B122"/>
  <c r="A122" s="1"/>
  <c r="I119"/>
  <c r="N138" i="80"/>
  <c r="O138"/>
  <c r="I137"/>
  <c r="M137"/>
  <c r="K138"/>
  <c r="J138"/>
  <c r="H140"/>
  <c r="G140"/>
  <c r="F140"/>
  <c r="C141"/>
  <c r="E140"/>
  <c r="A139"/>
  <c r="D139" s="1"/>
  <c r="B140"/>
  <c r="E116" i="73"/>
  <c r="L138" i="80" l="1"/>
  <c r="P138"/>
  <c r="L111" i="74"/>
  <c r="D144" i="73"/>
  <c r="F143"/>
  <c r="C143"/>
  <c r="C144" s="1"/>
  <c r="G121"/>
  <c r="H121" s="1"/>
  <c r="B123"/>
  <c r="A123" s="1"/>
  <c r="I120"/>
  <c r="O139" i="80"/>
  <c r="N139"/>
  <c r="I138"/>
  <c r="M138"/>
  <c r="K139"/>
  <c r="J139"/>
  <c r="B141"/>
  <c r="H141"/>
  <c r="G141"/>
  <c r="F141"/>
  <c r="A140"/>
  <c r="D140" s="1"/>
  <c r="C142"/>
  <c r="E141"/>
  <c r="E117" i="73"/>
  <c r="L139" i="80" l="1"/>
  <c r="P139"/>
  <c r="L119" i="74"/>
  <c r="D145" i="73"/>
  <c r="F144"/>
  <c r="G122"/>
  <c r="H122" s="1"/>
  <c r="B124"/>
  <c r="A124" s="1"/>
  <c r="I121"/>
  <c r="O140" i="80"/>
  <c r="N140"/>
  <c r="I139"/>
  <c r="M139"/>
  <c r="K140"/>
  <c r="J140"/>
  <c r="H142"/>
  <c r="G142"/>
  <c r="F142"/>
  <c r="C143"/>
  <c r="E142"/>
  <c r="A141"/>
  <c r="D141" s="1"/>
  <c r="B142"/>
  <c r="E118" i="73"/>
  <c r="L140" i="80" l="1"/>
  <c r="P140"/>
  <c r="L123" i="74"/>
  <c r="D146" i="73"/>
  <c r="F145"/>
  <c r="C145"/>
  <c r="C146" s="1"/>
  <c r="G123"/>
  <c r="H123" s="1"/>
  <c r="B125"/>
  <c r="A125" s="1"/>
  <c r="I122"/>
  <c r="O141" i="80"/>
  <c r="N141"/>
  <c r="I140"/>
  <c r="M140"/>
  <c r="K141"/>
  <c r="J141"/>
  <c r="B143"/>
  <c r="H143"/>
  <c r="G143"/>
  <c r="F143"/>
  <c r="A142"/>
  <c r="D142" s="1"/>
  <c r="C144"/>
  <c r="E143"/>
  <c r="E119" i="73"/>
  <c r="L141" i="80" l="1"/>
  <c r="P141"/>
  <c r="D147" i="73"/>
  <c r="F146"/>
  <c r="G124"/>
  <c r="H124" s="1"/>
  <c r="B126"/>
  <c r="A126" s="1"/>
  <c r="I123"/>
  <c r="I141" i="80"/>
  <c r="M141"/>
  <c r="O142"/>
  <c r="N142"/>
  <c r="K142"/>
  <c r="J142"/>
  <c r="H144"/>
  <c r="G144"/>
  <c r="F144"/>
  <c r="C145"/>
  <c r="E144"/>
  <c r="A143"/>
  <c r="D143" s="1"/>
  <c r="B144"/>
  <c r="E120" i="73"/>
  <c r="P142" i="80" l="1"/>
  <c r="L142"/>
  <c r="D148" i="73"/>
  <c r="F147"/>
  <c r="C147"/>
  <c r="C148" s="1"/>
  <c r="I124"/>
  <c r="G125"/>
  <c r="H125" s="1"/>
  <c r="B127"/>
  <c r="A127" s="1"/>
  <c r="N143" i="80"/>
  <c r="O143"/>
  <c r="I142"/>
  <c r="M142"/>
  <c r="K143"/>
  <c r="J143"/>
  <c r="B145"/>
  <c r="H145"/>
  <c r="G145"/>
  <c r="F145"/>
  <c r="A144"/>
  <c r="D144" s="1"/>
  <c r="C146"/>
  <c r="E145"/>
  <c r="E121" i="73"/>
  <c r="L143" i="80" l="1"/>
  <c r="P143"/>
  <c r="D149" i="73"/>
  <c r="F148"/>
  <c r="I125"/>
  <c r="B128"/>
  <c r="A128" s="1"/>
  <c r="G126"/>
  <c r="H126" s="1"/>
  <c r="O144" i="80"/>
  <c r="N144"/>
  <c r="I143"/>
  <c r="M143"/>
  <c r="K144"/>
  <c r="J144"/>
  <c r="H146"/>
  <c r="G146"/>
  <c r="F146"/>
  <c r="A145"/>
  <c r="D145" s="1"/>
  <c r="C147"/>
  <c r="E146"/>
  <c r="B146"/>
  <c r="E122" i="73"/>
  <c r="L144" i="80" l="1"/>
  <c r="P144"/>
  <c r="M111" i="74"/>
  <c r="D150" i="73"/>
  <c r="F149"/>
  <c r="C149"/>
  <c r="C150" s="1"/>
  <c r="I126"/>
  <c r="G127"/>
  <c r="H127" s="1"/>
  <c r="B129"/>
  <c r="A129" s="1"/>
  <c r="N145" i="80"/>
  <c r="O145"/>
  <c r="I144"/>
  <c r="M144"/>
  <c r="K145"/>
  <c r="J145"/>
  <c r="B147"/>
  <c r="H147"/>
  <c r="G147"/>
  <c r="F147"/>
  <c r="C148"/>
  <c r="E147"/>
  <c r="A146"/>
  <c r="D146" s="1"/>
  <c r="E123" i="73"/>
  <c r="P145" i="80" l="1"/>
  <c r="L145"/>
  <c r="M119" i="74"/>
  <c r="D151" i="73"/>
  <c r="F150"/>
  <c r="B130"/>
  <c r="A130" s="1"/>
  <c r="G128"/>
  <c r="H128" s="1"/>
  <c r="I127"/>
  <c r="O146" i="80"/>
  <c r="N146"/>
  <c r="I145"/>
  <c r="M145"/>
  <c r="K146"/>
  <c r="J146"/>
  <c r="H148"/>
  <c r="G148"/>
  <c r="F148"/>
  <c r="A147"/>
  <c r="D147" s="1"/>
  <c r="C149"/>
  <c r="E148"/>
  <c r="B148"/>
  <c r="E124" i="73"/>
  <c r="P146" i="80" l="1"/>
  <c r="L146"/>
  <c r="M123" i="74"/>
  <c r="D152" i="73"/>
  <c r="F151"/>
  <c r="C151"/>
  <c r="C152" s="1"/>
  <c r="I128"/>
  <c r="G129"/>
  <c r="H129" s="1"/>
  <c r="B131"/>
  <c r="A131" s="1"/>
  <c r="N147" i="80"/>
  <c r="O147"/>
  <c r="I146"/>
  <c r="M146"/>
  <c r="K147"/>
  <c r="J147"/>
  <c r="H149"/>
  <c r="G149"/>
  <c r="F149"/>
  <c r="B149"/>
  <c r="C150"/>
  <c r="E149"/>
  <c r="A148"/>
  <c r="D148" s="1"/>
  <c r="E125" i="73"/>
  <c r="P147" i="80" l="1"/>
  <c r="L147"/>
  <c r="I129" i="73"/>
  <c r="D153"/>
  <c r="C153" s="1"/>
  <c r="F152"/>
  <c r="G130"/>
  <c r="H130" s="1"/>
  <c r="B132"/>
  <c r="A132" s="1"/>
  <c r="O148" i="80"/>
  <c r="N148"/>
  <c r="I147"/>
  <c r="M147"/>
  <c r="K148"/>
  <c r="J148"/>
  <c r="H150"/>
  <c r="G150"/>
  <c r="F150"/>
  <c r="C151"/>
  <c r="E150"/>
  <c r="A149"/>
  <c r="D149" s="1"/>
  <c r="B150"/>
  <c r="E126" i="73"/>
  <c r="L148" i="80" l="1"/>
  <c r="P148"/>
  <c r="D154" i="73"/>
  <c r="C154" s="1"/>
  <c r="F153"/>
  <c r="I130"/>
  <c r="G131"/>
  <c r="H131" s="1"/>
  <c r="B133"/>
  <c r="A133" s="1"/>
  <c r="O149" i="80"/>
  <c r="N149"/>
  <c r="I148"/>
  <c r="M148"/>
  <c r="K149"/>
  <c r="J149"/>
  <c r="B151"/>
  <c r="H151"/>
  <c r="G151"/>
  <c r="F151"/>
  <c r="A150"/>
  <c r="D150" s="1"/>
  <c r="C152"/>
  <c r="E151"/>
  <c r="E127" i="73"/>
  <c r="L149" i="80" l="1"/>
  <c r="P149"/>
  <c r="D155" i="73"/>
  <c r="F154"/>
  <c r="B134"/>
  <c r="A134" s="1"/>
  <c r="G132"/>
  <c r="H132" s="1"/>
  <c r="I131"/>
  <c r="O150" i="80"/>
  <c r="N150"/>
  <c r="I149"/>
  <c r="M149"/>
  <c r="K150"/>
  <c r="J150"/>
  <c r="H152"/>
  <c r="G152"/>
  <c r="F152"/>
  <c r="C153"/>
  <c r="E152"/>
  <c r="A151"/>
  <c r="D151" s="1"/>
  <c r="B152"/>
  <c r="E128" i="73"/>
  <c r="L150" i="80" l="1"/>
  <c r="P150"/>
  <c r="N111" i="74"/>
  <c r="D156" i="73"/>
  <c r="F155"/>
  <c r="C155"/>
  <c r="C156" s="1"/>
  <c r="I132"/>
  <c r="G133"/>
  <c r="H133" s="1"/>
  <c r="B135"/>
  <c r="A135" s="1"/>
  <c r="B153" i="80"/>
  <c r="O151"/>
  <c r="N151"/>
  <c r="I150"/>
  <c r="M150"/>
  <c r="K151"/>
  <c r="J151"/>
  <c r="H153"/>
  <c r="G153"/>
  <c r="F153"/>
  <c r="A152"/>
  <c r="D152" s="1"/>
  <c r="C154"/>
  <c r="E153"/>
  <c r="E129" i="73"/>
  <c r="P151" i="80" l="1"/>
  <c r="L151"/>
  <c r="N119" i="74"/>
  <c r="I133" i="73"/>
  <c r="D157"/>
  <c r="F156"/>
  <c r="B136"/>
  <c r="A136" s="1"/>
  <c r="G134"/>
  <c r="H134" s="1"/>
  <c r="N152" i="80"/>
  <c r="O152"/>
  <c r="I151"/>
  <c r="M151"/>
  <c r="K152"/>
  <c r="J152"/>
  <c r="H154"/>
  <c r="G154"/>
  <c r="F154"/>
  <c r="C155"/>
  <c r="E154"/>
  <c r="A153"/>
  <c r="D153" s="1"/>
  <c r="B154"/>
  <c r="E130" i="73"/>
  <c r="P152" i="80" l="1"/>
  <c r="L152"/>
  <c r="N123" i="74"/>
  <c r="I134" i="73"/>
  <c r="D158"/>
  <c r="F157"/>
  <c r="C157"/>
  <c r="C158" s="1"/>
  <c r="G135"/>
  <c r="H135" s="1"/>
  <c r="B137"/>
  <c r="A137" s="1"/>
  <c r="O153" i="80"/>
  <c r="N153"/>
  <c r="I152"/>
  <c r="M152"/>
  <c r="B155"/>
  <c r="K153"/>
  <c r="J153"/>
  <c r="H155"/>
  <c r="G155"/>
  <c r="F155"/>
  <c r="A154"/>
  <c r="D154" s="1"/>
  <c r="C156"/>
  <c r="E155"/>
  <c r="E131" i="73"/>
  <c r="P153" i="80" l="1"/>
  <c r="L153"/>
  <c r="I135" i="73"/>
  <c r="D159"/>
  <c r="F158"/>
  <c r="G136"/>
  <c r="H136" s="1"/>
  <c r="B138"/>
  <c r="A138" s="1"/>
  <c r="I153" i="80"/>
  <c r="M153"/>
  <c r="N154"/>
  <c r="O154"/>
  <c r="K154"/>
  <c r="J154"/>
  <c r="H156"/>
  <c r="G156"/>
  <c r="F156"/>
  <c r="C157"/>
  <c r="E156"/>
  <c r="A155"/>
  <c r="D155" s="1"/>
  <c r="B156"/>
  <c r="E132" i="73"/>
  <c r="L154" i="80" l="1"/>
  <c r="P154"/>
  <c r="D160" i="73"/>
  <c r="F159"/>
  <c r="C159"/>
  <c r="I136"/>
  <c r="B139"/>
  <c r="A139" s="1"/>
  <c r="G137"/>
  <c r="H137" s="1"/>
  <c r="O155" i="80"/>
  <c r="N155"/>
  <c r="I154"/>
  <c r="M154"/>
  <c r="K155"/>
  <c r="J155"/>
  <c r="B157"/>
  <c r="H157"/>
  <c r="G157"/>
  <c r="F157"/>
  <c r="A156"/>
  <c r="D156" s="1"/>
  <c r="C158"/>
  <c r="E157"/>
  <c r="E133" i="73"/>
  <c r="L155" i="80" l="1"/>
  <c r="P155"/>
  <c r="C160" i="73"/>
  <c r="D161"/>
  <c r="F160"/>
  <c r="I137"/>
  <c r="G138"/>
  <c r="H138" s="1"/>
  <c r="B140"/>
  <c r="A140" s="1"/>
  <c r="I155" i="80"/>
  <c r="M155"/>
  <c r="O156"/>
  <c r="N156"/>
  <c r="K156"/>
  <c r="J156"/>
  <c r="H158"/>
  <c r="G158"/>
  <c r="F158"/>
  <c r="C159"/>
  <c r="E158"/>
  <c r="A157"/>
  <c r="D157" s="1"/>
  <c r="B158"/>
  <c r="E134" i="73"/>
  <c r="L156" i="80" l="1"/>
  <c r="P156"/>
  <c r="O111" i="74"/>
  <c r="D162" i="73"/>
  <c r="F161"/>
  <c r="C161"/>
  <c r="I138"/>
  <c r="B141"/>
  <c r="A141" s="1"/>
  <c r="G139"/>
  <c r="H139" s="1"/>
  <c r="O157" i="80"/>
  <c r="N157"/>
  <c r="I156"/>
  <c r="M156"/>
  <c r="K157"/>
  <c r="J157"/>
  <c r="B159"/>
  <c r="H159"/>
  <c r="G159"/>
  <c r="F159"/>
  <c r="A158"/>
  <c r="D158" s="1"/>
  <c r="C160"/>
  <c r="E159"/>
  <c r="E135" i="73"/>
  <c r="L157" i="80" l="1"/>
  <c r="P157"/>
  <c r="O119" i="74"/>
  <c r="C162" i="73"/>
  <c r="I139"/>
  <c r="D163"/>
  <c r="F162"/>
  <c r="G140"/>
  <c r="H140" s="1"/>
  <c r="B142"/>
  <c r="A142" s="1"/>
  <c r="O158" i="80"/>
  <c r="N158"/>
  <c r="I157"/>
  <c r="M157"/>
  <c r="K158"/>
  <c r="J158"/>
  <c r="H160"/>
  <c r="G160"/>
  <c r="F160"/>
  <c r="A159"/>
  <c r="D159" s="1"/>
  <c r="C161"/>
  <c r="E160"/>
  <c r="B160"/>
  <c r="E136" i="73"/>
  <c r="P158" i="80" l="1"/>
  <c r="L158"/>
  <c r="O123" i="74"/>
  <c r="D164" i="73"/>
  <c r="F163"/>
  <c r="C163"/>
  <c r="C164" s="1"/>
  <c r="G141"/>
  <c r="H141" s="1"/>
  <c r="B143"/>
  <c r="A143" s="1"/>
  <c r="I140"/>
  <c r="N159" i="80"/>
  <c r="O159"/>
  <c r="I158"/>
  <c r="M158"/>
  <c r="K159"/>
  <c r="J159"/>
  <c r="H161"/>
  <c r="G161"/>
  <c r="F161"/>
  <c r="B161"/>
  <c r="C162"/>
  <c r="E161"/>
  <c r="A160"/>
  <c r="D160" s="1"/>
  <c r="E137" i="73"/>
  <c r="L159" i="80" l="1"/>
  <c r="P159"/>
  <c r="I141" i="73"/>
  <c r="D165"/>
  <c r="F164"/>
  <c r="G142"/>
  <c r="H142" s="1"/>
  <c r="B144"/>
  <c r="A144" s="1"/>
  <c r="O160" i="80"/>
  <c r="N160"/>
  <c r="I159"/>
  <c r="M159"/>
  <c r="K160"/>
  <c r="J160"/>
  <c r="H162"/>
  <c r="G162"/>
  <c r="F162"/>
  <c r="C163"/>
  <c r="E162"/>
  <c r="A161"/>
  <c r="D161" s="1"/>
  <c r="B162"/>
  <c r="E138" i="73"/>
  <c r="L160" i="80" l="1"/>
  <c r="P160"/>
  <c r="D166" i="73"/>
  <c r="F165"/>
  <c r="C165"/>
  <c r="G143"/>
  <c r="H143" s="1"/>
  <c r="B145"/>
  <c r="A145" s="1"/>
  <c r="I142"/>
  <c r="N161" i="80"/>
  <c r="O161"/>
  <c r="I160"/>
  <c r="M160"/>
  <c r="K161"/>
  <c r="J161"/>
  <c r="B163"/>
  <c r="H163"/>
  <c r="G163"/>
  <c r="F163"/>
  <c r="A162"/>
  <c r="D162" s="1"/>
  <c r="C164"/>
  <c r="E163"/>
  <c r="E139" i="73"/>
  <c r="L161" i="80" l="1"/>
  <c r="P161"/>
  <c r="C166" i="73"/>
  <c r="D167"/>
  <c r="F166"/>
  <c r="G144"/>
  <c r="H144" s="1"/>
  <c r="B146"/>
  <c r="A146" s="1"/>
  <c r="I143"/>
  <c r="O162" i="80"/>
  <c r="N162"/>
  <c r="I161"/>
  <c r="M161"/>
  <c r="K162"/>
  <c r="J162"/>
  <c r="H164"/>
  <c r="G164"/>
  <c r="F164"/>
  <c r="A163"/>
  <c r="D163" s="1"/>
  <c r="C165"/>
  <c r="E164"/>
  <c r="B164"/>
  <c r="E140" i="73"/>
  <c r="L162" i="80" l="1"/>
  <c r="P162"/>
  <c r="P110" i="74"/>
  <c r="C167" i="73"/>
  <c r="D168"/>
  <c r="F167"/>
  <c r="G145"/>
  <c r="H145" s="1"/>
  <c r="B147"/>
  <c r="A147" s="1"/>
  <c r="I144"/>
  <c r="O163" i="80"/>
  <c r="N163"/>
  <c r="I162"/>
  <c r="M162"/>
  <c r="K163"/>
  <c r="J163"/>
  <c r="H165"/>
  <c r="G165"/>
  <c r="F165"/>
  <c r="B165"/>
  <c r="C166"/>
  <c r="E165"/>
  <c r="A164"/>
  <c r="D164" s="1"/>
  <c r="E141" i="73"/>
  <c r="L163" i="80" l="1"/>
  <c r="P163"/>
  <c r="P118" i="74"/>
  <c r="C168" i="73"/>
  <c r="D169"/>
  <c r="F168"/>
  <c r="I145"/>
  <c r="G146"/>
  <c r="H146" s="1"/>
  <c r="B148"/>
  <c r="A148" s="1"/>
  <c r="O164" i="80"/>
  <c r="N164"/>
  <c r="I163"/>
  <c r="M163"/>
  <c r="K164"/>
  <c r="J164"/>
  <c r="H166"/>
  <c r="G166"/>
  <c r="F166"/>
  <c r="C167"/>
  <c r="E166"/>
  <c r="A165"/>
  <c r="D165" s="1"/>
  <c r="B166"/>
  <c r="E142" i="73"/>
  <c r="P164" i="80" l="1"/>
  <c r="L164"/>
  <c r="P122" i="74"/>
  <c r="C169" i="73"/>
  <c r="D170"/>
  <c r="F169"/>
  <c r="B149"/>
  <c r="A149" s="1"/>
  <c r="G147"/>
  <c r="H147" s="1"/>
  <c r="I146"/>
  <c r="O165" i="80"/>
  <c r="N165"/>
  <c r="I164"/>
  <c r="M164"/>
  <c r="K165"/>
  <c r="J165"/>
  <c r="B167"/>
  <c r="H167"/>
  <c r="G167"/>
  <c r="F167"/>
  <c r="A166"/>
  <c r="D166" s="1"/>
  <c r="C168"/>
  <c r="E167"/>
  <c r="E143" i="73"/>
  <c r="L165" i="80" l="1"/>
  <c r="P165"/>
  <c r="I147" i="73"/>
  <c r="C170"/>
  <c r="D171"/>
  <c r="F170"/>
  <c r="G148"/>
  <c r="H148" s="1"/>
  <c r="B150"/>
  <c r="A150" s="1"/>
  <c r="O166" i="80"/>
  <c r="N166"/>
  <c r="I165"/>
  <c r="M165"/>
  <c r="K166"/>
  <c r="J166"/>
  <c r="H168"/>
  <c r="G168"/>
  <c r="F168"/>
  <c r="A167"/>
  <c r="D167" s="1"/>
  <c r="C169"/>
  <c r="E168"/>
  <c r="B168"/>
  <c r="E144" i="73"/>
  <c r="P166" i="80" l="1"/>
  <c r="L166"/>
  <c r="D172" i="73"/>
  <c r="F171"/>
  <c r="I148"/>
  <c r="C171"/>
  <c r="G149"/>
  <c r="H149" s="1"/>
  <c r="B151"/>
  <c r="A151" s="1"/>
  <c r="I166" i="80"/>
  <c r="M166"/>
  <c r="O167"/>
  <c r="N167"/>
  <c r="K167"/>
  <c r="J167"/>
  <c r="H169"/>
  <c r="G169"/>
  <c r="F169"/>
  <c r="B169"/>
  <c r="C170"/>
  <c r="E169"/>
  <c r="A168"/>
  <c r="D168" s="1"/>
  <c r="E145" i="73"/>
  <c r="P167" i="80" l="1"/>
  <c r="L167"/>
  <c r="C172" i="73"/>
  <c r="I149"/>
  <c r="D173"/>
  <c r="F172"/>
  <c r="G150"/>
  <c r="H150" s="1"/>
  <c r="B152"/>
  <c r="A152" s="1"/>
  <c r="N168" i="80"/>
  <c r="O168"/>
  <c r="I167"/>
  <c r="M167"/>
  <c r="K168"/>
  <c r="J168"/>
  <c r="H170"/>
  <c r="G170"/>
  <c r="F170"/>
  <c r="A169"/>
  <c r="D169" s="1"/>
  <c r="C171"/>
  <c r="E170"/>
  <c r="B170"/>
  <c r="E146" i="73"/>
  <c r="L168" i="80" l="1"/>
  <c r="P168"/>
  <c r="Q112" i="74"/>
  <c r="D174" i="73"/>
  <c r="F173"/>
  <c r="I150"/>
  <c r="C173"/>
  <c r="G151"/>
  <c r="H151" s="1"/>
  <c r="B153"/>
  <c r="A153" s="1"/>
  <c r="B171" i="80"/>
  <c r="O169"/>
  <c r="N169"/>
  <c r="I168"/>
  <c r="M168"/>
  <c r="K169"/>
  <c r="J169"/>
  <c r="H171"/>
  <c r="G171"/>
  <c r="F171"/>
  <c r="C172"/>
  <c r="E171"/>
  <c r="A170"/>
  <c r="D170" s="1"/>
  <c r="E147" i="73"/>
  <c r="L169" i="80" l="1"/>
  <c r="P169"/>
  <c r="Q120" i="74"/>
  <c r="C174" i="73"/>
  <c r="D175"/>
  <c r="F174"/>
  <c r="I151"/>
  <c r="G152"/>
  <c r="H152" s="1"/>
  <c r="B154"/>
  <c r="A154" s="1"/>
  <c r="N170" i="80"/>
  <c r="O170"/>
  <c r="I169"/>
  <c r="M169"/>
  <c r="K170"/>
  <c r="J170"/>
  <c r="H172"/>
  <c r="G172"/>
  <c r="F172"/>
  <c r="C173"/>
  <c r="E172"/>
  <c r="A171"/>
  <c r="D171" s="1"/>
  <c r="B172"/>
  <c r="E148" i="73"/>
  <c r="L170" i="80" l="1"/>
  <c r="P170"/>
  <c r="Q124" i="74"/>
  <c r="C175" i="73"/>
  <c r="D176"/>
  <c r="F175"/>
  <c r="G153"/>
  <c r="H153" s="1"/>
  <c r="B155"/>
  <c r="A155" s="1"/>
  <c r="I152"/>
  <c r="O171" i="80"/>
  <c r="N171"/>
  <c r="I170"/>
  <c r="M170"/>
  <c r="K171"/>
  <c r="J171"/>
  <c r="B173"/>
  <c r="G173"/>
  <c r="H173"/>
  <c r="F173"/>
  <c r="A172"/>
  <c r="D172" s="1"/>
  <c r="C174"/>
  <c r="E173"/>
  <c r="E149" i="73"/>
  <c r="L171" i="80" l="1"/>
  <c r="P171"/>
  <c r="C176" i="73"/>
  <c r="D177"/>
  <c r="F176"/>
  <c r="G154"/>
  <c r="H154" s="1"/>
  <c r="B156"/>
  <c r="A156" s="1"/>
  <c r="I153"/>
  <c r="I171" i="80"/>
  <c r="M171"/>
  <c r="O172"/>
  <c r="N172"/>
  <c r="K172"/>
  <c r="J172"/>
  <c r="H174"/>
  <c r="G174"/>
  <c r="F174"/>
  <c r="C175"/>
  <c r="E174"/>
  <c r="A173"/>
  <c r="D173" s="1"/>
  <c r="B174"/>
  <c r="E150" i="73"/>
  <c r="L172" i="80" l="1"/>
  <c r="P172"/>
  <c r="C177" i="73"/>
  <c r="D178"/>
  <c r="F177"/>
  <c r="G155"/>
  <c r="H155" s="1"/>
  <c r="B157"/>
  <c r="A157" s="1"/>
  <c r="I154"/>
  <c r="O173" i="80"/>
  <c r="N173"/>
  <c r="I172"/>
  <c r="M172"/>
  <c r="K173"/>
  <c r="J173"/>
  <c r="B175"/>
  <c r="H175"/>
  <c r="G175"/>
  <c r="F175"/>
  <c r="A174"/>
  <c r="D174" s="1"/>
  <c r="C176"/>
  <c r="E175"/>
  <c r="E151" i="73"/>
  <c r="P173" i="80" l="1"/>
  <c r="L173"/>
  <c r="C178" i="73"/>
  <c r="I155"/>
  <c r="D179"/>
  <c r="F178"/>
  <c r="G156"/>
  <c r="H156" s="1"/>
  <c r="B158"/>
  <c r="A158" s="1"/>
  <c r="O174" i="80"/>
  <c r="N174"/>
  <c r="I173"/>
  <c r="M173"/>
  <c r="K174"/>
  <c r="J174"/>
  <c r="H176"/>
  <c r="G176"/>
  <c r="F176"/>
  <c r="A175"/>
  <c r="D175" s="1"/>
  <c r="C177"/>
  <c r="E176"/>
  <c r="B176"/>
  <c r="E152" i="73"/>
  <c r="L174" i="80" l="1"/>
  <c r="P174"/>
  <c r="I156" i="73"/>
  <c r="D180"/>
  <c r="F179"/>
  <c r="C179"/>
  <c r="C180" s="1"/>
  <c r="G157"/>
  <c r="H157" s="1"/>
  <c r="B159"/>
  <c r="A159" s="1"/>
  <c r="I174" i="80"/>
  <c r="M174"/>
  <c r="N175"/>
  <c r="O175"/>
  <c r="K175"/>
  <c r="J175"/>
  <c r="H177"/>
  <c r="G177"/>
  <c r="F177"/>
  <c r="B177"/>
  <c r="C178"/>
  <c r="E177"/>
  <c r="A176"/>
  <c r="D176" s="1"/>
  <c r="E153" i="73"/>
  <c r="P175" i="80" l="1"/>
  <c r="L175"/>
  <c r="I157" i="73"/>
  <c r="D181"/>
  <c r="F180"/>
  <c r="G158"/>
  <c r="H158" s="1"/>
  <c r="B160"/>
  <c r="A160" s="1"/>
  <c r="O176" i="80"/>
  <c r="N176"/>
  <c r="I175"/>
  <c r="M175"/>
  <c r="K176"/>
  <c r="J176"/>
  <c r="H178"/>
  <c r="G178"/>
  <c r="F178"/>
  <c r="C179"/>
  <c r="E178"/>
  <c r="A177"/>
  <c r="D177" s="1"/>
  <c r="B178"/>
  <c r="E154" i="73"/>
  <c r="L176" i="80" l="1"/>
  <c r="P176"/>
  <c r="D182" i="73"/>
  <c r="F181"/>
  <c r="C181"/>
  <c r="G159"/>
  <c r="H159" s="1"/>
  <c r="B161"/>
  <c r="A161" s="1"/>
  <c r="I158"/>
  <c r="N177" i="80"/>
  <c r="O177"/>
  <c r="I176"/>
  <c r="M176"/>
  <c r="K177"/>
  <c r="J177"/>
  <c r="B179"/>
  <c r="H179"/>
  <c r="G179"/>
  <c r="F179"/>
  <c r="A178"/>
  <c r="D178" s="1"/>
  <c r="C180"/>
  <c r="E179"/>
  <c r="E155" i="73"/>
  <c r="L177" i="80" l="1"/>
  <c r="P177"/>
  <c r="C182" i="73"/>
  <c r="D183"/>
  <c r="F182"/>
  <c r="G160"/>
  <c r="H160" s="1"/>
  <c r="B162"/>
  <c r="A162" s="1"/>
  <c r="I159"/>
  <c r="O178" i="80"/>
  <c r="N178"/>
  <c r="I177"/>
  <c r="M177"/>
  <c r="K178"/>
  <c r="J178"/>
  <c r="H180"/>
  <c r="G180"/>
  <c r="F180"/>
  <c r="C181"/>
  <c r="E180"/>
  <c r="A179"/>
  <c r="D179" s="1"/>
  <c r="B180"/>
  <c r="E156" i="73"/>
  <c r="P178" i="80" l="1"/>
  <c r="L178"/>
  <c r="D184" i="73"/>
  <c r="F183"/>
  <c r="I160"/>
  <c r="C183"/>
  <c r="G161"/>
  <c r="H161" s="1"/>
  <c r="B163"/>
  <c r="A163" s="1"/>
  <c r="B181" i="80"/>
  <c r="O179"/>
  <c r="N179"/>
  <c r="I178"/>
  <c r="M178"/>
  <c r="K179"/>
  <c r="J179"/>
  <c r="H181"/>
  <c r="G181"/>
  <c r="F181"/>
  <c r="A180"/>
  <c r="D180" s="1"/>
  <c r="C182"/>
  <c r="E181"/>
  <c r="E157" i="73"/>
  <c r="L179" i="80" l="1"/>
  <c r="P179"/>
  <c r="C184" i="73"/>
  <c r="D185"/>
  <c r="F184"/>
  <c r="G162"/>
  <c r="H162" s="1"/>
  <c r="B164"/>
  <c r="A164" s="1"/>
  <c r="I161"/>
  <c r="I179" i="80"/>
  <c r="M179"/>
  <c r="O180"/>
  <c r="N180"/>
  <c r="K180"/>
  <c r="J180"/>
  <c r="H182"/>
  <c r="G182"/>
  <c r="F182"/>
  <c r="A181"/>
  <c r="D181" s="1"/>
  <c r="C183"/>
  <c r="E182"/>
  <c r="B182"/>
  <c r="E158" i="73"/>
  <c r="L180" i="80" l="1"/>
  <c r="P180"/>
  <c r="D186" i="73"/>
  <c r="F185"/>
  <c r="C185"/>
  <c r="C186" s="1"/>
  <c r="G163"/>
  <c r="H163" s="1"/>
  <c r="B165"/>
  <c r="A165" s="1"/>
  <c r="I162"/>
  <c r="O181" i="80"/>
  <c r="N181"/>
  <c r="I180"/>
  <c r="M180"/>
  <c r="K181"/>
  <c r="J181"/>
  <c r="H183"/>
  <c r="G183"/>
  <c r="F183"/>
  <c r="B183"/>
  <c r="C184"/>
  <c r="E183"/>
  <c r="A182"/>
  <c r="D182" s="1"/>
  <c r="E159" i="73"/>
  <c r="L181" i="80" l="1"/>
  <c r="P181"/>
  <c r="D187" i="73"/>
  <c r="F186"/>
  <c r="G164"/>
  <c r="H164" s="1"/>
  <c r="B166"/>
  <c r="A166" s="1"/>
  <c r="I163"/>
  <c r="O182" i="80"/>
  <c r="N182"/>
  <c r="I181"/>
  <c r="M181"/>
  <c r="K182"/>
  <c r="J182"/>
  <c r="H184"/>
  <c r="G184"/>
  <c r="F184"/>
  <c r="C185"/>
  <c r="E184"/>
  <c r="A183"/>
  <c r="D183" s="1"/>
  <c r="B184"/>
  <c r="E160" i="73"/>
  <c r="L182" i="80" l="1"/>
  <c r="P182"/>
  <c r="D188" i="73"/>
  <c r="F187"/>
  <c r="C187"/>
  <c r="C188" s="1"/>
  <c r="G165"/>
  <c r="H165" s="1"/>
  <c r="B167"/>
  <c r="A167" s="1"/>
  <c r="I164"/>
  <c r="O183" i="80"/>
  <c r="N183"/>
  <c r="I182"/>
  <c r="M182"/>
  <c r="K183"/>
  <c r="J183"/>
  <c r="B185"/>
  <c r="H185"/>
  <c r="G185"/>
  <c r="F185"/>
  <c r="A184"/>
  <c r="D184" s="1"/>
  <c r="C186"/>
  <c r="E185"/>
  <c r="E161" i="73"/>
  <c r="L183" i="80" l="1"/>
  <c r="P183"/>
  <c r="I165" i="73"/>
  <c r="D189"/>
  <c r="C189" s="1"/>
  <c r="F188"/>
  <c r="G166"/>
  <c r="H166" s="1"/>
  <c r="B168"/>
  <c r="A168" s="1"/>
  <c r="N184" i="80"/>
  <c r="O184"/>
  <c r="I183"/>
  <c r="M183"/>
  <c r="K184"/>
  <c r="J184"/>
  <c r="H186"/>
  <c r="G186"/>
  <c r="F186"/>
  <c r="C187"/>
  <c r="E186"/>
  <c r="A185"/>
  <c r="D185" s="1"/>
  <c r="B186"/>
  <c r="E162" i="73"/>
  <c r="P184" i="80" l="1"/>
  <c r="L184"/>
  <c r="I166" i="73"/>
  <c r="D190"/>
  <c r="C190" s="1"/>
  <c r="F189"/>
  <c r="G167"/>
  <c r="H167" s="1"/>
  <c r="B169"/>
  <c r="A169" s="1"/>
  <c r="O185" i="80"/>
  <c r="N185"/>
  <c r="I184"/>
  <c r="M184"/>
  <c r="K185"/>
  <c r="J185"/>
  <c r="H187"/>
  <c r="G187"/>
  <c r="F187"/>
  <c r="B187"/>
  <c r="A186"/>
  <c r="D186" s="1"/>
  <c r="C188"/>
  <c r="E187"/>
  <c r="E163" i="73"/>
  <c r="P185" i="80" l="1"/>
  <c r="L185"/>
  <c r="I167" i="73"/>
  <c r="D191"/>
  <c r="F190"/>
  <c r="G168"/>
  <c r="H168" s="1"/>
  <c r="B170"/>
  <c r="A170" s="1"/>
  <c r="N186" i="80"/>
  <c r="O186"/>
  <c r="I185"/>
  <c r="M185"/>
  <c r="K186"/>
  <c r="J186"/>
  <c r="H188"/>
  <c r="G188"/>
  <c r="F188"/>
  <c r="C189"/>
  <c r="E188"/>
  <c r="A187"/>
  <c r="D187" s="1"/>
  <c r="B188"/>
  <c r="E164" i="73"/>
  <c r="L186" i="80" l="1"/>
  <c r="P186"/>
  <c r="D192" i="73"/>
  <c r="F191"/>
  <c r="C191"/>
  <c r="C192" s="1"/>
  <c r="G169"/>
  <c r="H169" s="1"/>
  <c r="B171"/>
  <c r="A171" s="1"/>
  <c r="I168"/>
  <c r="O187" i="80"/>
  <c r="N187"/>
  <c r="I186"/>
  <c r="M186"/>
  <c r="K187"/>
  <c r="J187"/>
  <c r="B189"/>
  <c r="H189"/>
  <c r="G189"/>
  <c r="F189"/>
  <c r="A188"/>
  <c r="D188" s="1"/>
  <c r="C190"/>
  <c r="E189"/>
  <c r="E165" i="73"/>
  <c r="P187" i="80" l="1"/>
  <c r="L187"/>
  <c r="I169" i="73"/>
  <c r="D193"/>
  <c r="F192"/>
  <c r="G170"/>
  <c r="H170" s="1"/>
  <c r="B172"/>
  <c r="A172" s="1"/>
  <c r="O188" i="80"/>
  <c r="N188"/>
  <c r="I187"/>
  <c r="M187"/>
  <c r="K188"/>
  <c r="J188"/>
  <c r="H190"/>
  <c r="G190"/>
  <c r="F190"/>
  <c r="C191"/>
  <c r="E190"/>
  <c r="A189"/>
  <c r="D189" s="1"/>
  <c r="B190"/>
  <c r="E166" i="73"/>
  <c r="L188" i="80" l="1"/>
  <c r="P188"/>
  <c r="D194" i="73"/>
  <c r="F193"/>
  <c r="C193"/>
  <c r="C194" s="1"/>
  <c r="G171"/>
  <c r="H171" s="1"/>
  <c r="B173"/>
  <c r="A173" s="1"/>
  <c r="I170"/>
  <c r="O189" i="80"/>
  <c r="N189"/>
  <c r="I188"/>
  <c r="M188"/>
  <c r="K189"/>
  <c r="J189"/>
  <c r="H191"/>
  <c r="G191"/>
  <c r="F191"/>
  <c r="B191"/>
  <c r="A190"/>
  <c r="D190" s="1"/>
  <c r="C192"/>
  <c r="E191"/>
  <c r="E167" i="73"/>
  <c r="P189" i="80" l="1"/>
  <c r="L189"/>
  <c r="D195" i="73"/>
  <c r="F194"/>
  <c r="G172"/>
  <c r="H172" s="1"/>
  <c r="B174"/>
  <c r="A174" s="1"/>
  <c r="I171"/>
  <c r="N190" i="80"/>
  <c r="O190"/>
  <c r="I189"/>
  <c r="M189"/>
  <c r="K190"/>
  <c r="J190"/>
  <c r="H192"/>
  <c r="G192"/>
  <c r="F192"/>
  <c r="C193"/>
  <c r="E192"/>
  <c r="A191"/>
  <c r="D191" s="1"/>
  <c r="B192"/>
  <c r="E168" i="73"/>
  <c r="P190" i="80" l="1"/>
  <c r="L190"/>
  <c r="D196" i="73"/>
  <c r="F195"/>
  <c r="I172"/>
  <c r="C195"/>
  <c r="G173"/>
  <c r="H173" s="1"/>
  <c r="B175"/>
  <c r="A175" s="1"/>
  <c r="I190" i="80"/>
  <c r="M190"/>
  <c r="N191"/>
  <c r="O191"/>
  <c r="K191"/>
  <c r="J191"/>
  <c r="B193"/>
  <c r="H193"/>
  <c r="G193"/>
  <c r="F193"/>
  <c r="A192"/>
  <c r="D192" s="1"/>
  <c r="C194"/>
  <c r="E193"/>
  <c r="E169" i="73"/>
  <c r="P191" i="80" l="1"/>
  <c r="L191"/>
  <c r="C196" i="73"/>
  <c r="D197"/>
  <c r="F196"/>
  <c r="G174"/>
  <c r="H174" s="1"/>
  <c r="B176"/>
  <c r="A176" s="1"/>
  <c r="I173"/>
  <c r="O192" i="80"/>
  <c r="N192"/>
  <c r="I191"/>
  <c r="M191"/>
  <c r="K192"/>
  <c r="J192"/>
  <c r="H194"/>
  <c r="G194"/>
  <c r="F194"/>
  <c r="C195"/>
  <c r="E194"/>
  <c r="A193"/>
  <c r="D193" s="1"/>
  <c r="B194"/>
  <c r="E170" i="73"/>
  <c r="L192" i="80" l="1"/>
  <c r="P192"/>
  <c r="D198" i="73"/>
  <c r="F197"/>
  <c r="I174"/>
  <c r="C197"/>
  <c r="G175"/>
  <c r="H175" s="1"/>
  <c r="B177"/>
  <c r="A177" s="1"/>
  <c r="I192" i="80"/>
  <c r="M192"/>
  <c r="N193"/>
  <c r="O193"/>
  <c r="J193"/>
  <c r="K193"/>
  <c r="H195"/>
  <c r="G195"/>
  <c r="F195"/>
  <c r="B195"/>
  <c r="A194"/>
  <c r="D194" s="1"/>
  <c r="C196"/>
  <c r="E195"/>
  <c r="E171" i="73"/>
  <c r="L193" i="80" l="1"/>
  <c r="P193"/>
  <c r="C198" i="73"/>
  <c r="D199"/>
  <c r="F198"/>
  <c r="B178"/>
  <c r="A178" s="1"/>
  <c r="G176"/>
  <c r="H176" s="1"/>
  <c r="I175"/>
  <c r="O194" i="80"/>
  <c r="N194"/>
  <c r="I193"/>
  <c r="M193"/>
  <c r="K194"/>
  <c r="J194"/>
  <c r="H196"/>
  <c r="G196"/>
  <c r="F196"/>
  <c r="C197"/>
  <c r="E196"/>
  <c r="A195"/>
  <c r="D195" s="1"/>
  <c r="B196"/>
  <c r="E172" i="73"/>
  <c r="P194" i="80" l="1"/>
  <c r="L194"/>
  <c r="D200" i="73"/>
  <c r="F199"/>
  <c r="C199"/>
  <c r="C200" s="1"/>
  <c r="I176"/>
  <c r="G177"/>
  <c r="H177" s="1"/>
  <c r="B179"/>
  <c r="A179" s="1"/>
  <c r="O195" i="80"/>
  <c r="N195"/>
  <c r="I194"/>
  <c r="M194"/>
  <c r="K195"/>
  <c r="J195"/>
  <c r="B197"/>
  <c r="H197"/>
  <c r="G197"/>
  <c r="F197"/>
  <c r="A196"/>
  <c r="D196" s="1"/>
  <c r="C198"/>
  <c r="E197"/>
  <c r="E173" i="73"/>
  <c r="P195" i="80" l="1"/>
  <c r="L195"/>
  <c r="D201" i="73"/>
  <c r="C201" s="1"/>
  <c r="F200"/>
  <c r="I177"/>
  <c r="B180"/>
  <c r="A180" s="1"/>
  <c r="G178"/>
  <c r="H178" s="1"/>
  <c r="O196" i="80"/>
  <c r="N196"/>
  <c r="I195"/>
  <c r="M195"/>
  <c r="K196"/>
  <c r="J196"/>
  <c r="H198"/>
  <c r="G198"/>
  <c r="F198"/>
  <c r="C199"/>
  <c r="E198"/>
  <c r="A197"/>
  <c r="D197" s="1"/>
  <c r="B198"/>
  <c r="E174" i="73"/>
  <c r="P196" i="80" l="1"/>
  <c r="L196"/>
  <c r="D202" i="73"/>
  <c r="C202" s="1"/>
  <c r="F201"/>
  <c r="I178"/>
  <c r="G179"/>
  <c r="H179" s="1"/>
  <c r="B181"/>
  <c r="A181" s="1"/>
  <c r="N197" i="80"/>
  <c r="O197"/>
  <c r="I196"/>
  <c r="M196"/>
  <c r="K197"/>
  <c r="J197"/>
  <c r="H199"/>
  <c r="G199"/>
  <c r="F199"/>
  <c r="B199"/>
  <c r="A198"/>
  <c r="D198" s="1"/>
  <c r="C200"/>
  <c r="E199"/>
  <c r="E175" i="73"/>
  <c r="L197" i="80" l="1"/>
  <c r="P197"/>
  <c r="D203" i="73"/>
  <c r="F202"/>
  <c r="B182"/>
  <c r="A182" s="1"/>
  <c r="I179"/>
  <c r="G180"/>
  <c r="H180" s="1"/>
  <c r="O198" i="80"/>
  <c r="N198"/>
  <c r="I197"/>
  <c r="M197"/>
  <c r="K198"/>
  <c r="J198"/>
  <c r="H200"/>
  <c r="G200"/>
  <c r="F200"/>
  <c r="A199"/>
  <c r="D199" s="1"/>
  <c r="C201"/>
  <c r="E200"/>
  <c r="B200"/>
  <c r="E176" i="73"/>
  <c r="P198" i="80" l="1"/>
  <c r="L198"/>
  <c r="D204" i="73"/>
  <c r="F203"/>
  <c r="C203"/>
  <c r="C204" s="1"/>
  <c r="I180"/>
  <c r="G181"/>
  <c r="H181" s="1"/>
  <c r="B183"/>
  <c r="A183" s="1"/>
  <c r="O199" i="80"/>
  <c r="N199"/>
  <c r="I198"/>
  <c r="M198"/>
  <c r="K199"/>
  <c r="J199"/>
  <c r="B201"/>
  <c r="H201"/>
  <c r="G201"/>
  <c r="F201"/>
  <c r="C202"/>
  <c r="E201"/>
  <c r="A200"/>
  <c r="D200" s="1"/>
  <c r="E177" i="73"/>
  <c r="L199" i="80" l="1"/>
  <c r="P199"/>
  <c r="I181" i="73"/>
  <c r="D205"/>
  <c r="F204"/>
  <c r="G182"/>
  <c r="H182" s="1"/>
  <c r="B184"/>
  <c r="A184" s="1"/>
  <c r="N200" i="80"/>
  <c r="O200"/>
  <c r="I199"/>
  <c r="M199"/>
  <c r="K200"/>
  <c r="J200"/>
  <c r="H202"/>
  <c r="G202"/>
  <c r="F202"/>
  <c r="A201"/>
  <c r="D201" s="1"/>
  <c r="C203"/>
  <c r="E202"/>
  <c r="B202"/>
  <c r="E178" i="73"/>
  <c r="P200" i="80" l="1"/>
  <c r="L200"/>
  <c r="D206" i="73"/>
  <c r="F205"/>
  <c r="C205"/>
  <c r="C206" s="1"/>
  <c r="G183"/>
  <c r="H183" s="1"/>
  <c r="B185"/>
  <c r="A185" s="1"/>
  <c r="I182"/>
  <c r="O201" i="80"/>
  <c r="N201"/>
  <c r="I200"/>
  <c r="M200"/>
  <c r="K201"/>
  <c r="J201"/>
  <c r="H203"/>
  <c r="G203"/>
  <c r="F203"/>
  <c r="B203"/>
  <c r="C204"/>
  <c r="E203"/>
  <c r="A202"/>
  <c r="D202" s="1"/>
  <c r="E179" i="73"/>
  <c r="L201" i="80" l="1"/>
  <c r="P201"/>
  <c r="D207" i="73"/>
  <c r="F206"/>
  <c r="I183"/>
  <c r="G184"/>
  <c r="H184" s="1"/>
  <c r="B186"/>
  <c r="A186" s="1"/>
  <c r="N202" i="80"/>
  <c r="O202"/>
  <c r="I201"/>
  <c r="M201"/>
  <c r="K202"/>
  <c r="J202"/>
  <c r="H204"/>
  <c r="G204"/>
  <c r="F204"/>
  <c r="B204"/>
  <c r="A203"/>
  <c r="D203" s="1"/>
  <c r="C205"/>
  <c r="E204"/>
  <c r="E180" i="73"/>
  <c r="L202" i="80" l="1"/>
  <c r="P202"/>
  <c r="D208" i="73"/>
  <c r="F207"/>
  <c r="C207"/>
  <c r="C208" s="1"/>
  <c r="I184"/>
  <c r="G185"/>
  <c r="H185" s="1"/>
  <c r="B187"/>
  <c r="A187" s="1"/>
  <c r="I202" i="80"/>
  <c r="M202"/>
  <c r="O203"/>
  <c r="N203"/>
  <c r="K203"/>
  <c r="J203"/>
  <c r="H205"/>
  <c r="G205"/>
  <c r="F205"/>
  <c r="B205"/>
  <c r="C206"/>
  <c r="E205"/>
  <c r="A204"/>
  <c r="D204" s="1"/>
  <c r="E181" i="73"/>
  <c r="P203" i="80" l="1"/>
  <c r="L203"/>
  <c r="D209" i="73"/>
  <c r="C209" s="1"/>
  <c r="F208"/>
  <c r="B188"/>
  <c r="A188" s="1"/>
  <c r="G186"/>
  <c r="H186" s="1"/>
  <c r="I185"/>
  <c r="N204" i="80"/>
  <c r="O204"/>
  <c r="I203"/>
  <c r="M203"/>
  <c r="K204"/>
  <c r="J204"/>
  <c r="H206"/>
  <c r="G206"/>
  <c r="F206"/>
  <c r="C207"/>
  <c r="E206"/>
  <c r="A205"/>
  <c r="D205" s="1"/>
  <c r="B206"/>
  <c r="E182" i="73"/>
  <c r="P204" i="80" l="1"/>
  <c r="L204"/>
  <c r="D210" i="73"/>
  <c r="C210" s="1"/>
  <c r="F209"/>
  <c r="I186"/>
  <c r="G187"/>
  <c r="H187" s="1"/>
  <c r="B189"/>
  <c r="A189" s="1"/>
  <c r="O205" i="80"/>
  <c r="N205"/>
  <c r="I204"/>
  <c r="M204"/>
  <c r="K205"/>
  <c r="J205"/>
  <c r="H207"/>
  <c r="G207"/>
  <c r="F207"/>
  <c r="B207"/>
  <c r="A206"/>
  <c r="D206" s="1"/>
  <c r="C208"/>
  <c r="E207"/>
  <c r="E183" i="73"/>
  <c r="L205" i="80" l="1"/>
  <c r="P205"/>
  <c r="D211" i="73"/>
  <c r="F210"/>
  <c r="G188"/>
  <c r="H188" s="1"/>
  <c r="B190"/>
  <c r="A190" s="1"/>
  <c r="I187"/>
  <c r="O206" i="80"/>
  <c r="N206"/>
  <c r="I205"/>
  <c r="M205"/>
  <c r="K206"/>
  <c r="J206"/>
  <c r="H208"/>
  <c r="G208"/>
  <c r="F208"/>
  <c r="C209"/>
  <c r="E208"/>
  <c r="A207"/>
  <c r="D207" s="1"/>
  <c r="B208"/>
  <c r="E184" i="73"/>
  <c r="L206" i="80" l="1"/>
  <c r="P206"/>
  <c r="D212" i="73"/>
  <c r="F211"/>
  <c r="C211"/>
  <c r="C212" s="1"/>
  <c r="I188"/>
  <c r="G189"/>
  <c r="H189" s="1"/>
  <c r="B191"/>
  <c r="A191" s="1"/>
  <c r="N207" i="80"/>
  <c r="O207"/>
  <c r="I206"/>
  <c r="M206"/>
  <c r="K207"/>
  <c r="J207"/>
  <c r="B209"/>
  <c r="H209"/>
  <c r="G209"/>
  <c r="F209"/>
  <c r="A208"/>
  <c r="D208" s="1"/>
  <c r="C210"/>
  <c r="E209"/>
  <c r="E185" i="73"/>
  <c r="L207" i="80" l="1"/>
  <c r="P207"/>
  <c r="I189" i="73"/>
  <c r="D213"/>
  <c r="F212"/>
  <c r="B192"/>
  <c r="A192" s="1"/>
  <c r="G190"/>
  <c r="H190" s="1"/>
  <c r="I207" i="80"/>
  <c r="M207"/>
  <c r="O208"/>
  <c r="N208"/>
  <c r="K208"/>
  <c r="J208"/>
  <c r="H210"/>
  <c r="G210"/>
  <c r="F210"/>
  <c r="C211"/>
  <c r="E210"/>
  <c r="A209"/>
  <c r="D209" s="1"/>
  <c r="B210"/>
  <c r="E186" i="73"/>
  <c r="P208" i="80" l="1"/>
  <c r="L208"/>
  <c r="I190" i="73"/>
  <c r="D214"/>
  <c r="F213"/>
  <c r="C213"/>
  <c r="G191"/>
  <c r="H191" s="1"/>
  <c r="B193"/>
  <c r="A193" s="1"/>
  <c r="N209" i="80"/>
  <c r="O209"/>
  <c r="I208"/>
  <c r="M208"/>
  <c r="K209"/>
  <c r="J209"/>
  <c r="H211"/>
  <c r="G211"/>
  <c r="F211"/>
  <c r="B211"/>
  <c r="A210"/>
  <c r="D210" s="1"/>
  <c r="C212"/>
  <c r="E211"/>
  <c r="E187" i="73"/>
  <c r="P209" i="80" l="1"/>
  <c r="L209"/>
  <c r="C214" i="73"/>
  <c r="I191"/>
  <c r="D215"/>
  <c r="F214"/>
  <c r="G192"/>
  <c r="H192" s="1"/>
  <c r="B194"/>
  <c r="A194" s="1"/>
  <c r="O210" i="80"/>
  <c r="N210"/>
  <c r="I209"/>
  <c r="M209"/>
  <c r="K210"/>
  <c r="J210"/>
  <c r="H212"/>
  <c r="G212"/>
  <c r="F212"/>
  <c r="C213"/>
  <c r="E212"/>
  <c r="A211"/>
  <c r="D211" s="1"/>
  <c r="B212"/>
  <c r="E188" i="73"/>
  <c r="P210" i="80" l="1"/>
  <c r="L210"/>
  <c r="D216" i="73"/>
  <c r="F215"/>
  <c r="C215"/>
  <c r="C216" s="1"/>
  <c r="I192"/>
  <c r="G193"/>
  <c r="H193" s="1"/>
  <c r="B195"/>
  <c r="A195" s="1"/>
  <c r="N211" i="80"/>
  <c r="O211"/>
  <c r="I210"/>
  <c r="M210"/>
  <c r="K211"/>
  <c r="J211"/>
  <c r="B213"/>
  <c r="H213"/>
  <c r="G213"/>
  <c r="F213"/>
  <c r="A212"/>
  <c r="D212" s="1"/>
  <c r="C214"/>
  <c r="E213"/>
  <c r="E189" i="73"/>
  <c r="L211" i="80" l="1"/>
  <c r="P211"/>
  <c r="I193" i="73"/>
  <c r="D217"/>
  <c r="F216"/>
  <c r="G194"/>
  <c r="H194" s="1"/>
  <c r="B196"/>
  <c r="A196" s="1"/>
  <c r="O212" i="80"/>
  <c r="N212"/>
  <c r="I211"/>
  <c r="M211"/>
  <c r="K212"/>
  <c r="J212"/>
  <c r="H214"/>
  <c r="G214"/>
  <c r="F214"/>
  <c r="C215"/>
  <c r="E214"/>
  <c r="A213"/>
  <c r="D213" s="1"/>
  <c r="B214"/>
  <c r="E190" i="73"/>
  <c r="P212" i="80" l="1"/>
  <c r="L212"/>
  <c r="D218" i="73"/>
  <c r="F217"/>
  <c r="C217"/>
  <c r="C218" s="1"/>
  <c r="I194"/>
  <c r="G195"/>
  <c r="H195" s="1"/>
  <c r="B197"/>
  <c r="A197" s="1"/>
  <c r="O213" i="80"/>
  <c r="N213"/>
  <c r="I212"/>
  <c r="M212"/>
  <c r="K213"/>
  <c r="J213"/>
  <c r="H215"/>
  <c r="G215"/>
  <c r="F215"/>
  <c r="B215"/>
  <c r="A214"/>
  <c r="D214" s="1"/>
  <c r="C216"/>
  <c r="E215"/>
  <c r="E191" i="73"/>
  <c r="L213" i="80" l="1"/>
  <c r="P213"/>
  <c r="D219" i="73"/>
  <c r="F218"/>
  <c r="G196"/>
  <c r="H196" s="1"/>
  <c r="B198"/>
  <c r="A198" s="1"/>
  <c r="I195"/>
  <c r="O214" i="80"/>
  <c r="N214"/>
  <c r="I213"/>
  <c r="M213"/>
  <c r="K214"/>
  <c r="J214"/>
  <c r="H216"/>
  <c r="G216"/>
  <c r="F216"/>
  <c r="A215"/>
  <c r="D215" s="1"/>
  <c r="C217"/>
  <c r="E216"/>
  <c r="B216"/>
  <c r="E192" i="73"/>
  <c r="L214" i="80" l="1"/>
  <c r="P214"/>
  <c r="D220" i="73"/>
  <c r="F219"/>
  <c r="C219"/>
  <c r="I196"/>
  <c r="G197"/>
  <c r="H197" s="1"/>
  <c r="B199"/>
  <c r="A199" s="1"/>
  <c r="O215" i="80"/>
  <c r="N215"/>
  <c r="I214"/>
  <c r="M214"/>
  <c r="K215"/>
  <c r="J215"/>
  <c r="H217"/>
  <c r="G217"/>
  <c r="F217"/>
  <c r="C218"/>
  <c r="E217"/>
  <c r="B217"/>
  <c r="A216"/>
  <c r="D216" s="1"/>
  <c r="E193" i="73"/>
  <c r="L215" i="80" l="1"/>
  <c r="P215"/>
  <c r="C220" i="73"/>
  <c r="D221"/>
  <c r="F220"/>
  <c r="I197"/>
  <c r="G198"/>
  <c r="H198" s="1"/>
  <c r="B200"/>
  <c r="A200" s="1"/>
  <c r="N216" i="80"/>
  <c r="O216"/>
  <c r="I215"/>
  <c r="M215"/>
  <c r="K216"/>
  <c r="J216"/>
  <c r="H218"/>
  <c r="G218"/>
  <c r="F218"/>
  <c r="B218"/>
  <c r="A217"/>
  <c r="D217" s="1"/>
  <c r="C219"/>
  <c r="E218"/>
  <c r="E194" i="73"/>
  <c r="P216" i="80" l="1"/>
  <c r="L216"/>
  <c r="D222" i="73"/>
  <c r="F221"/>
  <c r="C221"/>
  <c r="C222" s="1"/>
  <c r="G199"/>
  <c r="H199" s="1"/>
  <c r="B201"/>
  <c r="A201" s="1"/>
  <c r="I198"/>
  <c r="I216" i="80"/>
  <c r="M216"/>
  <c r="O217"/>
  <c r="N217"/>
  <c r="K217"/>
  <c r="J217"/>
  <c r="H219"/>
  <c r="G219"/>
  <c r="F219"/>
  <c r="A218"/>
  <c r="D218" s="1"/>
  <c r="C220"/>
  <c r="E219"/>
  <c r="B219"/>
  <c r="E195" i="73"/>
  <c r="P217" i="80" l="1"/>
  <c r="L217"/>
  <c r="D223" i="73"/>
  <c r="F222"/>
  <c r="I199"/>
  <c r="B202"/>
  <c r="A202" s="1"/>
  <c r="G200"/>
  <c r="H200" s="1"/>
  <c r="N218" i="80"/>
  <c r="O218"/>
  <c r="I217"/>
  <c r="M217"/>
  <c r="K218"/>
  <c r="J218"/>
  <c r="H220"/>
  <c r="G220"/>
  <c r="F220"/>
  <c r="B220"/>
  <c r="C221"/>
  <c r="E220"/>
  <c r="A219"/>
  <c r="D219" s="1"/>
  <c r="E196" i="73"/>
  <c r="L218" i="80" l="1"/>
  <c r="P218"/>
  <c r="D224" i="73"/>
  <c r="F223"/>
  <c r="C223"/>
  <c r="C224" s="1"/>
  <c r="I200"/>
  <c r="G201"/>
  <c r="H201" s="1"/>
  <c r="B203"/>
  <c r="A203" s="1"/>
  <c r="O219" i="80"/>
  <c r="N219"/>
  <c r="I218"/>
  <c r="M218"/>
  <c r="K219"/>
  <c r="J219"/>
  <c r="H221"/>
  <c r="G221"/>
  <c r="F221"/>
  <c r="A220"/>
  <c r="D220" s="1"/>
  <c r="C222"/>
  <c r="E221"/>
  <c r="B221"/>
  <c r="E197" i="73"/>
  <c r="L219" i="80" l="1"/>
  <c r="P219"/>
  <c r="D225" i="73"/>
  <c r="F224"/>
  <c r="I201"/>
  <c r="B204"/>
  <c r="A204" s="1"/>
  <c r="G202"/>
  <c r="H202" s="1"/>
  <c r="O220" i="80"/>
  <c r="N220"/>
  <c r="I219"/>
  <c r="M219"/>
  <c r="K220"/>
  <c r="J220"/>
  <c r="B222"/>
  <c r="H222"/>
  <c r="G222"/>
  <c r="F222"/>
  <c r="C223"/>
  <c r="E222"/>
  <c r="A221"/>
  <c r="D221" s="1"/>
  <c r="E198" i="73"/>
  <c r="L220" i="80" l="1"/>
  <c r="P220"/>
  <c r="D226" i="73"/>
  <c r="F225"/>
  <c r="C225"/>
  <c r="G203"/>
  <c r="H203" s="1"/>
  <c r="I202"/>
  <c r="B205"/>
  <c r="A205" s="1"/>
  <c r="O221" i="80"/>
  <c r="N221"/>
  <c r="I220"/>
  <c r="M220"/>
  <c r="K221"/>
  <c r="J221"/>
  <c r="H223"/>
  <c r="G223"/>
  <c r="F223"/>
  <c r="C224"/>
  <c r="E223"/>
  <c r="A222"/>
  <c r="D222" s="1"/>
  <c r="B223"/>
  <c r="E199" i="73"/>
  <c r="P221" i="80" l="1"/>
  <c r="L221"/>
  <c r="C226" i="73"/>
  <c r="D227"/>
  <c r="F226"/>
  <c r="I203"/>
  <c r="B206"/>
  <c r="A206" s="1"/>
  <c r="G204"/>
  <c r="H204" s="1"/>
  <c r="O222" i="80"/>
  <c r="N222"/>
  <c r="I221"/>
  <c r="M221"/>
  <c r="K222"/>
  <c r="J222"/>
  <c r="B224"/>
  <c r="H224"/>
  <c r="G224"/>
  <c r="F224"/>
  <c r="A223"/>
  <c r="D223" s="1"/>
  <c r="C225"/>
  <c r="E224"/>
  <c r="E200" i="73"/>
  <c r="P222" i="80" l="1"/>
  <c r="L222"/>
  <c r="I204" i="73"/>
  <c r="D228"/>
  <c r="F227"/>
  <c r="C227"/>
  <c r="G205"/>
  <c r="H205" s="1"/>
  <c r="B207"/>
  <c r="A207" s="1"/>
  <c r="N223" i="80"/>
  <c r="O223"/>
  <c r="I222"/>
  <c r="M222"/>
  <c r="K223"/>
  <c r="J223"/>
  <c r="H225"/>
  <c r="G225"/>
  <c r="F225"/>
  <c r="C226"/>
  <c r="E225"/>
  <c r="A224"/>
  <c r="D224" s="1"/>
  <c r="B225"/>
  <c r="E201" i="73"/>
  <c r="L223" i="80" l="1"/>
  <c r="P223"/>
  <c r="C228" i="73"/>
  <c r="C229" s="1"/>
  <c r="D229"/>
  <c r="F228"/>
  <c r="I205"/>
  <c r="G206"/>
  <c r="H206" s="1"/>
  <c r="B208"/>
  <c r="A208" s="1"/>
  <c r="O224" i="80"/>
  <c r="N224"/>
  <c r="I223"/>
  <c r="M223"/>
  <c r="K224"/>
  <c r="J224"/>
  <c r="B226"/>
  <c r="H226"/>
  <c r="G226"/>
  <c r="F226"/>
  <c r="A225"/>
  <c r="D225" s="1"/>
  <c r="C227"/>
  <c r="E226"/>
  <c r="E202" i="73"/>
  <c r="P224" i="80" l="1"/>
  <c r="L224"/>
  <c r="D230" i="73"/>
  <c r="C230" s="1"/>
  <c r="F229"/>
  <c r="I206"/>
  <c r="G207"/>
  <c r="H207" s="1"/>
  <c r="B209"/>
  <c r="A209" s="1"/>
  <c r="N225" i="80"/>
  <c r="O225"/>
  <c r="I224"/>
  <c r="M224"/>
  <c r="K225"/>
  <c r="J225"/>
  <c r="H227"/>
  <c r="G227"/>
  <c r="F227"/>
  <c r="A226"/>
  <c r="D226" s="1"/>
  <c r="C228"/>
  <c r="E227"/>
  <c r="B227"/>
  <c r="E203" i="73"/>
  <c r="L225" i="80" l="1"/>
  <c r="P225"/>
  <c r="D231" i="73"/>
  <c r="F230"/>
  <c r="I207"/>
  <c r="G208"/>
  <c r="H208" s="1"/>
  <c r="B210"/>
  <c r="A210" s="1"/>
  <c r="O226" i="80"/>
  <c r="N226"/>
  <c r="I225"/>
  <c r="M225"/>
  <c r="K226"/>
  <c r="J226"/>
  <c r="B228"/>
  <c r="H228"/>
  <c r="G228"/>
  <c r="F228"/>
  <c r="C229"/>
  <c r="E228"/>
  <c r="A227"/>
  <c r="D227" s="1"/>
  <c r="E204" i="73"/>
  <c r="P226" i="80" l="1"/>
  <c r="L226"/>
  <c r="D232" i="73"/>
  <c r="F231"/>
  <c r="C231"/>
  <c r="C232" s="1"/>
  <c r="G209"/>
  <c r="H209" s="1"/>
  <c r="B211"/>
  <c r="A211" s="1"/>
  <c r="I208"/>
  <c r="O227" i="80"/>
  <c r="N227"/>
  <c r="I226"/>
  <c r="M226"/>
  <c r="K227"/>
  <c r="J227"/>
  <c r="H229"/>
  <c r="G229"/>
  <c r="F229"/>
  <c r="A228"/>
  <c r="D228" s="1"/>
  <c r="C230"/>
  <c r="E229"/>
  <c r="B229"/>
  <c r="E205" i="73"/>
  <c r="L227" i="80" l="1"/>
  <c r="P227"/>
  <c r="D233" i="73"/>
  <c r="F232"/>
  <c r="I209"/>
  <c r="B212"/>
  <c r="A212" s="1"/>
  <c r="G210"/>
  <c r="H210" s="1"/>
  <c r="O228" i="80"/>
  <c r="N228"/>
  <c r="I227"/>
  <c r="M227"/>
  <c r="K228"/>
  <c r="J228"/>
  <c r="H230"/>
  <c r="G230"/>
  <c r="F230"/>
  <c r="B230"/>
  <c r="C231"/>
  <c r="E230"/>
  <c r="A229"/>
  <c r="D229" s="1"/>
  <c r="E206" i="73"/>
  <c r="L228" i="80" l="1"/>
  <c r="P228"/>
  <c r="I210" i="73"/>
  <c r="D234"/>
  <c r="F233"/>
  <c r="C233"/>
  <c r="G211"/>
  <c r="H211" s="1"/>
  <c r="B213"/>
  <c r="A213" s="1"/>
  <c r="O229" i="80"/>
  <c r="N229"/>
  <c r="I228"/>
  <c r="M228"/>
  <c r="K229"/>
  <c r="J229"/>
  <c r="H231"/>
  <c r="G231"/>
  <c r="F231"/>
  <c r="A230"/>
  <c r="D230" s="1"/>
  <c r="C232"/>
  <c r="E231"/>
  <c r="B231"/>
  <c r="E207" i="73"/>
  <c r="L229" i="80" l="1"/>
  <c r="P229"/>
  <c r="C234" i="73"/>
  <c r="D235"/>
  <c r="F234"/>
  <c r="G212"/>
  <c r="H212" s="1"/>
  <c r="B214"/>
  <c r="A214" s="1"/>
  <c r="I211"/>
  <c r="O230" i="80"/>
  <c r="N230"/>
  <c r="I229"/>
  <c r="M229"/>
  <c r="K230"/>
  <c r="J230"/>
  <c r="H232"/>
  <c r="G232"/>
  <c r="F232"/>
  <c r="B232"/>
  <c r="C233"/>
  <c r="E232"/>
  <c r="A231"/>
  <c r="D231" s="1"/>
  <c r="E208" i="73"/>
  <c r="P230" i="80" l="1"/>
  <c r="L230"/>
  <c r="D236" i="73"/>
  <c r="F235"/>
  <c r="C235"/>
  <c r="C236" s="1"/>
  <c r="I212"/>
  <c r="G213"/>
  <c r="H213" s="1"/>
  <c r="B215"/>
  <c r="A215" s="1"/>
  <c r="O231" i="80"/>
  <c r="N231"/>
  <c r="I230"/>
  <c r="M230"/>
  <c r="K231"/>
  <c r="J231"/>
  <c r="H233"/>
  <c r="G233"/>
  <c r="F233"/>
  <c r="A232"/>
  <c r="D232" s="1"/>
  <c r="C234"/>
  <c r="E233"/>
  <c r="B233"/>
  <c r="E209" i="73"/>
  <c r="L231" i="80" l="1"/>
  <c r="P231"/>
  <c r="D237" i="73"/>
  <c r="F236"/>
  <c r="I213"/>
  <c r="G214"/>
  <c r="H214" s="1"/>
  <c r="B216"/>
  <c r="A216" s="1"/>
  <c r="N232" i="80"/>
  <c r="O232"/>
  <c r="I231"/>
  <c r="M231"/>
  <c r="K232"/>
  <c r="J232"/>
  <c r="H234"/>
  <c r="G234"/>
  <c r="F234"/>
  <c r="B234"/>
  <c r="C235"/>
  <c r="E234"/>
  <c r="A233"/>
  <c r="D233" s="1"/>
  <c r="E210" i="73"/>
  <c r="L232" i="80" l="1"/>
  <c r="P232"/>
  <c r="I214" i="73"/>
  <c r="D238"/>
  <c r="F237"/>
  <c r="C237"/>
  <c r="C238" s="1"/>
  <c r="B217"/>
  <c r="A217" s="1"/>
  <c r="G215"/>
  <c r="H215" s="1"/>
  <c r="O233" i="80"/>
  <c r="N233"/>
  <c r="I232"/>
  <c r="M232"/>
  <c r="K233"/>
  <c r="J233"/>
  <c r="H235"/>
  <c r="G235"/>
  <c r="F235"/>
  <c r="C236"/>
  <c r="E235"/>
  <c r="A234"/>
  <c r="D234" s="1"/>
  <c r="B235"/>
  <c r="E211" i="73"/>
  <c r="P233" i="80" l="1"/>
  <c r="L233"/>
  <c r="D239" i="73"/>
  <c r="F238"/>
  <c r="I215"/>
  <c r="G216"/>
  <c r="H216" s="1"/>
  <c r="B218"/>
  <c r="A218" s="1"/>
  <c r="B236" i="80"/>
  <c r="N234"/>
  <c r="O234"/>
  <c r="I233"/>
  <c r="M233"/>
  <c r="K234"/>
  <c r="J234"/>
  <c r="H236"/>
  <c r="G236"/>
  <c r="F236"/>
  <c r="A235"/>
  <c r="D235" s="1"/>
  <c r="C237"/>
  <c r="E236"/>
  <c r="E212" i="73"/>
  <c r="P234" i="80" l="1"/>
  <c r="L234"/>
  <c r="D240" i="73"/>
  <c r="F239"/>
  <c r="C239"/>
  <c r="G217"/>
  <c r="H217" s="1"/>
  <c r="B219"/>
  <c r="A219" s="1"/>
  <c r="I216"/>
  <c r="O235" i="80"/>
  <c r="N235"/>
  <c r="I234"/>
  <c r="M234"/>
  <c r="K235"/>
  <c r="J235"/>
  <c r="H237"/>
  <c r="G237"/>
  <c r="F237"/>
  <c r="C238"/>
  <c r="E237"/>
  <c r="A236"/>
  <c r="D236" s="1"/>
  <c r="B237"/>
  <c r="E213" i="73"/>
  <c r="L235" i="80" l="1"/>
  <c r="P235"/>
  <c r="C240" i="73"/>
  <c r="D241"/>
  <c r="F240"/>
  <c r="I217"/>
  <c r="G218"/>
  <c r="H218" s="1"/>
  <c r="B220"/>
  <c r="A220" s="1"/>
  <c r="O236" i="80"/>
  <c r="N236"/>
  <c r="I235"/>
  <c r="M235"/>
  <c r="K236"/>
  <c r="J236"/>
  <c r="B238"/>
  <c r="H238"/>
  <c r="G238"/>
  <c r="F238"/>
  <c r="A237"/>
  <c r="D237" s="1"/>
  <c r="C239"/>
  <c r="E238"/>
  <c r="E214" i="73"/>
  <c r="P236" i="80" l="1"/>
  <c r="L236"/>
  <c r="D242" i="73"/>
  <c r="F241"/>
  <c r="C241"/>
  <c r="B221"/>
  <c r="A221" s="1"/>
  <c r="G219"/>
  <c r="H219" s="1"/>
  <c r="I218"/>
  <c r="O237" i="80"/>
  <c r="N237"/>
  <c r="I236"/>
  <c r="M236"/>
  <c r="K237"/>
  <c r="J237"/>
  <c r="H239"/>
  <c r="G239"/>
  <c r="F239"/>
  <c r="A238"/>
  <c r="D238" s="1"/>
  <c r="C240"/>
  <c r="E239"/>
  <c r="B239"/>
  <c r="E215" i="73"/>
  <c r="P237" i="80" l="1"/>
  <c r="L237"/>
  <c r="C242" i="73"/>
  <c r="D243"/>
  <c r="F242"/>
  <c r="I219"/>
  <c r="G220"/>
  <c r="H220" s="1"/>
  <c r="B222"/>
  <c r="A222" s="1"/>
  <c r="B240" i="80"/>
  <c r="O238"/>
  <c r="N238"/>
  <c r="I237"/>
  <c r="M237"/>
  <c r="K238"/>
  <c r="J238"/>
  <c r="H240"/>
  <c r="G240"/>
  <c r="F240"/>
  <c r="C241"/>
  <c r="E240"/>
  <c r="A239"/>
  <c r="D239" s="1"/>
  <c r="E216" i="73"/>
  <c r="P238" i="80" l="1"/>
  <c r="L238"/>
  <c r="I220" i="73"/>
  <c r="D244"/>
  <c r="F243"/>
  <c r="C243"/>
  <c r="B223"/>
  <c r="A223" s="1"/>
  <c r="G221"/>
  <c r="H221" s="1"/>
  <c r="N239" i="80"/>
  <c r="O239"/>
  <c r="I238"/>
  <c r="M238"/>
  <c r="K239"/>
  <c r="J239"/>
  <c r="H241"/>
  <c r="G241"/>
  <c r="F241"/>
  <c r="A240"/>
  <c r="D240" s="1"/>
  <c r="C242"/>
  <c r="E241"/>
  <c r="B241"/>
  <c r="E217" i="73"/>
  <c r="P239" i="80" l="1"/>
  <c r="L239"/>
  <c r="C244" i="73"/>
  <c r="D245"/>
  <c r="F244"/>
  <c r="I221"/>
  <c r="G222"/>
  <c r="H222" s="1"/>
  <c r="B224"/>
  <c r="A224" s="1"/>
  <c r="O240" i="80"/>
  <c r="N240"/>
  <c r="I239"/>
  <c r="M239"/>
  <c r="K240"/>
  <c r="J240"/>
  <c r="H242"/>
  <c r="G242"/>
  <c r="F242"/>
  <c r="B242"/>
  <c r="C243"/>
  <c r="E242"/>
  <c r="A241"/>
  <c r="D241" s="1"/>
  <c r="E218" i="73"/>
  <c r="L240" i="80" l="1"/>
  <c r="P240"/>
  <c r="D246" i="73"/>
  <c r="F245"/>
  <c r="C245"/>
  <c r="G223"/>
  <c r="H223" s="1"/>
  <c r="B225"/>
  <c r="A225" s="1"/>
  <c r="I222"/>
  <c r="N241" i="80"/>
  <c r="O241"/>
  <c r="I240"/>
  <c r="M240"/>
  <c r="K241"/>
  <c r="J241"/>
  <c r="H243"/>
  <c r="G243"/>
  <c r="F243"/>
  <c r="A242"/>
  <c r="D242" s="1"/>
  <c r="C244"/>
  <c r="E243"/>
  <c r="B243"/>
  <c r="E219" i="73"/>
  <c r="P241" i="80" l="1"/>
  <c r="L241"/>
  <c r="C246" i="73"/>
  <c r="D247"/>
  <c r="F246"/>
  <c r="I223"/>
  <c r="G224"/>
  <c r="H224" s="1"/>
  <c r="B226"/>
  <c r="A226" s="1"/>
  <c r="O242" i="80"/>
  <c r="N242"/>
  <c r="I241"/>
  <c r="M241"/>
  <c r="K242"/>
  <c r="J242"/>
  <c r="B244"/>
  <c r="H244"/>
  <c r="G244"/>
  <c r="F244"/>
  <c r="C245"/>
  <c r="E244"/>
  <c r="A243"/>
  <c r="D243" s="1"/>
  <c r="E220" i="73"/>
  <c r="P242" i="80" l="1"/>
  <c r="L242"/>
  <c r="D248" i="73"/>
  <c r="F247"/>
  <c r="C247"/>
  <c r="C248" s="1"/>
  <c r="B227"/>
  <c r="A227" s="1"/>
  <c r="G225"/>
  <c r="H225" s="1"/>
  <c r="I224"/>
  <c r="O243" i="80"/>
  <c r="N243"/>
  <c r="I242"/>
  <c r="M242"/>
  <c r="K243"/>
  <c r="J243"/>
  <c r="H245"/>
  <c r="G245"/>
  <c r="F245"/>
  <c r="A244"/>
  <c r="D244" s="1"/>
  <c r="C246"/>
  <c r="E245"/>
  <c r="B245"/>
  <c r="E221" i="73"/>
  <c r="P243" i="80" l="1"/>
  <c r="L243"/>
  <c r="D249" i="73"/>
  <c r="F248"/>
  <c r="I225"/>
  <c r="G226"/>
  <c r="H226" s="1"/>
  <c r="B228"/>
  <c r="A228" s="1"/>
  <c r="O244" i="80"/>
  <c r="N244"/>
  <c r="I243"/>
  <c r="M243"/>
  <c r="K244"/>
  <c r="J244"/>
  <c r="H246"/>
  <c r="G246"/>
  <c r="F246"/>
  <c r="B246"/>
  <c r="C247"/>
  <c r="E246"/>
  <c r="A245"/>
  <c r="D245" s="1"/>
  <c r="E222" i="73"/>
  <c r="L244" i="80" l="1"/>
  <c r="P244"/>
  <c r="I226" i="73"/>
  <c r="D250"/>
  <c r="F249"/>
  <c r="C249"/>
  <c r="C250" s="1"/>
  <c r="G227"/>
  <c r="H227" s="1"/>
  <c r="B229"/>
  <c r="A229" s="1"/>
  <c r="O245" i="80"/>
  <c r="N245"/>
  <c r="I244"/>
  <c r="M244"/>
  <c r="K245"/>
  <c r="J245"/>
  <c r="H247"/>
  <c r="G247"/>
  <c r="F247"/>
  <c r="A246"/>
  <c r="D246" s="1"/>
  <c r="C248"/>
  <c r="E247"/>
  <c r="B247"/>
  <c r="E223" i="73"/>
  <c r="L245" i="80" l="1"/>
  <c r="P245"/>
  <c r="D251" i="73"/>
  <c r="F250"/>
  <c r="I227"/>
  <c r="G228"/>
  <c r="H228" s="1"/>
  <c r="B230"/>
  <c r="A230" s="1"/>
  <c r="O246" i="80"/>
  <c r="N246"/>
  <c r="I245"/>
  <c r="M245"/>
  <c r="B248"/>
  <c r="K246"/>
  <c r="J246"/>
  <c r="H248"/>
  <c r="G248"/>
  <c r="F248"/>
  <c r="C249"/>
  <c r="E248"/>
  <c r="A247"/>
  <c r="D247" s="1"/>
  <c r="E224" i="73"/>
  <c r="P246" i="80" l="1"/>
  <c r="L246"/>
  <c r="I228" i="73"/>
  <c r="D252"/>
  <c r="F251"/>
  <c r="C251"/>
  <c r="G229"/>
  <c r="H229" s="1"/>
  <c r="B231"/>
  <c r="A231" s="1"/>
  <c r="O247" i="80"/>
  <c r="N247"/>
  <c r="I246"/>
  <c r="M246"/>
  <c r="K247"/>
  <c r="J247"/>
  <c r="H249"/>
  <c r="G249"/>
  <c r="F249"/>
  <c r="C250"/>
  <c r="E249"/>
  <c r="A248"/>
  <c r="D248" s="1"/>
  <c r="B249"/>
  <c r="E225" i="73"/>
  <c r="L247" i="80" l="1"/>
  <c r="P247"/>
  <c r="C252" i="73"/>
  <c r="D253"/>
  <c r="F252"/>
  <c r="G230"/>
  <c r="H230" s="1"/>
  <c r="B232"/>
  <c r="A232" s="1"/>
  <c r="I229"/>
  <c r="N248" i="80"/>
  <c r="O248"/>
  <c r="I247"/>
  <c r="M247"/>
  <c r="B250"/>
  <c r="K248"/>
  <c r="J248"/>
  <c r="H250"/>
  <c r="G250"/>
  <c r="F250"/>
  <c r="A249"/>
  <c r="D249" s="1"/>
  <c r="C251"/>
  <c r="E250"/>
  <c r="E226" i="73"/>
  <c r="L248" i="80" l="1"/>
  <c r="P248"/>
  <c r="D254" i="73"/>
  <c r="F253"/>
  <c r="C253"/>
  <c r="C254" s="1"/>
  <c r="I230"/>
  <c r="G231"/>
  <c r="H231" s="1"/>
  <c r="B233"/>
  <c r="A233" s="1"/>
  <c r="I248" i="80"/>
  <c r="M248"/>
  <c r="O249"/>
  <c r="N249"/>
  <c r="K249"/>
  <c r="J249"/>
  <c r="H251"/>
  <c r="G251"/>
  <c r="F251"/>
  <c r="A250"/>
  <c r="D250" s="1"/>
  <c r="C252"/>
  <c r="E251"/>
  <c r="B251"/>
  <c r="E227" i="73"/>
  <c r="L249" i="80" l="1"/>
  <c r="P249"/>
  <c r="I231" i="73"/>
  <c r="D255"/>
  <c r="F254"/>
  <c r="G232"/>
  <c r="H232" s="1"/>
  <c r="B234"/>
  <c r="A234" s="1"/>
  <c r="N250" i="80"/>
  <c r="O250"/>
  <c r="I249"/>
  <c r="M249"/>
  <c r="K250"/>
  <c r="J250"/>
  <c r="H252"/>
  <c r="G252"/>
  <c r="F252"/>
  <c r="B252"/>
  <c r="C253"/>
  <c r="E252"/>
  <c r="A251"/>
  <c r="D251" s="1"/>
  <c r="E228" i="73"/>
  <c r="P250" i="80" l="1"/>
  <c r="L250"/>
  <c r="D256" i="73"/>
  <c r="F255"/>
  <c r="C255"/>
  <c r="I232"/>
  <c r="B235"/>
  <c r="A235" s="1"/>
  <c r="G233"/>
  <c r="H233" s="1"/>
  <c r="I250" i="80"/>
  <c r="M250"/>
  <c r="O251"/>
  <c r="N251"/>
  <c r="K251"/>
  <c r="J251"/>
  <c r="H253"/>
  <c r="G253"/>
  <c r="F253"/>
  <c r="A252"/>
  <c r="D252" s="1"/>
  <c r="C254"/>
  <c r="E253"/>
  <c r="B253"/>
  <c r="E229" i="73"/>
  <c r="L251" i="80" l="1"/>
  <c r="P251"/>
  <c r="C256" i="73"/>
  <c r="D257"/>
  <c r="F256"/>
  <c r="I233"/>
  <c r="G234"/>
  <c r="H234" s="1"/>
  <c r="B236"/>
  <c r="A236" s="1"/>
  <c r="O252" i="80"/>
  <c r="N252"/>
  <c r="I251"/>
  <c r="M251"/>
  <c r="K252"/>
  <c r="J252"/>
  <c r="H254"/>
  <c r="G254"/>
  <c r="F254"/>
  <c r="B254"/>
  <c r="C255"/>
  <c r="E254"/>
  <c r="A253"/>
  <c r="D253" s="1"/>
  <c r="E230" i="73"/>
  <c r="C257" l="1"/>
  <c r="L252" i="80"/>
  <c r="P252"/>
  <c r="I234" i="73"/>
  <c r="D258"/>
  <c r="C258" s="1"/>
  <c r="F257"/>
  <c r="B237"/>
  <c r="A237" s="1"/>
  <c r="G235"/>
  <c r="H235" s="1"/>
  <c r="O253" i="80"/>
  <c r="N253"/>
  <c r="I252"/>
  <c r="M252"/>
  <c r="K253"/>
  <c r="J253"/>
  <c r="H255"/>
  <c r="G255"/>
  <c r="F255"/>
  <c r="A254"/>
  <c r="D254" s="1"/>
  <c r="C256"/>
  <c r="E255"/>
  <c r="B255"/>
  <c r="E231" i="73"/>
  <c r="L253" i="80" l="1"/>
  <c r="P253"/>
  <c r="D259" i="73"/>
  <c r="F258"/>
  <c r="I235"/>
  <c r="G236"/>
  <c r="H236" s="1"/>
  <c r="B238"/>
  <c r="A238" s="1"/>
  <c r="N254" i="80"/>
  <c r="O254"/>
  <c r="I253"/>
  <c r="M253"/>
  <c r="K254"/>
  <c r="J254"/>
  <c r="H256"/>
  <c r="G256"/>
  <c r="F256"/>
  <c r="B256"/>
  <c r="C257"/>
  <c r="E256"/>
  <c r="A255"/>
  <c r="D255" s="1"/>
  <c r="E232" i="73"/>
  <c r="L254" i="80" l="1"/>
  <c r="P254"/>
  <c r="D260" i="73"/>
  <c r="F259"/>
  <c r="C259"/>
  <c r="C260" s="1"/>
  <c r="I236"/>
  <c r="G237"/>
  <c r="H237" s="1"/>
  <c r="B239"/>
  <c r="A239" s="1"/>
  <c r="N255" i="80"/>
  <c r="O255"/>
  <c r="I254"/>
  <c r="M254"/>
  <c r="K255"/>
  <c r="J255"/>
  <c r="H257"/>
  <c r="G257"/>
  <c r="F257"/>
  <c r="A256"/>
  <c r="D256" s="1"/>
  <c r="C258"/>
  <c r="E257"/>
  <c r="B257"/>
  <c r="E233" i="73"/>
  <c r="L255" i="80" l="1"/>
  <c r="P255"/>
  <c r="I237" i="73"/>
  <c r="D261"/>
  <c r="F260"/>
  <c r="G238"/>
  <c r="H238" s="1"/>
  <c r="B240"/>
  <c r="A240" s="1"/>
  <c r="O256" i="80"/>
  <c r="N256"/>
  <c r="I255"/>
  <c r="M255"/>
  <c r="K256"/>
  <c r="J256"/>
  <c r="H258"/>
  <c r="G258"/>
  <c r="F258"/>
  <c r="B258"/>
  <c r="C259"/>
  <c r="E258"/>
  <c r="A257"/>
  <c r="D257" s="1"/>
  <c r="E234" i="73"/>
  <c r="L256" i="80" l="1"/>
  <c r="P256"/>
  <c r="D262" i="73"/>
  <c r="F261"/>
  <c r="C261"/>
  <c r="C262" s="1"/>
  <c r="I238"/>
  <c r="G239"/>
  <c r="H239" s="1"/>
  <c r="B241"/>
  <c r="A241" s="1"/>
  <c r="N257" i="80"/>
  <c r="O257"/>
  <c r="I256"/>
  <c r="M256"/>
  <c r="J257"/>
  <c r="K257"/>
  <c r="H259"/>
  <c r="G259"/>
  <c r="F259"/>
  <c r="A258"/>
  <c r="D258" s="1"/>
  <c r="C260"/>
  <c r="E259"/>
  <c r="B259"/>
  <c r="E235" i="73"/>
  <c r="L257" i="80" l="1"/>
  <c r="P257"/>
  <c r="I239" i="73"/>
  <c r="D263"/>
  <c r="F262"/>
  <c r="G240"/>
  <c r="H240" s="1"/>
  <c r="B242"/>
  <c r="A242" s="1"/>
  <c r="O258" i="80"/>
  <c r="N258"/>
  <c r="I257"/>
  <c r="M257"/>
  <c r="K258"/>
  <c r="J258"/>
  <c r="H260"/>
  <c r="G260"/>
  <c r="F260"/>
  <c r="B260"/>
  <c r="C261"/>
  <c r="E260"/>
  <c r="A259"/>
  <c r="D259" s="1"/>
  <c r="E236" i="73"/>
  <c r="L258" i="80" l="1"/>
  <c r="P258"/>
  <c r="D264" i="73"/>
  <c r="F263"/>
  <c r="C263"/>
  <c r="I240"/>
  <c r="G241"/>
  <c r="H241" s="1"/>
  <c r="B243"/>
  <c r="A243" s="1"/>
  <c r="O259" i="80"/>
  <c r="N259"/>
  <c r="I258"/>
  <c r="M258"/>
  <c r="K259"/>
  <c r="J259"/>
  <c r="H261"/>
  <c r="G261"/>
  <c r="F261"/>
  <c r="A260"/>
  <c r="D260" s="1"/>
  <c r="C262"/>
  <c r="E261"/>
  <c r="B261"/>
  <c r="E237" i="73"/>
  <c r="L259" i="80" l="1"/>
  <c r="P259"/>
  <c r="C264" i="73"/>
  <c r="D265"/>
  <c r="F264"/>
  <c r="I241"/>
  <c r="G242"/>
  <c r="H242" s="1"/>
  <c r="B244"/>
  <c r="A244" s="1"/>
  <c r="O260" i="80"/>
  <c r="N260"/>
  <c r="I259"/>
  <c r="M259"/>
  <c r="K260"/>
  <c r="J260"/>
  <c r="H262"/>
  <c r="G262"/>
  <c r="F262"/>
  <c r="B262"/>
  <c r="C263"/>
  <c r="E262"/>
  <c r="A261"/>
  <c r="D261" s="1"/>
  <c r="E238" i="73"/>
  <c r="L260" i="80" l="1"/>
  <c r="P260"/>
  <c r="I242" i="73"/>
  <c r="D266"/>
  <c r="F265"/>
  <c r="C265"/>
  <c r="G243"/>
  <c r="H243" s="1"/>
  <c r="B245"/>
  <c r="A245" s="1"/>
  <c r="G244"/>
  <c r="H244" s="1"/>
  <c r="N261" i="80"/>
  <c r="O261"/>
  <c r="I260"/>
  <c r="M260"/>
  <c r="K261"/>
  <c r="J261"/>
  <c r="H263"/>
  <c r="G263"/>
  <c r="F263"/>
  <c r="C264"/>
  <c r="E263"/>
  <c r="A262"/>
  <c r="D262" s="1"/>
  <c r="B263"/>
  <c r="E239" i="73"/>
  <c r="P261" i="80" l="1"/>
  <c r="L261"/>
  <c r="C266" i="73"/>
  <c r="D267"/>
  <c r="F266"/>
  <c r="B246"/>
  <c r="A246" s="1"/>
  <c r="I243"/>
  <c r="O262" i="80"/>
  <c r="N262"/>
  <c r="I261"/>
  <c r="M261"/>
  <c r="K262"/>
  <c r="J262"/>
  <c r="B264"/>
  <c r="H264"/>
  <c r="G264"/>
  <c r="F264"/>
  <c r="A263"/>
  <c r="D263" s="1"/>
  <c r="C265"/>
  <c r="E264"/>
  <c r="E240" i="73"/>
  <c r="C267" l="1"/>
  <c r="L262" i="80"/>
  <c r="P262"/>
  <c r="D268" i="73"/>
  <c r="F267"/>
  <c r="G245"/>
  <c r="H245" s="1"/>
  <c r="B247"/>
  <c r="A247" s="1"/>
  <c r="G246"/>
  <c r="H246" s="1"/>
  <c r="O263" i="80"/>
  <c r="N263"/>
  <c r="I262"/>
  <c r="M262"/>
  <c r="K263"/>
  <c r="J263"/>
  <c r="H265"/>
  <c r="G265"/>
  <c r="F265"/>
  <c r="A264"/>
  <c r="D264" s="1"/>
  <c r="C266"/>
  <c r="E265"/>
  <c r="B265"/>
  <c r="E241" i="73"/>
  <c r="C268" l="1"/>
  <c r="L263" i="80"/>
  <c r="P263"/>
  <c r="D269" i="73"/>
  <c r="F268"/>
  <c r="I245"/>
  <c r="B248"/>
  <c r="A248" s="1"/>
  <c r="N264" i="80"/>
  <c r="O264"/>
  <c r="I263"/>
  <c r="M263"/>
  <c r="K264"/>
  <c r="J264"/>
  <c r="H266"/>
  <c r="G266"/>
  <c r="F266"/>
  <c r="B266"/>
  <c r="C267"/>
  <c r="E266"/>
  <c r="A265"/>
  <c r="D265" s="1"/>
  <c r="E242" i="73"/>
  <c r="L264" i="80" l="1"/>
  <c r="P264"/>
  <c r="D270" i="73"/>
  <c r="F269"/>
  <c r="C269"/>
  <c r="G247"/>
  <c r="H247" s="1"/>
  <c r="B249"/>
  <c r="A249" s="1"/>
  <c r="O265" i="80"/>
  <c r="N265"/>
  <c r="I264"/>
  <c r="M264"/>
  <c r="K265"/>
  <c r="J265"/>
  <c r="H267"/>
  <c r="G267"/>
  <c r="F267"/>
  <c r="C268"/>
  <c r="E267"/>
  <c r="A266"/>
  <c r="D266" s="1"/>
  <c r="B267"/>
  <c r="E243" i="73"/>
  <c r="L265" i="80" l="1"/>
  <c r="P265"/>
  <c r="C270" i="73"/>
  <c r="D271"/>
  <c r="F270"/>
  <c r="I247"/>
  <c r="G248"/>
  <c r="H248" s="1"/>
  <c r="B250"/>
  <c r="A250" s="1"/>
  <c r="N266" i="80"/>
  <c r="O266"/>
  <c r="I265"/>
  <c r="M265"/>
  <c r="K266"/>
  <c r="J266"/>
  <c r="B268"/>
  <c r="H268"/>
  <c r="G268"/>
  <c r="F268"/>
  <c r="A267"/>
  <c r="D267" s="1"/>
  <c r="C269"/>
  <c r="E268"/>
  <c r="E244" i="73"/>
  <c r="L266" i="80" l="1"/>
  <c r="P266"/>
  <c r="D272" i="73"/>
  <c r="F271"/>
  <c r="C271"/>
  <c r="B251"/>
  <c r="A251" s="1"/>
  <c r="G249"/>
  <c r="H249" s="1"/>
  <c r="I248"/>
  <c r="O267" i="80"/>
  <c r="N267"/>
  <c r="I266"/>
  <c r="M266"/>
  <c r="K267"/>
  <c r="J267"/>
  <c r="H269"/>
  <c r="G269"/>
  <c r="F269"/>
  <c r="A268"/>
  <c r="D268" s="1"/>
  <c r="C270"/>
  <c r="E269"/>
  <c r="B269"/>
  <c r="E245" i="73"/>
  <c r="P267" i="80" l="1"/>
  <c r="L267"/>
  <c r="C272" i="73"/>
  <c r="D273"/>
  <c r="F272"/>
  <c r="I249"/>
  <c r="G250"/>
  <c r="H250" s="1"/>
  <c r="B252"/>
  <c r="A252" s="1"/>
  <c r="N268" i="80"/>
  <c r="O268"/>
  <c r="I267"/>
  <c r="M267"/>
  <c r="K268"/>
  <c r="J268"/>
  <c r="H270"/>
  <c r="G270"/>
  <c r="F270"/>
  <c r="B270"/>
  <c r="C271"/>
  <c r="E270"/>
  <c r="A269"/>
  <c r="D269" s="1"/>
  <c r="E246" i="73"/>
  <c r="P268" i="80" l="1"/>
  <c r="L268"/>
  <c r="D274" i="73"/>
  <c r="F273"/>
  <c r="C273"/>
  <c r="C274" s="1"/>
  <c r="B253"/>
  <c r="A253" s="1"/>
  <c r="I250"/>
  <c r="G251"/>
  <c r="H251" s="1"/>
  <c r="O269" i="80"/>
  <c r="N269"/>
  <c r="I268"/>
  <c r="M268"/>
  <c r="K269"/>
  <c r="J269"/>
  <c r="H271"/>
  <c r="G271"/>
  <c r="F271"/>
  <c r="C272"/>
  <c r="E271"/>
  <c r="A270"/>
  <c r="D270" s="1"/>
  <c r="B271"/>
  <c r="E247" i="73"/>
  <c r="L269" i="80" l="1"/>
  <c r="P269"/>
  <c r="D275" i="73"/>
  <c r="F274"/>
  <c r="G252"/>
  <c r="H252" s="1"/>
  <c r="I251"/>
  <c r="B254"/>
  <c r="A254" s="1"/>
  <c r="O270" i="80"/>
  <c r="N270"/>
  <c r="I269"/>
  <c r="M269"/>
  <c r="K270"/>
  <c r="J270"/>
  <c r="B272"/>
  <c r="H272"/>
  <c r="G272"/>
  <c r="F272"/>
  <c r="A271"/>
  <c r="D271" s="1"/>
  <c r="C273"/>
  <c r="E272"/>
  <c r="E248" i="73"/>
  <c r="P270" i="80" l="1"/>
  <c r="L270"/>
  <c r="D276" i="73"/>
  <c r="F275"/>
  <c r="C275"/>
  <c r="C276" s="1"/>
  <c r="I252"/>
  <c r="B255"/>
  <c r="A255" s="1"/>
  <c r="G253"/>
  <c r="H253" s="1"/>
  <c r="N271" i="80"/>
  <c r="O271"/>
  <c r="I270"/>
  <c r="M270"/>
  <c r="K271"/>
  <c r="J271"/>
  <c r="H273"/>
  <c r="G273"/>
  <c r="F273"/>
  <c r="A272"/>
  <c r="D272" s="1"/>
  <c r="C274"/>
  <c r="E273"/>
  <c r="B273"/>
  <c r="E249" i="73"/>
  <c r="L271" i="80" l="1"/>
  <c r="P271"/>
  <c r="D277" i="73"/>
  <c r="F276"/>
  <c r="I253"/>
  <c r="G254"/>
  <c r="H254" s="1"/>
  <c r="B256"/>
  <c r="A256" s="1"/>
  <c r="O272" i="80"/>
  <c r="N272"/>
  <c r="I271"/>
  <c r="M271"/>
  <c r="K272"/>
  <c r="J272"/>
  <c r="H274"/>
  <c r="G274"/>
  <c r="F274"/>
  <c r="B274"/>
  <c r="C275"/>
  <c r="E274"/>
  <c r="A273"/>
  <c r="D273" s="1"/>
  <c r="E250" i="73"/>
  <c r="L272" i="80" l="1"/>
  <c r="P272"/>
  <c r="D278" i="73"/>
  <c r="F277"/>
  <c r="C277"/>
  <c r="C278" s="1"/>
  <c r="G255"/>
  <c r="H255" s="1"/>
  <c r="B257"/>
  <c r="A257" s="1"/>
  <c r="I254"/>
  <c r="N273" i="80"/>
  <c r="O273"/>
  <c r="I272"/>
  <c r="M272"/>
  <c r="K273"/>
  <c r="J273"/>
  <c r="H275"/>
  <c r="G275"/>
  <c r="F275"/>
  <c r="A274"/>
  <c r="D274" s="1"/>
  <c r="C276"/>
  <c r="E275"/>
  <c r="B275"/>
  <c r="E251" i="73"/>
  <c r="P273" i="80" l="1"/>
  <c r="L273"/>
  <c r="I255" i="73"/>
  <c r="D279"/>
  <c r="F278"/>
  <c r="G256"/>
  <c r="H256" s="1"/>
  <c r="B258"/>
  <c r="A258" s="1"/>
  <c r="O274" i="80"/>
  <c r="N274"/>
  <c r="I273"/>
  <c r="M273"/>
  <c r="K274"/>
  <c r="J274"/>
  <c r="H276"/>
  <c r="G276"/>
  <c r="F276"/>
  <c r="B276"/>
  <c r="C277"/>
  <c r="E276"/>
  <c r="A275"/>
  <c r="D275" s="1"/>
  <c r="E252" i="73"/>
  <c r="L274" i="80" l="1"/>
  <c r="P274"/>
  <c r="D280" i="73"/>
  <c r="F279"/>
  <c r="C279"/>
  <c r="C280" s="1"/>
  <c r="I256"/>
  <c r="G257"/>
  <c r="H257" s="1"/>
  <c r="B259"/>
  <c r="A259" s="1"/>
  <c r="N275" i="80"/>
  <c r="O275"/>
  <c r="I274"/>
  <c r="M274"/>
  <c r="K275"/>
  <c r="J275"/>
  <c r="H277"/>
  <c r="G277"/>
  <c r="F277"/>
  <c r="A276"/>
  <c r="D276" s="1"/>
  <c r="C278"/>
  <c r="E277"/>
  <c r="B277"/>
  <c r="E253" i="73"/>
  <c r="L275" i="80" l="1"/>
  <c r="P275"/>
  <c r="D281" i="73"/>
  <c r="F280"/>
  <c r="I257"/>
  <c r="G258"/>
  <c r="H258" s="1"/>
  <c r="B260"/>
  <c r="A260" s="1"/>
  <c r="O276" i="80"/>
  <c r="N276"/>
  <c r="I275"/>
  <c r="M275"/>
  <c r="K276"/>
  <c r="J276"/>
  <c r="H278"/>
  <c r="G278"/>
  <c r="F278"/>
  <c r="B278"/>
  <c r="C279"/>
  <c r="E278"/>
  <c r="A277"/>
  <c r="D277" s="1"/>
  <c r="E254" i="73"/>
  <c r="L276" i="80" l="1"/>
  <c r="P276"/>
  <c r="D282" i="73"/>
  <c r="F281"/>
  <c r="C281"/>
  <c r="I258"/>
  <c r="G259"/>
  <c r="H259" s="1"/>
  <c r="B261"/>
  <c r="A261" s="1"/>
  <c r="O277" i="80"/>
  <c r="N277"/>
  <c r="I276"/>
  <c r="M276"/>
  <c r="K277"/>
  <c r="J277"/>
  <c r="H279"/>
  <c r="G279"/>
  <c r="F279"/>
  <c r="C280"/>
  <c r="E279"/>
  <c r="A278"/>
  <c r="D278" s="1"/>
  <c r="B279"/>
  <c r="E255" i="73"/>
  <c r="L277" i="80" l="1"/>
  <c r="P277"/>
  <c r="C282" i="73"/>
  <c r="D283"/>
  <c r="F282"/>
  <c r="I259"/>
  <c r="G260"/>
  <c r="H260" s="1"/>
  <c r="B262"/>
  <c r="A262" s="1"/>
  <c r="O278" i="80"/>
  <c r="N278"/>
  <c r="I277"/>
  <c r="M277"/>
  <c r="K278"/>
  <c r="J278"/>
  <c r="B280"/>
  <c r="H280"/>
  <c r="G280"/>
  <c r="F280"/>
  <c r="A279"/>
  <c r="D279" s="1"/>
  <c r="C281"/>
  <c r="E280"/>
  <c r="E256" i="73"/>
  <c r="L278" i="80" l="1"/>
  <c r="P278"/>
  <c r="I260" i="73"/>
  <c r="D284"/>
  <c r="F283"/>
  <c r="C283"/>
  <c r="C284" s="1"/>
  <c r="B263"/>
  <c r="A263" s="1"/>
  <c r="G261"/>
  <c r="H261" s="1"/>
  <c r="O279" i="80"/>
  <c r="N279"/>
  <c r="I278"/>
  <c r="M278"/>
  <c r="K279"/>
  <c r="J279"/>
  <c r="H281"/>
  <c r="G281"/>
  <c r="F281"/>
  <c r="A280"/>
  <c r="D280" s="1"/>
  <c r="C282"/>
  <c r="E281"/>
  <c r="B281"/>
  <c r="E257" i="73"/>
  <c r="L279" i="80" l="1"/>
  <c r="P279"/>
  <c r="D285" i="73"/>
  <c r="F284"/>
  <c r="I261"/>
  <c r="G262"/>
  <c r="H262" s="1"/>
  <c r="B264"/>
  <c r="A264" s="1"/>
  <c r="N280" i="80"/>
  <c r="O280"/>
  <c r="I279"/>
  <c r="M279"/>
  <c r="K280"/>
  <c r="J280"/>
  <c r="H282"/>
  <c r="G282"/>
  <c r="F282"/>
  <c r="B282"/>
  <c r="C283"/>
  <c r="E282"/>
  <c r="A281"/>
  <c r="D281" s="1"/>
  <c r="E258" i="73"/>
  <c r="P280" i="80" l="1"/>
  <c r="L280"/>
  <c r="I262" i="73"/>
  <c r="D286"/>
  <c r="F285"/>
  <c r="C285"/>
  <c r="C286" s="1"/>
  <c r="B265"/>
  <c r="A265" s="1"/>
  <c r="G263"/>
  <c r="H263" s="1"/>
  <c r="I280" i="80"/>
  <c r="M280"/>
  <c r="O281"/>
  <c r="N281"/>
  <c r="K281"/>
  <c r="J281"/>
  <c r="H283"/>
  <c r="G283"/>
  <c r="F283"/>
  <c r="A282"/>
  <c r="D282" s="1"/>
  <c r="C284"/>
  <c r="E283"/>
  <c r="B283"/>
  <c r="E259" i="73"/>
  <c r="L281" i="80" l="1"/>
  <c r="P281"/>
  <c r="D287" i="73"/>
  <c r="F286"/>
  <c r="I263"/>
  <c r="G264"/>
  <c r="H264" s="1"/>
  <c r="B266"/>
  <c r="A266" s="1"/>
  <c r="N282" i="80"/>
  <c r="O282"/>
  <c r="I281"/>
  <c r="M281"/>
  <c r="K282"/>
  <c r="J282"/>
  <c r="H284"/>
  <c r="G284"/>
  <c r="F284"/>
  <c r="B284"/>
  <c r="C285"/>
  <c r="E284"/>
  <c r="A283"/>
  <c r="D283" s="1"/>
  <c r="E260" i="73"/>
  <c r="L282" i="80" l="1"/>
  <c r="P282"/>
  <c r="I264" i="73"/>
  <c r="D288"/>
  <c r="F287"/>
  <c r="C287"/>
  <c r="G265"/>
  <c r="H265" s="1"/>
  <c r="B267"/>
  <c r="A267" s="1"/>
  <c r="O283" i="80"/>
  <c r="N283"/>
  <c r="I282"/>
  <c r="M282"/>
  <c r="K283"/>
  <c r="J283"/>
  <c r="H285"/>
  <c r="G285"/>
  <c r="F285"/>
  <c r="A284"/>
  <c r="D284" s="1"/>
  <c r="C286"/>
  <c r="E285"/>
  <c r="B285"/>
  <c r="E261" i="73"/>
  <c r="L283" i="80" l="1"/>
  <c r="P283"/>
  <c r="C288" i="73"/>
  <c r="D289"/>
  <c r="F288"/>
  <c r="B268"/>
  <c r="A268" s="1"/>
  <c r="G266"/>
  <c r="H266" s="1"/>
  <c r="I265"/>
  <c r="I283" i="80"/>
  <c r="M283"/>
  <c r="O284"/>
  <c r="N284"/>
  <c r="K284"/>
  <c r="J284"/>
  <c r="B286"/>
  <c r="H286"/>
  <c r="G286"/>
  <c r="F286"/>
  <c r="C287"/>
  <c r="E286"/>
  <c r="A285"/>
  <c r="D285" s="1"/>
  <c r="E262" i="73"/>
  <c r="L284" i="80" l="1"/>
  <c r="P284"/>
  <c r="D290" i="73"/>
  <c r="F289"/>
  <c r="C289"/>
  <c r="C290" s="1"/>
  <c r="I266"/>
  <c r="G267"/>
  <c r="H267" s="1"/>
  <c r="B269"/>
  <c r="A269" s="1"/>
  <c r="O285" i="80"/>
  <c r="N285"/>
  <c r="I284"/>
  <c r="M284"/>
  <c r="K285"/>
  <c r="J285"/>
  <c r="H287"/>
  <c r="G287"/>
  <c r="F287"/>
  <c r="A286"/>
  <c r="D286" s="1"/>
  <c r="C288"/>
  <c r="E287"/>
  <c r="B287"/>
  <c r="E263" i="73"/>
  <c r="L285" i="80" l="1"/>
  <c r="P285"/>
  <c r="I267" i="73"/>
  <c r="D291"/>
  <c r="F290"/>
  <c r="G268"/>
  <c r="H268" s="1"/>
  <c r="B270"/>
  <c r="A270" s="1"/>
  <c r="O286" i="80"/>
  <c r="N286"/>
  <c r="I285"/>
  <c r="M285"/>
  <c r="K286"/>
  <c r="J286"/>
  <c r="B288"/>
  <c r="H288"/>
  <c r="G288"/>
  <c r="F288"/>
  <c r="C289"/>
  <c r="E288"/>
  <c r="A287"/>
  <c r="D287" s="1"/>
  <c r="E264" i="73"/>
  <c r="L286" i="80" l="1"/>
  <c r="P286"/>
  <c r="D292" i="73"/>
  <c r="F291"/>
  <c r="C291"/>
  <c r="C292" s="1"/>
  <c r="I268"/>
  <c r="G269"/>
  <c r="H269" s="1"/>
  <c r="B271"/>
  <c r="A271" s="1"/>
  <c r="N287" i="80"/>
  <c r="O287"/>
  <c r="I286"/>
  <c r="M286"/>
  <c r="K287"/>
  <c r="J287"/>
  <c r="H289"/>
  <c r="G289"/>
  <c r="F289"/>
  <c r="A288"/>
  <c r="D288" s="1"/>
  <c r="C290"/>
  <c r="E289"/>
  <c r="B289"/>
  <c r="E265" i="73"/>
  <c r="P287" i="80" l="1"/>
  <c r="L287"/>
  <c r="I269" i="73"/>
  <c r="D293"/>
  <c r="F292"/>
  <c r="G270"/>
  <c r="H270" s="1"/>
  <c r="B272"/>
  <c r="A272" s="1"/>
  <c r="O288" i="80"/>
  <c r="N288"/>
  <c r="I287"/>
  <c r="M287"/>
  <c r="K288"/>
  <c r="J288"/>
  <c r="H290"/>
  <c r="G290"/>
  <c r="F290"/>
  <c r="B290"/>
  <c r="C291"/>
  <c r="E290"/>
  <c r="A289"/>
  <c r="D289" s="1"/>
  <c r="E266" i="73"/>
  <c r="L288" i="80" l="1"/>
  <c r="P288"/>
  <c r="D294" i="73"/>
  <c r="F293"/>
  <c r="C293"/>
  <c r="C294" s="1"/>
  <c r="I270"/>
  <c r="G271"/>
  <c r="H271" s="1"/>
  <c r="B273"/>
  <c r="A273" s="1"/>
  <c r="N289" i="80"/>
  <c r="O289"/>
  <c r="I288"/>
  <c r="M288"/>
  <c r="K289"/>
  <c r="J289"/>
  <c r="H291"/>
  <c r="F291"/>
  <c r="G291"/>
  <c r="C292"/>
  <c r="E291"/>
  <c r="A290"/>
  <c r="D290" s="1"/>
  <c r="B291"/>
  <c r="E267" i="73"/>
  <c r="P289" i="80" l="1"/>
  <c r="L289"/>
  <c r="I271" i="73"/>
  <c r="D295"/>
  <c r="F294"/>
  <c r="G272"/>
  <c r="H272" s="1"/>
  <c r="B274"/>
  <c r="A274" s="1"/>
  <c r="O290" i="80"/>
  <c r="N290"/>
  <c r="I289"/>
  <c r="M289"/>
  <c r="K290"/>
  <c r="J290"/>
  <c r="H292"/>
  <c r="G292"/>
  <c r="F292"/>
  <c r="B292"/>
  <c r="A291"/>
  <c r="D291" s="1"/>
  <c r="C293"/>
  <c r="E292"/>
  <c r="E268" i="73"/>
  <c r="I272" l="1"/>
  <c r="P290" i="80"/>
  <c r="L290"/>
  <c r="D296" i="73"/>
  <c r="F295"/>
  <c r="C295"/>
  <c r="G273"/>
  <c r="H273" s="1"/>
  <c r="B275"/>
  <c r="A275" s="1"/>
  <c r="O291" i="80"/>
  <c r="N291"/>
  <c r="I290"/>
  <c r="M290"/>
  <c r="K291"/>
  <c r="J291"/>
  <c r="H293"/>
  <c r="G293"/>
  <c r="F293"/>
  <c r="A292"/>
  <c r="D292" s="1"/>
  <c r="C294"/>
  <c r="E293"/>
  <c r="B293"/>
  <c r="E269" i="73"/>
  <c r="L291" i="80" l="1"/>
  <c r="P291"/>
  <c r="C296" i="73"/>
  <c r="D297"/>
  <c r="F296"/>
  <c r="I273"/>
  <c r="G274"/>
  <c r="H274" s="1"/>
  <c r="B276"/>
  <c r="A276" s="1"/>
  <c r="O292" i="80"/>
  <c r="N292"/>
  <c r="I291"/>
  <c r="M291"/>
  <c r="K292"/>
  <c r="J292"/>
  <c r="H294"/>
  <c r="G294"/>
  <c r="F294"/>
  <c r="B294"/>
  <c r="C295"/>
  <c r="E294"/>
  <c r="A293"/>
  <c r="D293" s="1"/>
  <c r="E270" i="73"/>
  <c r="P292" i="80" l="1"/>
  <c r="L292"/>
  <c r="I274" i="73"/>
  <c r="D298"/>
  <c r="F297"/>
  <c r="C297"/>
  <c r="C298" s="1"/>
  <c r="G275"/>
  <c r="H275" s="1"/>
  <c r="B277"/>
  <c r="A277" s="1"/>
  <c r="O293" i="80"/>
  <c r="N293"/>
  <c r="I292"/>
  <c r="M292"/>
  <c r="K293"/>
  <c r="J293"/>
  <c r="H295"/>
  <c r="G295"/>
  <c r="F295"/>
  <c r="A294"/>
  <c r="D294" s="1"/>
  <c r="C296"/>
  <c r="E295"/>
  <c r="B295"/>
  <c r="E271" i="73"/>
  <c r="P293" i="80" l="1"/>
  <c r="L293"/>
  <c r="I275" i="73"/>
  <c r="D299"/>
  <c r="F298"/>
  <c r="G276"/>
  <c r="H276" s="1"/>
  <c r="B278"/>
  <c r="A278" s="1"/>
  <c r="O294" i="80"/>
  <c r="N294"/>
  <c r="I293"/>
  <c r="M293"/>
  <c r="K294"/>
  <c r="J294"/>
  <c r="H296"/>
  <c r="G296"/>
  <c r="F296"/>
  <c r="B296"/>
  <c r="C297"/>
  <c r="E296"/>
  <c r="A295"/>
  <c r="D295" s="1"/>
  <c r="E272" i="73"/>
  <c r="P294" i="80" l="1"/>
  <c r="L294"/>
  <c r="D300" i="73"/>
  <c r="F299"/>
  <c r="I276"/>
  <c r="C299"/>
  <c r="B279"/>
  <c r="A279" s="1"/>
  <c r="G277"/>
  <c r="H277" s="1"/>
  <c r="O295" i="80"/>
  <c r="N295"/>
  <c r="I294"/>
  <c r="M294"/>
  <c r="K295"/>
  <c r="J295"/>
  <c r="H297"/>
  <c r="G297"/>
  <c r="F297"/>
  <c r="C298"/>
  <c r="E297"/>
  <c r="A296"/>
  <c r="D296" s="1"/>
  <c r="B297"/>
  <c r="E273" i="73"/>
  <c r="L295" i="80" l="1"/>
  <c r="P295"/>
  <c r="C300" i="73"/>
  <c r="D301"/>
  <c r="F300"/>
  <c r="I277"/>
  <c r="G278"/>
  <c r="H278" s="1"/>
  <c r="B280"/>
  <c r="A280" s="1"/>
  <c r="N296" i="80"/>
  <c r="O296"/>
  <c r="I295"/>
  <c r="M295"/>
  <c r="K296"/>
  <c r="J296"/>
  <c r="B298"/>
  <c r="H298"/>
  <c r="G298"/>
  <c r="F298"/>
  <c r="A297"/>
  <c r="D297" s="1"/>
  <c r="C299"/>
  <c r="E298"/>
  <c r="E274" i="73"/>
  <c r="L296" i="80" l="1"/>
  <c r="P296"/>
  <c r="I278" i="73"/>
  <c r="D302"/>
  <c r="F301"/>
  <c r="C301"/>
  <c r="C302" s="1"/>
  <c r="B281"/>
  <c r="A281" s="1"/>
  <c r="G279"/>
  <c r="H279" s="1"/>
  <c r="O297" i="80"/>
  <c r="N297"/>
  <c r="I296"/>
  <c r="M296"/>
  <c r="K297"/>
  <c r="J297"/>
  <c r="H299"/>
  <c r="G299"/>
  <c r="F299"/>
  <c r="A298"/>
  <c r="D298" s="1"/>
  <c r="C300"/>
  <c r="E299"/>
  <c r="B299"/>
  <c r="E275" i="73"/>
  <c r="P297" i="80" l="1"/>
  <c r="L297"/>
  <c r="D303" i="73"/>
  <c r="F302"/>
  <c r="I279"/>
  <c r="G280"/>
  <c r="H280" s="1"/>
  <c r="B282"/>
  <c r="A282" s="1"/>
  <c r="N298" i="80"/>
  <c r="O298"/>
  <c r="I297"/>
  <c r="M297"/>
  <c r="K298"/>
  <c r="J298"/>
  <c r="B300"/>
  <c r="H300"/>
  <c r="G300"/>
  <c r="F300"/>
  <c r="C301"/>
  <c r="E300"/>
  <c r="A299"/>
  <c r="D299" s="1"/>
  <c r="E276" i="73"/>
  <c r="P298" i="80" l="1"/>
  <c r="L298"/>
  <c r="I280" i="73"/>
  <c r="D304"/>
  <c r="F303"/>
  <c r="C303"/>
  <c r="G281"/>
  <c r="H281" s="1"/>
  <c r="B283"/>
  <c r="A283" s="1"/>
  <c r="O299" i="80"/>
  <c r="N299"/>
  <c r="I298"/>
  <c r="M298"/>
  <c r="K299"/>
  <c r="J299"/>
  <c r="H301"/>
  <c r="G301"/>
  <c r="F301"/>
  <c r="A300"/>
  <c r="D300" s="1"/>
  <c r="C302"/>
  <c r="E301"/>
  <c r="B301"/>
  <c r="E277" i="73"/>
  <c r="L299" i="80" l="1"/>
  <c r="P299"/>
  <c r="C304" i="73"/>
  <c r="D305"/>
  <c r="F304"/>
  <c r="I281"/>
  <c r="G282"/>
  <c r="H282" s="1"/>
  <c r="B284"/>
  <c r="A284" s="1"/>
  <c r="O300" i="80"/>
  <c r="N300"/>
  <c r="I299"/>
  <c r="M299"/>
  <c r="K300"/>
  <c r="J300"/>
  <c r="H302"/>
  <c r="G302"/>
  <c r="F302"/>
  <c r="B302"/>
  <c r="C303"/>
  <c r="E302"/>
  <c r="A301"/>
  <c r="D301" s="1"/>
  <c r="E278" i="73"/>
  <c r="I282" l="1"/>
  <c r="P300" i="80"/>
  <c r="L300"/>
  <c r="D306" i="73"/>
  <c r="F305"/>
  <c r="C305"/>
  <c r="G283"/>
  <c r="H283" s="1"/>
  <c r="B285"/>
  <c r="A285" s="1"/>
  <c r="O301" i="80"/>
  <c r="N301"/>
  <c r="I300"/>
  <c r="M300"/>
  <c r="K301"/>
  <c r="J301"/>
  <c r="H303"/>
  <c r="G303"/>
  <c r="F303"/>
  <c r="C304"/>
  <c r="E303"/>
  <c r="A302"/>
  <c r="D302" s="1"/>
  <c r="B303"/>
  <c r="E279" i="73"/>
  <c r="L301" i="80" l="1"/>
  <c r="P301"/>
  <c r="C306" i="73"/>
  <c r="I283"/>
  <c r="D307"/>
  <c r="F306"/>
  <c r="G284"/>
  <c r="H284" s="1"/>
  <c r="B286"/>
  <c r="A286" s="1"/>
  <c r="O302" i="80"/>
  <c r="N302"/>
  <c r="I301"/>
  <c r="M301"/>
  <c r="K302"/>
  <c r="J302"/>
  <c r="B304"/>
  <c r="H304"/>
  <c r="G304"/>
  <c r="F304"/>
  <c r="A303"/>
  <c r="D303" s="1"/>
  <c r="C305"/>
  <c r="E304"/>
  <c r="E280" i="73"/>
  <c r="L302" i="80" l="1"/>
  <c r="P302"/>
  <c r="D308" i="73"/>
  <c r="F307"/>
  <c r="C307"/>
  <c r="I284"/>
  <c r="B287"/>
  <c r="A287" s="1"/>
  <c r="G285"/>
  <c r="H285" s="1"/>
  <c r="N303" i="80"/>
  <c r="O303"/>
  <c r="I302"/>
  <c r="M302"/>
  <c r="K303"/>
  <c r="J303"/>
  <c r="H305"/>
  <c r="G305"/>
  <c r="F305"/>
  <c r="A304"/>
  <c r="D304" s="1"/>
  <c r="C306"/>
  <c r="E305"/>
  <c r="B305"/>
  <c r="E281" i="73"/>
  <c r="L303" i="80" l="1"/>
  <c r="P303"/>
  <c r="C308" i="73"/>
  <c r="D309"/>
  <c r="F308"/>
  <c r="I285"/>
  <c r="G286"/>
  <c r="H286" s="1"/>
  <c r="B288"/>
  <c r="A288" s="1"/>
  <c r="O304" i="80"/>
  <c r="N304"/>
  <c r="I303"/>
  <c r="M303"/>
  <c r="K304"/>
  <c r="J304"/>
  <c r="H306"/>
  <c r="G306"/>
  <c r="F306"/>
  <c r="B306"/>
  <c r="C307"/>
  <c r="E306"/>
  <c r="A305"/>
  <c r="D305" s="1"/>
  <c r="E282" i="73"/>
  <c r="P304" i="80" l="1"/>
  <c r="L304"/>
  <c r="I286" i="73"/>
  <c r="D310"/>
  <c r="F309"/>
  <c r="C309"/>
  <c r="G287"/>
  <c r="H287" s="1"/>
  <c r="B289"/>
  <c r="A289" s="1"/>
  <c r="N305" i="80"/>
  <c r="O305"/>
  <c r="I304"/>
  <c r="M304"/>
  <c r="K305"/>
  <c r="J305"/>
  <c r="H307"/>
  <c r="G307"/>
  <c r="F307"/>
  <c r="A306"/>
  <c r="D306" s="1"/>
  <c r="C308"/>
  <c r="E307"/>
  <c r="B307"/>
  <c r="E283" i="73"/>
  <c r="P305" i="80" l="1"/>
  <c r="L305"/>
  <c r="I287" i="73"/>
  <c r="C310"/>
  <c r="D311"/>
  <c r="F310"/>
  <c r="G288"/>
  <c r="H288" s="1"/>
  <c r="B290"/>
  <c r="A290" s="1"/>
  <c r="O306" i="80"/>
  <c r="N306"/>
  <c r="I305"/>
  <c r="M305"/>
  <c r="K306"/>
  <c r="J306"/>
  <c r="H308"/>
  <c r="G308"/>
  <c r="F308"/>
  <c r="B308"/>
  <c r="C309"/>
  <c r="E308"/>
  <c r="A307"/>
  <c r="D307" s="1"/>
  <c r="E284" i="73"/>
  <c r="L306" i="80" l="1"/>
  <c r="P306"/>
  <c r="D312" i="73"/>
  <c r="F311"/>
  <c r="C311"/>
  <c r="I288"/>
  <c r="G289"/>
  <c r="H289" s="1"/>
  <c r="B291"/>
  <c r="A291" s="1"/>
  <c r="O307" i="80"/>
  <c r="N307"/>
  <c r="I306"/>
  <c r="M306"/>
  <c r="K307"/>
  <c r="J307"/>
  <c r="H309"/>
  <c r="G309"/>
  <c r="F309"/>
  <c r="C310"/>
  <c r="E309"/>
  <c r="A308"/>
  <c r="D308" s="1"/>
  <c r="B309"/>
  <c r="E285" i="73"/>
  <c r="L307" i="80" l="1"/>
  <c r="P307"/>
  <c r="C312" i="73"/>
  <c r="D313"/>
  <c r="F312"/>
  <c r="I289"/>
  <c r="G290"/>
  <c r="H290" s="1"/>
  <c r="B292"/>
  <c r="A292" s="1"/>
  <c r="O308" i="80"/>
  <c r="N308"/>
  <c r="I307"/>
  <c r="M307"/>
  <c r="K308"/>
  <c r="J308"/>
  <c r="H310"/>
  <c r="G310"/>
  <c r="F310"/>
  <c r="B310"/>
  <c r="A309"/>
  <c r="D309" s="1"/>
  <c r="C311"/>
  <c r="E310"/>
  <c r="E286" i="73"/>
  <c r="L308" i="80" l="1"/>
  <c r="P308"/>
  <c r="D314" i="73"/>
  <c r="F313"/>
  <c r="C313"/>
  <c r="I290"/>
  <c r="G291"/>
  <c r="H291" s="1"/>
  <c r="B293"/>
  <c r="A293" s="1"/>
  <c r="O309" i="80"/>
  <c r="N309"/>
  <c r="I308"/>
  <c r="M308"/>
  <c r="K309"/>
  <c r="J309"/>
  <c r="H311"/>
  <c r="G311"/>
  <c r="F311"/>
  <c r="A310"/>
  <c r="D310" s="1"/>
  <c r="C312"/>
  <c r="E311"/>
  <c r="B311"/>
  <c r="E287" i="73"/>
  <c r="L309" i="80" l="1"/>
  <c r="P309"/>
  <c r="C314" i="73"/>
  <c r="D315"/>
  <c r="F314"/>
  <c r="I291"/>
  <c r="G292"/>
  <c r="H292" s="1"/>
  <c r="B294"/>
  <c r="A294" s="1"/>
  <c r="O310" i="80"/>
  <c r="N310"/>
  <c r="I309"/>
  <c r="M309"/>
  <c r="K310"/>
  <c r="J310"/>
  <c r="B312"/>
  <c r="H312"/>
  <c r="G312"/>
  <c r="F312"/>
  <c r="C313"/>
  <c r="E312"/>
  <c r="A311"/>
  <c r="D311" s="1"/>
  <c r="E288" i="73"/>
  <c r="C315" l="1"/>
  <c r="P310" i="80"/>
  <c r="L310"/>
  <c r="I292" i="73"/>
  <c r="D316"/>
  <c r="C316" s="1"/>
  <c r="F315"/>
  <c r="G293"/>
  <c r="H293" s="1"/>
  <c r="B295"/>
  <c r="A295" s="1"/>
  <c r="O311" i="80"/>
  <c r="N311"/>
  <c r="I310"/>
  <c r="M310"/>
  <c r="K311"/>
  <c r="J311"/>
  <c r="H313"/>
  <c r="G313"/>
  <c r="F313"/>
  <c r="C314"/>
  <c r="E313"/>
  <c r="A312"/>
  <c r="D312" s="1"/>
  <c r="B313"/>
  <c r="E289" i="73"/>
  <c r="L311" i="80" l="1"/>
  <c r="P311"/>
  <c r="D317" i="73"/>
  <c r="F316"/>
  <c r="I293"/>
  <c r="G294"/>
  <c r="H294" s="1"/>
  <c r="B296"/>
  <c r="A296" s="1"/>
  <c r="N312" i="80"/>
  <c r="O312"/>
  <c r="I311"/>
  <c r="M311"/>
  <c r="K312"/>
  <c r="J312"/>
  <c r="H314"/>
  <c r="G314"/>
  <c r="F314"/>
  <c r="B314"/>
  <c r="A313"/>
  <c r="D313" s="1"/>
  <c r="C315"/>
  <c r="E314"/>
  <c r="E290" i="73"/>
  <c r="I294" l="1"/>
  <c r="P312" i="80"/>
  <c r="L312"/>
  <c r="D318" i="73"/>
  <c r="F317"/>
  <c r="C317"/>
  <c r="G295"/>
  <c r="H295" s="1"/>
  <c r="B297"/>
  <c r="A297" s="1"/>
  <c r="O313" i="80"/>
  <c r="N313"/>
  <c r="I312"/>
  <c r="M312"/>
  <c r="K313"/>
  <c r="J313"/>
  <c r="H315"/>
  <c r="G315"/>
  <c r="F315"/>
  <c r="A314"/>
  <c r="D314" s="1"/>
  <c r="C316"/>
  <c r="E315"/>
  <c r="B315"/>
  <c r="E291" i="73"/>
  <c r="L313" i="80" l="1"/>
  <c r="P313"/>
  <c r="C318" i="73"/>
  <c r="I295"/>
  <c r="D319"/>
  <c r="F318"/>
  <c r="B298"/>
  <c r="A298" s="1"/>
  <c r="G296"/>
  <c r="H296" s="1"/>
  <c r="I313" i="80"/>
  <c r="M313"/>
  <c r="N314"/>
  <c r="O314"/>
  <c r="K314"/>
  <c r="J314"/>
  <c r="B316"/>
  <c r="H316"/>
  <c r="G316"/>
  <c r="F316"/>
  <c r="C317"/>
  <c r="E316"/>
  <c r="A315"/>
  <c r="D315" s="1"/>
  <c r="E292" i="73"/>
  <c r="L314" i="80" l="1"/>
  <c r="P314"/>
  <c r="D320" i="73"/>
  <c r="F319"/>
  <c r="C319"/>
  <c r="C320" s="1"/>
  <c r="I296"/>
  <c r="G297"/>
  <c r="H297" s="1"/>
  <c r="B299"/>
  <c r="A299" s="1"/>
  <c r="O315" i="80"/>
  <c r="N315"/>
  <c r="I314"/>
  <c r="M314"/>
  <c r="K315"/>
  <c r="J315"/>
  <c r="H317"/>
  <c r="G317"/>
  <c r="F317"/>
  <c r="A316"/>
  <c r="D316" s="1"/>
  <c r="C318"/>
  <c r="E317"/>
  <c r="B317"/>
  <c r="E293" i="73"/>
  <c r="P315" i="80" l="1"/>
  <c r="L315"/>
  <c r="D321" i="73"/>
  <c r="F320"/>
  <c r="G298"/>
  <c r="H298" s="1"/>
  <c r="B300"/>
  <c r="A300" s="1"/>
  <c r="I297"/>
  <c r="O316" i="80"/>
  <c r="N316"/>
  <c r="I315"/>
  <c r="M315"/>
  <c r="K316"/>
  <c r="J316"/>
  <c r="H318"/>
  <c r="G318"/>
  <c r="F318"/>
  <c r="B318"/>
  <c r="C319"/>
  <c r="E318"/>
  <c r="A317"/>
  <c r="D317" s="1"/>
  <c r="E294" i="73"/>
  <c r="L316" i="80" l="1"/>
  <c r="P316"/>
  <c r="D322" i="73"/>
  <c r="F321"/>
  <c r="C321"/>
  <c r="G299"/>
  <c r="H299" s="1"/>
  <c r="B301"/>
  <c r="A301" s="1"/>
  <c r="I298"/>
  <c r="O317" i="80"/>
  <c r="N317"/>
  <c r="I316"/>
  <c r="M316"/>
  <c r="K317"/>
  <c r="J317"/>
  <c r="H319"/>
  <c r="G319"/>
  <c r="F319"/>
  <c r="A318"/>
  <c r="D318" s="1"/>
  <c r="C320"/>
  <c r="E319"/>
  <c r="B319"/>
  <c r="E295" i="73"/>
  <c r="L317" i="80" l="1"/>
  <c r="P317"/>
  <c r="C322" i="73"/>
  <c r="D323"/>
  <c r="F322"/>
  <c r="G300"/>
  <c r="H300" s="1"/>
  <c r="B302"/>
  <c r="A302" s="1"/>
  <c r="I299"/>
  <c r="N318" i="80"/>
  <c r="O318"/>
  <c r="I317"/>
  <c r="M317"/>
  <c r="K318"/>
  <c r="J318"/>
  <c r="B320"/>
  <c r="H320"/>
  <c r="G320"/>
  <c r="F320"/>
  <c r="C321"/>
  <c r="E320"/>
  <c r="A319"/>
  <c r="D319" s="1"/>
  <c r="E296" i="73"/>
  <c r="L318" i="80" l="1"/>
  <c r="P318"/>
  <c r="D324" i="73"/>
  <c r="F323"/>
  <c r="C323"/>
  <c r="G301"/>
  <c r="H301" s="1"/>
  <c r="B303"/>
  <c r="A303" s="1"/>
  <c r="I300"/>
  <c r="N319" i="80"/>
  <c r="O319"/>
  <c r="I318"/>
  <c r="M318"/>
  <c r="K319"/>
  <c r="J319"/>
  <c r="H321"/>
  <c r="G321"/>
  <c r="F321"/>
  <c r="A320"/>
  <c r="D320" s="1"/>
  <c r="C322"/>
  <c r="E321"/>
  <c r="B321"/>
  <c r="E297" i="73"/>
  <c r="L319" i="80" l="1"/>
  <c r="P319"/>
  <c r="C324" i="73"/>
  <c r="D325"/>
  <c r="F324"/>
  <c r="G302"/>
  <c r="H302" s="1"/>
  <c r="B304"/>
  <c r="A304" s="1"/>
  <c r="I301"/>
  <c r="O320" i="80"/>
  <c r="N320"/>
  <c r="I319"/>
  <c r="M319"/>
  <c r="K320"/>
  <c r="J320"/>
  <c r="H322"/>
  <c r="G322"/>
  <c r="F322"/>
  <c r="B322"/>
  <c r="C323"/>
  <c r="E322"/>
  <c r="A321"/>
  <c r="D321" s="1"/>
  <c r="E298" i="73"/>
  <c r="P320" i="80" l="1"/>
  <c r="L320"/>
  <c r="D326" i="73"/>
  <c r="F325"/>
  <c r="C325"/>
  <c r="C326" s="1"/>
  <c r="G303"/>
  <c r="H303" s="1"/>
  <c r="B305"/>
  <c r="A305" s="1"/>
  <c r="I302"/>
  <c r="N321" i="80"/>
  <c r="O321"/>
  <c r="I320"/>
  <c r="M320"/>
  <c r="K321"/>
  <c r="J321"/>
  <c r="H323"/>
  <c r="G323"/>
  <c r="F323"/>
  <c r="A322"/>
  <c r="D322" s="1"/>
  <c r="C324"/>
  <c r="E323"/>
  <c r="B323"/>
  <c r="E299" i="73"/>
  <c r="L321" i="80" l="1"/>
  <c r="P321"/>
  <c r="D327" i="73"/>
  <c r="F326"/>
  <c r="G304"/>
  <c r="H304" s="1"/>
  <c r="B306"/>
  <c r="A306" s="1"/>
  <c r="I303"/>
  <c r="O322" i="80"/>
  <c r="N322"/>
  <c r="I321"/>
  <c r="M321"/>
  <c r="K322"/>
  <c r="J322"/>
  <c r="B324"/>
  <c r="H324"/>
  <c r="G324"/>
  <c r="F324"/>
  <c r="C325"/>
  <c r="E324"/>
  <c r="A323"/>
  <c r="D323" s="1"/>
  <c r="E300" i="73"/>
  <c r="P322" i="80" l="1"/>
  <c r="L322"/>
  <c r="D328" i="73"/>
  <c r="F327"/>
  <c r="C327"/>
  <c r="C328" s="1"/>
  <c r="G305"/>
  <c r="H305" s="1"/>
  <c r="B307"/>
  <c r="A307" s="1"/>
  <c r="I304"/>
  <c r="O323" i="80"/>
  <c r="N323"/>
  <c r="I322"/>
  <c r="M322"/>
  <c r="K323"/>
  <c r="J323"/>
  <c r="H325"/>
  <c r="G325"/>
  <c r="F325"/>
  <c r="A324"/>
  <c r="D324" s="1"/>
  <c r="C326"/>
  <c r="E325"/>
  <c r="B325"/>
  <c r="E301" i="73"/>
  <c r="L323" i="80" l="1"/>
  <c r="P323"/>
  <c r="D329" i="73"/>
  <c r="F328"/>
  <c r="G306"/>
  <c r="H306" s="1"/>
  <c r="B308"/>
  <c r="A308" s="1"/>
  <c r="I305"/>
  <c r="I323" i="80"/>
  <c r="M323"/>
  <c r="O324"/>
  <c r="N324"/>
  <c r="K324"/>
  <c r="J324"/>
  <c r="H326"/>
  <c r="G326"/>
  <c r="F326"/>
  <c r="B326"/>
  <c r="C327"/>
  <c r="E326"/>
  <c r="A325"/>
  <c r="D325" s="1"/>
  <c r="E302" i="73"/>
  <c r="P324" i="80" l="1"/>
  <c r="L324"/>
  <c r="D330" i="73"/>
  <c r="F329"/>
  <c r="C329"/>
  <c r="C330" s="1"/>
  <c r="G307"/>
  <c r="H307" s="1"/>
  <c r="B309"/>
  <c r="A309" s="1"/>
  <c r="I306"/>
  <c r="O325" i="80"/>
  <c r="N325"/>
  <c r="I324"/>
  <c r="M324"/>
  <c r="K325"/>
  <c r="J325"/>
  <c r="H327"/>
  <c r="G327"/>
  <c r="F327"/>
  <c r="C328"/>
  <c r="E327"/>
  <c r="A326"/>
  <c r="D326" s="1"/>
  <c r="B327"/>
  <c r="E303" i="73"/>
  <c r="L325" i="80" l="1"/>
  <c r="P325"/>
  <c r="D331" i="73"/>
  <c r="F330"/>
  <c r="G308"/>
  <c r="H308" s="1"/>
  <c r="B310"/>
  <c r="A310" s="1"/>
  <c r="I307"/>
  <c r="N326" i="80"/>
  <c r="O326"/>
  <c r="I325"/>
  <c r="M325"/>
  <c r="K326"/>
  <c r="J326"/>
  <c r="B328"/>
  <c r="H328"/>
  <c r="G328"/>
  <c r="F328"/>
  <c r="A327"/>
  <c r="D327" s="1"/>
  <c r="C329"/>
  <c r="E328"/>
  <c r="E304" i="73"/>
  <c r="P326" i="80" l="1"/>
  <c r="L326"/>
  <c r="D332" i="73"/>
  <c r="F331"/>
  <c r="C331"/>
  <c r="C332" s="1"/>
  <c r="I308"/>
  <c r="G309"/>
  <c r="H309" s="1"/>
  <c r="B311"/>
  <c r="A311" s="1"/>
  <c r="O327" i="80"/>
  <c r="N327"/>
  <c r="I326"/>
  <c r="M326"/>
  <c r="K327"/>
  <c r="J327"/>
  <c r="H329"/>
  <c r="G329"/>
  <c r="F329"/>
  <c r="C330"/>
  <c r="E329"/>
  <c r="A328"/>
  <c r="D328" s="1"/>
  <c r="B329"/>
  <c r="E305" i="73"/>
  <c r="L327" i="80" l="1"/>
  <c r="P327"/>
  <c r="I309" i="73"/>
  <c r="D333"/>
  <c r="F332"/>
  <c r="G310"/>
  <c r="H310" s="1"/>
  <c r="B312"/>
  <c r="A312" s="1"/>
  <c r="N328" i="80"/>
  <c r="O328"/>
  <c r="I327"/>
  <c r="M327"/>
  <c r="K328"/>
  <c r="J328"/>
  <c r="B330"/>
  <c r="H330"/>
  <c r="G330"/>
  <c r="F330"/>
  <c r="A329"/>
  <c r="D329" s="1"/>
  <c r="C331"/>
  <c r="E330"/>
  <c r="E306" i="73"/>
  <c r="P328" i="80" l="1"/>
  <c r="L328"/>
  <c r="D334" i="73"/>
  <c r="F333"/>
  <c r="C333"/>
  <c r="C334" s="1"/>
  <c r="I310"/>
  <c r="G311"/>
  <c r="H311" s="1"/>
  <c r="B313"/>
  <c r="A313" s="1"/>
  <c r="O329" i="80"/>
  <c r="N329"/>
  <c r="I328"/>
  <c r="M328"/>
  <c r="K329"/>
  <c r="J329"/>
  <c r="H331"/>
  <c r="G331"/>
  <c r="F331"/>
  <c r="C332"/>
  <c r="E331"/>
  <c r="A330"/>
  <c r="D330" s="1"/>
  <c r="B331"/>
  <c r="E307" i="73"/>
  <c r="P329" i="80" l="1"/>
  <c r="L329"/>
  <c r="I311" i="73"/>
  <c r="D335"/>
  <c r="F334"/>
  <c r="G312"/>
  <c r="H312" s="1"/>
  <c r="B314"/>
  <c r="A314" s="1"/>
  <c r="O330" i="80"/>
  <c r="N330"/>
  <c r="I329"/>
  <c r="M329"/>
  <c r="K330"/>
  <c r="J330"/>
  <c r="H332"/>
  <c r="G332"/>
  <c r="F332"/>
  <c r="B332"/>
  <c r="A331"/>
  <c r="D331" s="1"/>
  <c r="C333"/>
  <c r="E332"/>
  <c r="E308" i="73"/>
  <c r="L330" i="80" l="1"/>
  <c r="P330"/>
  <c r="D336" i="73"/>
  <c r="F335"/>
  <c r="I312"/>
  <c r="C335"/>
  <c r="G313"/>
  <c r="H313" s="1"/>
  <c r="B315"/>
  <c r="A315" s="1"/>
  <c r="O331" i="80"/>
  <c r="N331"/>
  <c r="I330"/>
  <c r="M330"/>
  <c r="K331"/>
  <c r="J331"/>
  <c r="H333"/>
  <c r="G333"/>
  <c r="F333"/>
  <c r="C334"/>
  <c r="E333"/>
  <c r="A332"/>
  <c r="D332" s="1"/>
  <c r="B333"/>
  <c r="E309" i="73"/>
  <c r="L331" i="80" l="1"/>
  <c r="P331"/>
  <c r="C336" i="73"/>
  <c r="I313"/>
  <c r="D337"/>
  <c r="F336"/>
  <c r="G314"/>
  <c r="H314" s="1"/>
  <c r="B316"/>
  <c r="A316" s="1"/>
  <c r="O332" i="80"/>
  <c r="N332"/>
  <c r="I331"/>
  <c r="M331"/>
  <c r="K332"/>
  <c r="J332"/>
  <c r="B334"/>
  <c r="H334"/>
  <c r="G334"/>
  <c r="F334"/>
  <c r="A333"/>
  <c r="D333" s="1"/>
  <c r="C335"/>
  <c r="E334"/>
  <c r="E310" i="73"/>
  <c r="L332" i="80" l="1"/>
  <c r="P332"/>
  <c r="D338" i="73"/>
  <c r="F337"/>
  <c r="C337"/>
  <c r="C338" s="1"/>
  <c r="I314"/>
  <c r="G315"/>
  <c r="H315" s="1"/>
  <c r="B317"/>
  <c r="A317" s="1"/>
  <c r="O333" i="80"/>
  <c r="N333"/>
  <c r="I332"/>
  <c r="M332"/>
  <c r="K333"/>
  <c r="J333"/>
  <c r="H335"/>
  <c r="G335"/>
  <c r="F335"/>
  <c r="C336"/>
  <c r="E335"/>
  <c r="A334"/>
  <c r="D334" s="1"/>
  <c r="B335"/>
  <c r="E311" i="73"/>
  <c r="L333" i="80" l="1"/>
  <c r="P333"/>
  <c r="I315" i="73"/>
  <c r="D339"/>
  <c r="F338"/>
  <c r="G316"/>
  <c r="H316" s="1"/>
  <c r="B318"/>
  <c r="A318" s="1"/>
  <c r="O334" i="80"/>
  <c r="N334"/>
  <c r="I333"/>
  <c r="M333"/>
  <c r="K334"/>
  <c r="J334"/>
  <c r="B336"/>
  <c r="H336"/>
  <c r="G336"/>
  <c r="F336"/>
  <c r="A335"/>
  <c r="D335" s="1"/>
  <c r="C337"/>
  <c r="E336"/>
  <c r="E312" i="73"/>
  <c r="L334" i="80" l="1"/>
  <c r="P334"/>
  <c r="D340" i="73"/>
  <c r="F339"/>
  <c r="I316"/>
  <c r="C339"/>
  <c r="G317"/>
  <c r="H317" s="1"/>
  <c r="B319"/>
  <c r="A319" s="1"/>
  <c r="N335" i="80"/>
  <c r="O335"/>
  <c r="I334"/>
  <c r="M334"/>
  <c r="K335"/>
  <c r="J335"/>
  <c r="H337"/>
  <c r="G337"/>
  <c r="F337"/>
  <c r="C338"/>
  <c r="E337"/>
  <c r="A336"/>
  <c r="D336" s="1"/>
  <c r="B337"/>
  <c r="E313" i="73"/>
  <c r="P335" i="80" l="1"/>
  <c r="L335"/>
  <c r="C340" i="73"/>
  <c r="I317"/>
  <c r="D341"/>
  <c r="F340"/>
  <c r="G318"/>
  <c r="H318" s="1"/>
  <c r="B320"/>
  <c r="A320" s="1"/>
  <c r="O336" i="80"/>
  <c r="N336"/>
  <c r="I335"/>
  <c r="M335"/>
  <c r="K336"/>
  <c r="J336"/>
  <c r="B338"/>
  <c r="H338"/>
  <c r="G338"/>
  <c r="F338"/>
  <c r="A337"/>
  <c r="D337" s="1"/>
  <c r="C339"/>
  <c r="E338"/>
  <c r="E314" i="73"/>
  <c r="P336" i="80" l="1"/>
  <c r="L336"/>
  <c r="D342" i="73"/>
  <c r="F341"/>
  <c r="C341"/>
  <c r="G319"/>
  <c r="H319" s="1"/>
  <c r="B321"/>
  <c r="A321" s="1"/>
  <c r="I318"/>
  <c r="N337" i="80"/>
  <c r="O337"/>
  <c r="I336"/>
  <c r="M336"/>
  <c r="K337"/>
  <c r="J337"/>
  <c r="H339"/>
  <c r="G339"/>
  <c r="F339"/>
  <c r="C340"/>
  <c r="E339"/>
  <c r="A338"/>
  <c r="D338" s="1"/>
  <c r="B339"/>
  <c r="E315" i="73"/>
  <c r="L337" i="80" l="1"/>
  <c r="P337"/>
  <c r="C342" i="73"/>
  <c r="D343"/>
  <c r="F342"/>
  <c r="I319"/>
  <c r="G320"/>
  <c r="H320" s="1"/>
  <c r="B322"/>
  <c r="A322" s="1"/>
  <c r="I337" i="80"/>
  <c r="M337"/>
  <c r="O338"/>
  <c r="N338"/>
  <c r="K338"/>
  <c r="J338"/>
  <c r="B340"/>
  <c r="H340"/>
  <c r="G340"/>
  <c r="F340"/>
  <c r="A339"/>
  <c r="D339" s="1"/>
  <c r="C341"/>
  <c r="E340"/>
  <c r="E316" i="73"/>
  <c r="L338" i="80" l="1"/>
  <c r="P338"/>
  <c r="D344" i="73"/>
  <c r="F343"/>
  <c r="C343"/>
  <c r="C344" s="1"/>
  <c r="B323"/>
  <c r="A323" s="1"/>
  <c r="G321"/>
  <c r="H321" s="1"/>
  <c r="I320"/>
  <c r="O339" i="80"/>
  <c r="N339"/>
  <c r="I338"/>
  <c r="M338"/>
  <c r="K339"/>
  <c r="J339"/>
  <c r="H341"/>
  <c r="G341"/>
  <c r="F341"/>
  <c r="C342"/>
  <c r="E341"/>
  <c r="A340"/>
  <c r="D340" s="1"/>
  <c r="B341"/>
  <c r="E317" i="73"/>
  <c r="P339" i="80" l="1"/>
  <c r="L339"/>
  <c r="D345" i="73"/>
  <c r="F344"/>
  <c r="I321"/>
  <c r="G322"/>
  <c r="H322" s="1"/>
  <c r="B324"/>
  <c r="A324" s="1"/>
  <c r="O340" i="80"/>
  <c r="N340"/>
  <c r="I339"/>
  <c r="M339"/>
  <c r="K340"/>
  <c r="J340"/>
  <c r="B342"/>
  <c r="H342"/>
  <c r="G342"/>
  <c r="F342"/>
  <c r="A341"/>
  <c r="D341" s="1"/>
  <c r="C343"/>
  <c r="E342"/>
  <c r="E318" i="73"/>
  <c r="L340" i="80" l="1"/>
  <c r="P340"/>
  <c r="D346" i="73"/>
  <c r="F345"/>
  <c r="C345"/>
  <c r="C346" s="1"/>
  <c r="B325"/>
  <c r="A325" s="1"/>
  <c r="G323"/>
  <c r="H323" s="1"/>
  <c r="I322"/>
  <c r="I340" i="80"/>
  <c r="M340"/>
  <c r="O341"/>
  <c r="N341"/>
  <c r="K341"/>
  <c r="J341"/>
  <c r="H343"/>
  <c r="G343"/>
  <c r="F343"/>
  <c r="C344"/>
  <c r="E343"/>
  <c r="A342"/>
  <c r="D342" s="1"/>
  <c r="B343"/>
  <c r="E319" i="73"/>
  <c r="P341" i="80" l="1"/>
  <c r="L341"/>
  <c r="D347" i="73"/>
  <c r="F346"/>
  <c r="I323"/>
  <c r="G324"/>
  <c r="H324" s="1"/>
  <c r="B326"/>
  <c r="A326" s="1"/>
  <c r="N342" i="80"/>
  <c r="O342"/>
  <c r="I341"/>
  <c r="M341"/>
  <c r="K342"/>
  <c r="J342"/>
  <c r="B344"/>
  <c r="H344"/>
  <c r="G344"/>
  <c r="F344"/>
  <c r="A343"/>
  <c r="D343" s="1"/>
  <c r="C345"/>
  <c r="E344"/>
  <c r="E320" i="73"/>
  <c r="I324" l="1"/>
  <c r="L342" i="80"/>
  <c r="P342"/>
  <c r="D348" i="73"/>
  <c r="F347"/>
  <c r="C347"/>
  <c r="B327"/>
  <c r="A327" s="1"/>
  <c r="G325"/>
  <c r="H325" s="1"/>
  <c r="O343" i="80"/>
  <c r="N343"/>
  <c r="I342"/>
  <c r="M342"/>
  <c r="K343"/>
  <c r="J343"/>
  <c r="H345"/>
  <c r="G345"/>
  <c r="F345"/>
  <c r="C346"/>
  <c r="E345"/>
  <c r="A344"/>
  <c r="D344" s="1"/>
  <c r="B345"/>
  <c r="E321" i="73"/>
  <c r="L343" i="80" l="1"/>
  <c r="P343"/>
  <c r="C348" i="73"/>
  <c r="D349"/>
  <c r="F348"/>
  <c r="I325"/>
  <c r="G326"/>
  <c r="H326" s="1"/>
  <c r="B328"/>
  <c r="A328" s="1"/>
  <c r="N344" i="80"/>
  <c r="O344"/>
  <c r="I343"/>
  <c r="M343"/>
  <c r="K344"/>
  <c r="J344"/>
  <c r="B346"/>
  <c r="H346"/>
  <c r="G346"/>
  <c r="F346"/>
  <c r="A345"/>
  <c r="D345" s="1"/>
  <c r="C347"/>
  <c r="E346"/>
  <c r="E322" i="73"/>
  <c r="P344" i="80" l="1"/>
  <c r="L344"/>
  <c r="C349" i="73"/>
  <c r="I326"/>
  <c r="D350"/>
  <c r="F349"/>
  <c r="B329"/>
  <c r="A329" s="1"/>
  <c r="G327"/>
  <c r="H327" s="1"/>
  <c r="I344" i="80"/>
  <c r="M344"/>
  <c r="O345"/>
  <c r="N345"/>
  <c r="K345"/>
  <c r="J345"/>
  <c r="H347"/>
  <c r="G347"/>
  <c r="F347"/>
  <c r="C348"/>
  <c r="E347"/>
  <c r="A346"/>
  <c r="D346" s="1"/>
  <c r="B347"/>
  <c r="E323" i="73"/>
  <c r="L345" i="80" l="1"/>
  <c r="P345"/>
  <c r="C350" i="73"/>
  <c r="D351"/>
  <c r="F350"/>
  <c r="I327"/>
  <c r="G328"/>
  <c r="H328" s="1"/>
  <c r="B330"/>
  <c r="A330" s="1"/>
  <c r="O346" i="80"/>
  <c r="N346"/>
  <c r="I345"/>
  <c r="M345"/>
  <c r="K346"/>
  <c r="J346"/>
  <c r="B348"/>
  <c r="H348"/>
  <c r="G348"/>
  <c r="F348"/>
  <c r="A347"/>
  <c r="D347" s="1"/>
  <c r="C349"/>
  <c r="E348"/>
  <c r="E324" i="73"/>
  <c r="L346" i="80" l="1"/>
  <c r="P346"/>
  <c r="C351" i="73"/>
  <c r="I328"/>
  <c r="D352"/>
  <c r="F351"/>
  <c r="B331"/>
  <c r="A331" s="1"/>
  <c r="G329"/>
  <c r="H329" s="1"/>
  <c r="I346" i="80"/>
  <c r="M346"/>
  <c r="O347"/>
  <c r="N347"/>
  <c r="K347"/>
  <c r="J347"/>
  <c r="H349"/>
  <c r="G349"/>
  <c r="F349"/>
  <c r="C350"/>
  <c r="E349"/>
  <c r="A348"/>
  <c r="D348" s="1"/>
  <c r="B349"/>
  <c r="E325" i="73"/>
  <c r="P347" i="80" l="1"/>
  <c r="L347"/>
  <c r="C352" i="73"/>
  <c r="D353"/>
  <c r="F352"/>
  <c r="I329"/>
  <c r="G330"/>
  <c r="H330" s="1"/>
  <c r="B332"/>
  <c r="A332" s="1"/>
  <c r="O348" i="80"/>
  <c r="N348"/>
  <c r="I347"/>
  <c r="M347"/>
  <c r="K348"/>
  <c r="J348"/>
  <c r="H350"/>
  <c r="G350"/>
  <c r="F350"/>
  <c r="B350"/>
  <c r="A349"/>
  <c r="D349" s="1"/>
  <c r="C351"/>
  <c r="E350"/>
  <c r="E326" i="73"/>
  <c r="L348" i="80" l="1"/>
  <c r="P348"/>
  <c r="D354" i="73"/>
  <c r="F353"/>
  <c r="C353"/>
  <c r="C354" s="1"/>
  <c r="B333"/>
  <c r="A333" s="1"/>
  <c r="I330"/>
  <c r="G331"/>
  <c r="H331" s="1"/>
  <c r="O349" i="80"/>
  <c r="N349"/>
  <c r="I348"/>
  <c r="M348"/>
  <c r="K349"/>
  <c r="J349"/>
  <c r="H351"/>
  <c r="G351"/>
  <c r="F351"/>
  <c r="C352"/>
  <c r="E351"/>
  <c r="A350"/>
  <c r="D350" s="1"/>
  <c r="B351"/>
  <c r="E327" i="73"/>
  <c r="L349" i="80" l="1"/>
  <c r="P349"/>
  <c r="D355" i="73"/>
  <c r="F354"/>
  <c r="I331"/>
  <c r="G332"/>
  <c r="H332" s="1"/>
  <c r="B334"/>
  <c r="A334" s="1"/>
  <c r="O350" i="80"/>
  <c r="N350"/>
  <c r="I349"/>
  <c r="M349"/>
  <c r="K350"/>
  <c r="J350"/>
  <c r="B352"/>
  <c r="H352"/>
  <c r="G352"/>
  <c r="F352"/>
  <c r="A351"/>
  <c r="D351" s="1"/>
  <c r="C353"/>
  <c r="E352"/>
  <c r="E328" i="73"/>
  <c r="L350" i="80" l="1"/>
  <c r="P350"/>
  <c r="D356" i="73"/>
  <c r="F355"/>
  <c r="C355"/>
  <c r="I332"/>
  <c r="G333"/>
  <c r="H333" s="1"/>
  <c r="B335"/>
  <c r="A335" s="1"/>
  <c r="N351" i="80"/>
  <c r="O351"/>
  <c r="I350"/>
  <c r="M350"/>
  <c r="K351"/>
  <c r="J351"/>
  <c r="H353"/>
  <c r="G353"/>
  <c r="F353"/>
  <c r="A352"/>
  <c r="D352" s="1"/>
  <c r="C354"/>
  <c r="E353"/>
  <c r="B353"/>
  <c r="E329" i="73"/>
  <c r="L351" i="80" l="1"/>
  <c r="P351"/>
  <c r="C356" i="73"/>
  <c r="D357"/>
  <c r="F356"/>
  <c r="I333"/>
  <c r="G334"/>
  <c r="H334" s="1"/>
  <c r="B336"/>
  <c r="A336" s="1"/>
  <c r="O352" i="80"/>
  <c r="N352"/>
  <c r="I351"/>
  <c r="M351"/>
  <c r="K352"/>
  <c r="J352"/>
  <c r="B354"/>
  <c r="H354"/>
  <c r="G354"/>
  <c r="F354"/>
  <c r="C355"/>
  <c r="E354"/>
  <c r="A353"/>
  <c r="D353" s="1"/>
  <c r="E330" i="73"/>
  <c r="C357" l="1"/>
  <c r="P352" i="80"/>
  <c r="L352"/>
  <c r="D358" i="73"/>
  <c r="F357"/>
  <c r="I334"/>
  <c r="G335"/>
  <c r="H335" s="1"/>
  <c r="B337"/>
  <c r="A337" s="1"/>
  <c r="I352" i="80"/>
  <c r="M352"/>
  <c r="N353"/>
  <c r="O353"/>
  <c r="K353"/>
  <c r="J353"/>
  <c r="H355"/>
  <c r="G355"/>
  <c r="F355"/>
  <c r="C356"/>
  <c r="E355"/>
  <c r="A354"/>
  <c r="D354" s="1"/>
  <c r="B355"/>
  <c r="E331" i="73"/>
  <c r="C358" l="1"/>
  <c r="P353" i="80"/>
  <c r="L353"/>
  <c r="D359" i="73"/>
  <c r="F358"/>
  <c r="I335"/>
  <c r="B338"/>
  <c r="A338" s="1"/>
  <c r="G336"/>
  <c r="H336" s="1"/>
  <c r="O354" i="80"/>
  <c r="N354"/>
  <c r="I353"/>
  <c r="M353"/>
  <c r="K354"/>
  <c r="J354"/>
  <c r="B356"/>
  <c r="H356"/>
  <c r="G356"/>
  <c r="F356"/>
  <c r="A355"/>
  <c r="D355" s="1"/>
  <c r="C357"/>
  <c r="E356"/>
  <c r="E332" i="73"/>
  <c r="P354" i="80" l="1"/>
  <c r="L354"/>
  <c r="D360" i="73"/>
  <c r="F359"/>
  <c r="C359"/>
  <c r="I336"/>
  <c r="G337"/>
  <c r="H337" s="1"/>
  <c r="B339"/>
  <c r="A339" s="1"/>
  <c r="I354" i="80"/>
  <c r="M354"/>
  <c r="O355"/>
  <c r="N355"/>
  <c r="K355"/>
  <c r="J355"/>
  <c r="H357"/>
  <c r="G357"/>
  <c r="F357"/>
  <c r="A356"/>
  <c r="D356" s="1"/>
  <c r="C358"/>
  <c r="E357"/>
  <c r="B357"/>
  <c r="E333" i="73"/>
  <c r="L355" i="80" l="1"/>
  <c r="P355"/>
  <c r="C360" i="73"/>
  <c r="D361"/>
  <c r="F360"/>
  <c r="I337"/>
  <c r="G338"/>
  <c r="H338" s="1"/>
  <c r="B340"/>
  <c r="A340" s="1"/>
  <c r="O356" i="80"/>
  <c r="N356"/>
  <c r="I355"/>
  <c r="M355"/>
  <c r="K356"/>
  <c r="J356"/>
  <c r="B358"/>
  <c r="G358"/>
  <c r="H358"/>
  <c r="F358"/>
  <c r="C359"/>
  <c r="E358"/>
  <c r="A357"/>
  <c r="D357" s="1"/>
  <c r="E334" i="73"/>
  <c r="P356" i="80" l="1"/>
  <c r="L356"/>
  <c r="D362" i="73"/>
  <c r="F361"/>
  <c r="C361"/>
  <c r="C362" s="1"/>
  <c r="I338"/>
  <c r="G339"/>
  <c r="H339" s="1"/>
  <c r="B341"/>
  <c r="A341" s="1"/>
  <c r="O357" i="80"/>
  <c r="N357"/>
  <c r="I356"/>
  <c r="M356"/>
  <c r="K357"/>
  <c r="J357"/>
  <c r="H359"/>
  <c r="G359"/>
  <c r="F359"/>
  <c r="A358"/>
  <c r="D358" s="1"/>
  <c r="C360"/>
  <c r="E359"/>
  <c r="B359"/>
  <c r="E335" i="73"/>
  <c r="L357" i="80" l="1"/>
  <c r="P357"/>
  <c r="I339" i="73"/>
  <c r="D363"/>
  <c r="F362"/>
  <c r="G340"/>
  <c r="H340" s="1"/>
  <c r="B342"/>
  <c r="A342" s="1"/>
  <c r="B360" i="80"/>
  <c r="I357"/>
  <c r="M357"/>
  <c r="N358"/>
  <c r="O358"/>
  <c r="K358"/>
  <c r="J358"/>
  <c r="H360"/>
  <c r="G360"/>
  <c r="F360"/>
  <c r="C361"/>
  <c r="E360"/>
  <c r="A359"/>
  <c r="D359" s="1"/>
  <c r="E336" i="73"/>
  <c r="P358" i="80" l="1"/>
  <c r="L358"/>
  <c r="D364" i="73"/>
  <c r="F363"/>
  <c r="I340"/>
  <c r="C363"/>
  <c r="B343"/>
  <c r="A343" s="1"/>
  <c r="G341"/>
  <c r="H341" s="1"/>
  <c r="O359" i="80"/>
  <c r="N359"/>
  <c r="I358"/>
  <c r="M358"/>
  <c r="K359"/>
  <c r="J359"/>
  <c r="H361"/>
  <c r="G361"/>
  <c r="F361"/>
  <c r="A360"/>
  <c r="D360" s="1"/>
  <c r="C362"/>
  <c r="E361"/>
  <c r="B361"/>
  <c r="E337" i="73"/>
  <c r="L359" i="80" l="1"/>
  <c r="P359"/>
  <c r="C364" i="73"/>
  <c r="D365"/>
  <c r="F364"/>
  <c r="I341"/>
  <c r="G342"/>
  <c r="H342" s="1"/>
  <c r="B344"/>
  <c r="A344" s="1"/>
  <c r="I359" i="80"/>
  <c r="M359"/>
  <c r="N360"/>
  <c r="O360"/>
  <c r="K360"/>
  <c r="J360"/>
  <c r="H362"/>
  <c r="G362"/>
  <c r="F362"/>
  <c r="B362"/>
  <c r="C363"/>
  <c r="E362"/>
  <c r="A361"/>
  <c r="D361" s="1"/>
  <c r="E338" i="73"/>
  <c r="P360" i="80" l="1"/>
  <c r="L360"/>
  <c r="D366" i="73"/>
  <c r="F365"/>
  <c r="C365"/>
  <c r="C366" s="1"/>
  <c r="I342"/>
  <c r="G343"/>
  <c r="H343" s="1"/>
  <c r="B345"/>
  <c r="A345" s="1"/>
  <c r="O361" i="80"/>
  <c r="N361"/>
  <c r="I360"/>
  <c r="M360"/>
  <c r="J361"/>
  <c r="K361"/>
  <c r="H363"/>
  <c r="G363"/>
  <c r="F363"/>
  <c r="C364"/>
  <c r="E363"/>
  <c r="A362"/>
  <c r="D362" s="1"/>
  <c r="B363"/>
  <c r="E339" i="73"/>
  <c r="P361" i="80" l="1"/>
  <c r="L361"/>
  <c r="D367" i="73"/>
  <c r="F366"/>
  <c r="I343"/>
  <c r="G344"/>
  <c r="H344" s="1"/>
  <c r="B346"/>
  <c r="A346" s="1"/>
  <c r="O362" i="80"/>
  <c r="N362"/>
  <c r="I361"/>
  <c r="M361"/>
  <c r="K362"/>
  <c r="J362"/>
  <c r="H364"/>
  <c r="G364"/>
  <c r="F364"/>
  <c r="B364"/>
  <c r="A363"/>
  <c r="D363" s="1"/>
  <c r="C365"/>
  <c r="E364"/>
  <c r="E340" i="73"/>
  <c r="L362" i="80" l="1"/>
  <c r="P362"/>
  <c r="D368" i="73"/>
  <c r="F367"/>
  <c r="C367"/>
  <c r="C368" s="1"/>
  <c r="I344"/>
  <c r="G345"/>
  <c r="H345" s="1"/>
  <c r="B347"/>
  <c r="A347" s="1"/>
  <c r="I362" i="80"/>
  <c r="M362"/>
  <c r="O363"/>
  <c r="N363"/>
  <c r="K363"/>
  <c r="J363"/>
  <c r="H365"/>
  <c r="G365"/>
  <c r="F365"/>
  <c r="C366"/>
  <c r="E365"/>
  <c r="A364"/>
  <c r="D364" s="1"/>
  <c r="B365"/>
  <c r="E341" i="73"/>
  <c r="L363" i="80" l="1"/>
  <c r="P363"/>
  <c r="D369" i="73"/>
  <c r="F368"/>
  <c r="I345"/>
  <c r="G346"/>
  <c r="H346" s="1"/>
  <c r="B348"/>
  <c r="A348" s="1"/>
  <c r="O364" i="80"/>
  <c r="N364"/>
  <c r="I363"/>
  <c r="M363"/>
  <c r="K364"/>
  <c r="J364"/>
  <c r="B366"/>
  <c r="H366"/>
  <c r="G366"/>
  <c r="F366"/>
  <c r="A365"/>
  <c r="D365" s="1"/>
  <c r="C367"/>
  <c r="E366"/>
  <c r="E342" i="73"/>
  <c r="I346" l="1"/>
  <c r="P364" i="80"/>
  <c r="L364"/>
  <c r="D370" i="73"/>
  <c r="F369"/>
  <c r="C369"/>
  <c r="B349"/>
  <c r="A349" s="1"/>
  <c r="G347"/>
  <c r="H347" s="1"/>
  <c r="O365" i="80"/>
  <c r="N365"/>
  <c r="I364"/>
  <c r="M364"/>
  <c r="K365"/>
  <c r="J365"/>
  <c r="H367"/>
  <c r="G367"/>
  <c r="F367"/>
  <c r="C368"/>
  <c r="E367"/>
  <c r="A366"/>
  <c r="D366" s="1"/>
  <c r="B367"/>
  <c r="E343" i="73"/>
  <c r="L365" i="80" l="1"/>
  <c r="P365"/>
  <c r="C370" i="73"/>
  <c r="D371"/>
  <c r="F370"/>
  <c r="I347"/>
  <c r="G348"/>
  <c r="H348" s="1"/>
  <c r="B350"/>
  <c r="A350" s="1"/>
  <c r="O366" i="80"/>
  <c r="N366"/>
  <c r="I365"/>
  <c r="M365"/>
  <c r="K366"/>
  <c r="J366"/>
  <c r="B368"/>
  <c r="H368"/>
  <c r="G368"/>
  <c r="F368"/>
  <c r="A367"/>
  <c r="D367" s="1"/>
  <c r="C369"/>
  <c r="E368"/>
  <c r="E344" i="73"/>
  <c r="I348" l="1"/>
  <c r="P366" i="80"/>
  <c r="L366"/>
  <c r="D372" i="73"/>
  <c r="F371"/>
  <c r="C371"/>
  <c r="C372" s="1"/>
  <c r="B351"/>
  <c r="A351" s="1"/>
  <c r="G349"/>
  <c r="H349" s="1"/>
  <c r="N367" i="80"/>
  <c r="O367"/>
  <c r="I366"/>
  <c r="M366"/>
  <c r="K367"/>
  <c r="J367"/>
  <c r="H369"/>
  <c r="G369"/>
  <c r="F369"/>
  <c r="A368"/>
  <c r="D368" s="1"/>
  <c r="C370"/>
  <c r="E369"/>
  <c r="B369"/>
  <c r="E345" i="73"/>
  <c r="L367" i="80" l="1"/>
  <c r="P367"/>
  <c r="D373" i="73"/>
  <c r="F372"/>
  <c r="I349"/>
  <c r="G350"/>
  <c r="H350" s="1"/>
  <c r="B352"/>
  <c r="A352" s="1"/>
  <c r="B370" i="80"/>
  <c r="I367"/>
  <c r="M367"/>
  <c r="O368"/>
  <c r="N368"/>
  <c r="K368"/>
  <c r="J368"/>
  <c r="H370"/>
  <c r="G370"/>
  <c r="F370"/>
  <c r="C371"/>
  <c r="E370"/>
  <c r="A369"/>
  <c r="D369" s="1"/>
  <c r="E346" i="73"/>
  <c r="I350" l="1"/>
  <c r="L368" i="80"/>
  <c r="P368"/>
  <c r="D374" i="73"/>
  <c r="F373"/>
  <c r="C373"/>
  <c r="C374" s="1"/>
  <c r="G351"/>
  <c r="H351" s="1"/>
  <c r="B353"/>
  <c r="A353" s="1"/>
  <c r="N369" i="80"/>
  <c r="O369"/>
  <c r="I368"/>
  <c r="M368"/>
  <c r="K369"/>
  <c r="J369"/>
  <c r="H371"/>
  <c r="G371"/>
  <c r="F371"/>
  <c r="A370"/>
  <c r="D370" s="1"/>
  <c r="C372"/>
  <c r="E371"/>
  <c r="B371"/>
  <c r="E347" i="73"/>
  <c r="L369" i="80" l="1"/>
  <c r="P369"/>
  <c r="D375" i="73"/>
  <c r="F374"/>
  <c r="G352"/>
  <c r="H352" s="1"/>
  <c r="B354"/>
  <c r="A354" s="1"/>
  <c r="I351"/>
  <c r="O370" i="80"/>
  <c r="N370"/>
  <c r="I369"/>
  <c r="M369"/>
  <c r="K370"/>
  <c r="J370"/>
  <c r="B372"/>
  <c r="H372"/>
  <c r="G372"/>
  <c r="F372"/>
  <c r="C373"/>
  <c r="E372"/>
  <c r="A371"/>
  <c r="D371" s="1"/>
  <c r="E348" i="73"/>
  <c r="L370" i="80" l="1"/>
  <c r="P370"/>
  <c r="D376" i="73"/>
  <c r="F375"/>
  <c r="C375"/>
  <c r="C376" s="1"/>
  <c r="I352"/>
  <c r="G353"/>
  <c r="H353" s="1"/>
  <c r="B355"/>
  <c r="A355" s="1"/>
  <c r="O371" i="80"/>
  <c r="N371"/>
  <c r="I370"/>
  <c r="M370"/>
  <c r="K371"/>
  <c r="J371"/>
  <c r="H373"/>
  <c r="G373"/>
  <c r="F373"/>
  <c r="A372"/>
  <c r="D372" s="1"/>
  <c r="C374"/>
  <c r="E373"/>
  <c r="B373"/>
  <c r="E349" i="73"/>
  <c r="L371" i="80" l="1"/>
  <c r="P371"/>
  <c r="I353" i="73"/>
  <c r="D377"/>
  <c r="F376"/>
  <c r="G354"/>
  <c r="H354" s="1"/>
  <c r="B356"/>
  <c r="A356" s="1"/>
  <c r="O372" i="80"/>
  <c r="N372"/>
  <c r="I371"/>
  <c r="M371"/>
  <c r="K372"/>
  <c r="J372"/>
  <c r="B374"/>
  <c r="H374"/>
  <c r="G374"/>
  <c r="F374"/>
  <c r="C375"/>
  <c r="E374"/>
  <c r="A373"/>
  <c r="D373" s="1"/>
  <c r="E350" i="73"/>
  <c r="L372" i="80" l="1"/>
  <c r="P372"/>
  <c r="D378" i="73"/>
  <c r="F377"/>
  <c r="C377"/>
  <c r="C378" s="1"/>
  <c r="G355"/>
  <c r="H355" s="1"/>
  <c r="B357"/>
  <c r="A357" s="1"/>
  <c r="I354"/>
  <c r="O373" i="80"/>
  <c r="N373"/>
  <c r="I372"/>
  <c r="M372"/>
  <c r="K373"/>
  <c r="J373"/>
  <c r="H375"/>
  <c r="G375"/>
  <c r="F375"/>
  <c r="A374"/>
  <c r="D374" s="1"/>
  <c r="C376"/>
  <c r="E375"/>
  <c r="B375"/>
  <c r="E351" i="73"/>
  <c r="L373" i="80" l="1"/>
  <c r="P373"/>
  <c r="D379" i="73"/>
  <c r="F378"/>
  <c r="G356"/>
  <c r="H356" s="1"/>
  <c r="B358"/>
  <c r="A358" s="1"/>
  <c r="I355"/>
  <c r="O374" i="80"/>
  <c r="N374"/>
  <c r="I373"/>
  <c r="M373"/>
  <c r="K374"/>
  <c r="J374"/>
  <c r="H376"/>
  <c r="G376"/>
  <c r="F376"/>
  <c r="B376"/>
  <c r="C377"/>
  <c r="E376"/>
  <c r="A375"/>
  <c r="D375" s="1"/>
  <c r="E352" i="73"/>
  <c r="L374" i="80" l="1"/>
  <c r="P374"/>
  <c r="D380" i="73"/>
  <c r="F379"/>
  <c r="C379"/>
  <c r="G357"/>
  <c r="H357" s="1"/>
  <c r="B359"/>
  <c r="A359" s="1"/>
  <c r="I356"/>
  <c r="O375" i="80"/>
  <c r="N375"/>
  <c r="I374"/>
  <c r="M374"/>
  <c r="K375"/>
  <c r="J375"/>
  <c r="H377"/>
  <c r="G377"/>
  <c r="F377"/>
  <c r="C378"/>
  <c r="E377"/>
  <c r="A376"/>
  <c r="D376" s="1"/>
  <c r="B377"/>
  <c r="E353" i="73"/>
  <c r="L375" i="80" l="1"/>
  <c r="P375"/>
  <c r="C380" i="73"/>
  <c r="C381" s="1"/>
  <c r="D381"/>
  <c r="F380"/>
  <c r="I357"/>
  <c r="G358"/>
  <c r="H358" s="1"/>
  <c r="B360"/>
  <c r="A360" s="1"/>
  <c r="O376" i="80"/>
  <c r="N376"/>
  <c r="I375"/>
  <c r="M375"/>
  <c r="K376"/>
  <c r="J376"/>
  <c r="B378"/>
  <c r="H378"/>
  <c r="G378"/>
  <c r="F378"/>
  <c r="A377"/>
  <c r="D377" s="1"/>
  <c r="C379"/>
  <c r="E378"/>
  <c r="E354" i="73"/>
  <c r="L376" i="80" l="1"/>
  <c r="P376"/>
  <c r="D382" i="73"/>
  <c r="C382" s="1"/>
  <c r="F381"/>
  <c r="I358"/>
  <c r="B361"/>
  <c r="A361" s="1"/>
  <c r="G359"/>
  <c r="H359" s="1"/>
  <c r="I376" i="80"/>
  <c r="M376"/>
  <c r="O377"/>
  <c r="N377"/>
  <c r="J377"/>
  <c r="K377"/>
  <c r="H379"/>
  <c r="G379"/>
  <c r="F379"/>
  <c r="C380"/>
  <c r="E379"/>
  <c r="A378"/>
  <c r="D378" s="1"/>
  <c r="B379"/>
  <c r="E355" i="73"/>
  <c r="L377" i="80" l="1"/>
  <c r="P377"/>
  <c r="D383" i="73"/>
  <c r="F382"/>
  <c r="I359"/>
  <c r="G360"/>
  <c r="H360" s="1"/>
  <c r="B362"/>
  <c r="A362" s="1"/>
  <c r="O378" i="80"/>
  <c r="N378"/>
  <c r="I377"/>
  <c r="M377"/>
  <c r="K378"/>
  <c r="J378"/>
  <c r="B380"/>
  <c r="H380"/>
  <c r="G380"/>
  <c r="F380"/>
  <c r="A379"/>
  <c r="D379" s="1"/>
  <c r="C381"/>
  <c r="E380"/>
  <c r="E356" i="73"/>
  <c r="I360" l="1"/>
  <c r="L378" i="80"/>
  <c r="P378"/>
  <c r="D384" i="73"/>
  <c r="F383"/>
  <c r="C383"/>
  <c r="G361"/>
  <c r="H361" s="1"/>
  <c r="B363"/>
  <c r="A363" s="1"/>
  <c r="N379" i="80"/>
  <c r="O379"/>
  <c r="I378"/>
  <c r="M378"/>
  <c r="K379"/>
  <c r="J379"/>
  <c r="H381"/>
  <c r="G381"/>
  <c r="F381"/>
  <c r="C382"/>
  <c r="E381"/>
  <c r="A380"/>
  <c r="D380" s="1"/>
  <c r="B381"/>
  <c r="E357" i="73"/>
  <c r="L379" i="80" l="1"/>
  <c r="P379"/>
  <c r="C384" i="73"/>
  <c r="D385"/>
  <c r="F384"/>
  <c r="I361"/>
  <c r="G362"/>
  <c r="H362" s="1"/>
  <c r="B364"/>
  <c r="A364" s="1"/>
  <c r="O380" i="80"/>
  <c r="N380"/>
  <c r="I379"/>
  <c r="M379"/>
  <c r="K380"/>
  <c r="J380"/>
  <c r="B382"/>
  <c r="H382"/>
  <c r="G382"/>
  <c r="F382"/>
  <c r="A381"/>
  <c r="D381" s="1"/>
  <c r="C383"/>
  <c r="E382"/>
  <c r="E358" i="73"/>
  <c r="P380" i="80" l="1"/>
  <c r="L380"/>
  <c r="D386" i="73"/>
  <c r="F385"/>
  <c r="C385"/>
  <c r="C386" s="1"/>
  <c r="G363"/>
  <c r="H363" s="1"/>
  <c r="B365"/>
  <c r="A365" s="1"/>
  <c r="I362"/>
  <c r="I380" i="80"/>
  <c r="M380"/>
  <c r="O381"/>
  <c r="N381"/>
  <c r="K381"/>
  <c r="J381"/>
  <c r="H383"/>
  <c r="G383"/>
  <c r="F383"/>
  <c r="A382"/>
  <c r="D382" s="1"/>
  <c r="C384"/>
  <c r="E383"/>
  <c r="B383"/>
  <c r="E359" i="73"/>
  <c r="P381" i="80" l="1"/>
  <c r="L381"/>
  <c r="D387" i="73"/>
  <c r="F386"/>
  <c r="G364"/>
  <c r="H364" s="1"/>
  <c r="B366"/>
  <c r="A366" s="1"/>
  <c r="I363"/>
  <c r="N382" i="80"/>
  <c r="O382"/>
  <c r="I381"/>
  <c r="M381"/>
  <c r="K382"/>
  <c r="J382"/>
  <c r="B384"/>
  <c r="H384"/>
  <c r="G384"/>
  <c r="F384"/>
  <c r="C385"/>
  <c r="E384"/>
  <c r="A383"/>
  <c r="D383" s="1"/>
  <c r="E360" i="73"/>
  <c r="L382" i="80" l="1"/>
  <c r="P382"/>
  <c r="D388" i="73"/>
  <c r="F387"/>
  <c r="C387"/>
  <c r="G365"/>
  <c r="H365" s="1"/>
  <c r="B367"/>
  <c r="A367" s="1"/>
  <c r="I364"/>
  <c r="O383" i="80"/>
  <c r="N383"/>
  <c r="I382"/>
  <c r="M382"/>
  <c r="K383"/>
  <c r="J383"/>
  <c r="H385"/>
  <c r="G385"/>
  <c r="F385"/>
  <c r="A384"/>
  <c r="D384" s="1"/>
  <c r="C386"/>
  <c r="E385"/>
  <c r="B385"/>
  <c r="E361" i="73"/>
  <c r="P383" i="80" l="1"/>
  <c r="L383"/>
  <c r="C388" i="73"/>
  <c r="D389"/>
  <c r="F388"/>
  <c r="G366"/>
  <c r="H366" s="1"/>
  <c r="B368"/>
  <c r="A368" s="1"/>
  <c r="I365"/>
  <c r="N384" i="80"/>
  <c r="O384"/>
  <c r="I383"/>
  <c r="M383"/>
  <c r="K384"/>
  <c r="J384"/>
  <c r="B386"/>
  <c r="H386"/>
  <c r="G386"/>
  <c r="F386"/>
  <c r="C387"/>
  <c r="E386"/>
  <c r="A385"/>
  <c r="D385" s="1"/>
  <c r="E362" i="73"/>
  <c r="L384" i="80" l="1"/>
  <c r="P384"/>
  <c r="D390" i="73"/>
  <c r="F389"/>
  <c r="C389"/>
  <c r="G367"/>
  <c r="H367" s="1"/>
  <c r="B369"/>
  <c r="A369" s="1"/>
  <c r="I366"/>
  <c r="O385" i="80"/>
  <c r="N385"/>
  <c r="I384"/>
  <c r="M384"/>
  <c r="K385"/>
  <c r="J385"/>
  <c r="H387"/>
  <c r="G387"/>
  <c r="F387"/>
  <c r="A386"/>
  <c r="D386" s="1"/>
  <c r="C388"/>
  <c r="E387"/>
  <c r="B387"/>
  <c r="E363" i="73"/>
  <c r="P385" i="80" l="1"/>
  <c r="L385"/>
  <c r="C390" i="73"/>
  <c r="D391"/>
  <c r="F390"/>
  <c r="G368"/>
  <c r="H368" s="1"/>
  <c r="B370"/>
  <c r="A370" s="1"/>
  <c r="I367"/>
  <c r="O386" i="80"/>
  <c r="N386"/>
  <c r="I385"/>
  <c r="M385"/>
  <c r="K386"/>
  <c r="J386"/>
  <c r="B388"/>
  <c r="H388"/>
  <c r="G388"/>
  <c r="F388"/>
  <c r="C389"/>
  <c r="E388"/>
  <c r="A387"/>
  <c r="D387" s="1"/>
  <c r="E364" i="73"/>
  <c r="L386" i="80" l="1"/>
  <c r="P386"/>
  <c r="D392" i="73"/>
  <c r="F391"/>
  <c r="C391"/>
  <c r="I368"/>
  <c r="G369"/>
  <c r="H369" s="1"/>
  <c r="B371"/>
  <c r="A371" s="1"/>
  <c r="O387" i="80"/>
  <c r="N387"/>
  <c r="I386"/>
  <c r="M386"/>
  <c r="K387"/>
  <c r="J387"/>
  <c r="H389"/>
  <c r="G389"/>
  <c r="F389"/>
  <c r="A388"/>
  <c r="D388" s="1"/>
  <c r="C390"/>
  <c r="E389"/>
  <c r="B389"/>
  <c r="E365" i="73"/>
  <c r="L387" i="80" l="1"/>
  <c r="P387"/>
  <c r="C392" i="73"/>
  <c r="D393"/>
  <c r="F392"/>
  <c r="G370"/>
  <c r="H370" s="1"/>
  <c r="B372"/>
  <c r="A372" s="1"/>
  <c r="I369"/>
  <c r="O388" i="80"/>
  <c r="N388"/>
  <c r="I387"/>
  <c r="M387"/>
  <c r="K388"/>
  <c r="J388"/>
  <c r="B390"/>
  <c r="H390"/>
  <c r="G390"/>
  <c r="F390"/>
  <c r="C391"/>
  <c r="E390"/>
  <c r="A389"/>
  <c r="D389" s="1"/>
  <c r="E366" i="73"/>
  <c r="L388" i="80" l="1"/>
  <c r="P388"/>
  <c r="D394" i="73"/>
  <c r="F393"/>
  <c r="C393"/>
  <c r="I370"/>
  <c r="G371"/>
  <c r="H371" s="1"/>
  <c r="B373"/>
  <c r="A373" s="1"/>
  <c r="N389" i="80"/>
  <c r="O389"/>
  <c r="I388"/>
  <c r="M388"/>
  <c r="K389"/>
  <c r="J389"/>
  <c r="H391"/>
  <c r="G391"/>
  <c r="F391"/>
  <c r="A390"/>
  <c r="D390" s="1"/>
  <c r="C392"/>
  <c r="E391"/>
  <c r="B391"/>
  <c r="E367" i="73"/>
  <c r="L389" i="80" l="1"/>
  <c r="P389"/>
  <c r="C394" i="73"/>
  <c r="D395"/>
  <c r="F394"/>
  <c r="G372"/>
  <c r="H372" s="1"/>
  <c r="B374"/>
  <c r="A374" s="1"/>
  <c r="I371"/>
  <c r="O390" i="80"/>
  <c r="N390"/>
  <c r="I389"/>
  <c r="M389"/>
  <c r="K390"/>
  <c r="J390"/>
  <c r="H392"/>
  <c r="G392"/>
  <c r="F392"/>
  <c r="B392"/>
  <c r="C393"/>
  <c r="E392"/>
  <c r="A391"/>
  <c r="D391" s="1"/>
  <c r="E368" i="73"/>
  <c r="L390" i="80" l="1"/>
  <c r="P390"/>
  <c r="D396" i="73"/>
  <c r="F395"/>
  <c r="C395"/>
  <c r="C396" s="1"/>
  <c r="I372"/>
  <c r="G373"/>
  <c r="H373" s="1"/>
  <c r="B375"/>
  <c r="A375" s="1"/>
  <c r="O391" i="80"/>
  <c r="N391"/>
  <c r="I390"/>
  <c r="M390"/>
  <c r="K391"/>
  <c r="J391"/>
  <c r="H393"/>
  <c r="G393"/>
  <c r="F393"/>
  <c r="B393"/>
  <c r="A392"/>
  <c r="D392" s="1"/>
  <c r="C394"/>
  <c r="E393"/>
  <c r="E369" i="73"/>
  <c r="P391" i="80" l="1"/>
  <c r="L391"/>
  <c r="I373" i="73"/>
  <c r="D397"/>
  <c r="F396"/>
  <c r="G374"/>
  <c r="H374" s="1"/>
  <c r="B376"/>
  <c r="A376" s="1"/>
  <c r="O392" i="80"/>
  <c r="N392"/>
  <c r="I391"/>
  <c r="M391"/>
  <c r="K392"/>
  <c r="J392"/>
  <c r="H394"/>
  <c r="G394"/>
  <c r="F394"/>
  <c r="B394"/>
  <c r="C395"/>
  <c r="E394"/>
  <c r="A393"/>
  <c r="D393" s="1"/>
  <c r="E370" i="73"/>
  <c r="L392" i="80" l="1"/>
  <c r="P392"/>
  <c r="D398" i="73"/>
  <c r="F397"/>
  <c r="C397"/>
  <c r="C398" s="1"/>
  <c r="I374"/>
  <c r="G375"/>
  <c r="H375" s="1"/>
  <c r="B377"/>
  <c r="A377" s="1"/>
  <c r="O393" i="80"/>
  <c r="N393"/>
  <c r="I392"/>
  <c r="M392"/>
  <c r="K393"/>
  <c r="J393"/>
  <c r="H395"/>
  <c r="G395"/>
  <c r="F395"/>
  <c r="A394"/>
  <c r="D394" s="1"/>
  <c r="C396"/>
  <c r="E395"/>
  <c r="B395"/>
  <c r="E371" i="73"/>
  <c r="L393" i="80" l="1"/>
  <c r="P393"/>
  <c r="D399" i="73"/>
  <c r="F398"/>
  <c r="G376"/>
  <c r="H376" s="1"/>
  <c r="B378"/>
  <c r="A378" s="1"/>
  <c r="I375"/>
  <c r="N394" i="80"/>
  <c r="O394"/>
  <c r="I393"/>
  <c r="M393"/>
  <c r="K394"/>
  <c r="J394"/>
  <c r="B396"/>
  <c r="H396"/>
  <c r="G396"/>
  <c r="F396"/>
  <c r="C397"/>
  <c r="E396"/>
  <c r="A395"/>
  <c r="D395" s="1"/>
  <c r="E372" i="73"/>
  <c r="P394" i="80" l="1"/>
  <c r="L394"/>
  <c r="D400" i="73"/>
  <c r="F399"/>
  <c r="C399"/>
  <c r="C400" s="1"/>
  <c r="I376"/>
  <c r="G377"/>
  <c r="H377" s="1"/>
  <c r="B379"/>
  <c r="A379" s="1"/>
  <c r="O395" i="80"/>
  <c r="N395"/>
  <c r="I394"/>
  <c r="M394"/>
  <c r="K395"/>
  <c r="J395"/>
  <c r="H397"/>
  <c r="G397"/>
  <c r="F397"/>
  <c r="A396"/>
  <c r="D396" s="1"/>
  <c r="C398"/>
  <c r="E397"/>
  <c r="B397"/>
  <c r="E373" i="73"/>
  <c r="L395" i="80" l="1"/>
  <c r="P395"/>
  <c r="D401" i="73"/>
  <c r="F400"/>
  <c r="G378"/>
  <c r="H378" s="1"/>
  <c r="B380"/>
  <c r="A380" s="1"/>
  <c r="I377"/>
  <c r="N396" i="80"/>
  <c r="O396"/>
  <c r="I395"/>
  <c r="M395"/>
  <c r="K396"/>
  <c r="J396"/>
  <c r="H398"/>
  <c r="G398"/>
  <c r="F398"/>
  <c r="B398"/>
  <c r="C399"/>
  <c r="E398"/>
  <c r="A397"/>
  <c r="D397" s="1"/>
  <c r="E374" i="73"/>
  <c r="P396" i="80" l="1"/>
  <c r="L396"/>
  <c r="D402" i="73"/>
  <c r="F401"/>
  <c r="C401"/>
  <c r="I378"/>
  <c r="G379"/>
  <c r="H379" s="1"/>
  <c r="B381"/>
  <c r="A381" s="1"/>
  <c r="O397" i="80"/>
  <c r="N397"/>
  <c r="I396"/>
  <c r="M396"/>
  <c r="K397"/>
  <c r="J397"/>
  <c r="H399"/>
  <c r="G399"/>
  <c r="F399"/>
  <c r="A398"/>
  <c r="D398" s="1"/>
  <c r="C400"/>
  <c r="E399"/>
  <c r="B399"/>
  <c r="E375" i="73"/>
  <c r="L397" i="80" l="1"/>
  <c r="P397"/>
  <c r="C402" i="73"/>
  <c r="D403"/>
  <c r="F402"/>
  <c r="G380"/>
  <c r="H380" s="1"/>
  <c r="B382"/>
  <c r="A382" s="1"/>
  <c r="I379"/>
  <c r="O398" i="80"/>
  <c r="N398"/>
  <c r="I397"/>
  <c r="M397"/>
  <c r="K398"/>
  <c r="J398"/>
  <c r="H400"/>
  <c r="G400"/>
  <c r="F400"/>
  <c r="B400"/>
  <c r="C401"/>
  <c r="E400"/>
  <c r="A399"/>
  <c r="D399" s="1"/>
  <c r="E376" i="73"/>
  <c r="L398" i="80" l="1"/>
  <c r="P398"/>
  <c r="D404" i="73"/>
  <c r="F403"/>
  <c r="C403"/>
  <c r="I380"/>
  <c r="G381"/>
  <c r="H381" s="1"/>
  <c r="B383"/>
  <c r="A383" s="1"/>
  <c r="I398" i="80"/>
  <c r="M398"/>
  <c r="N399"/>
  <c r="O399"/>
  <c r="K399"/>
  <c r="J399"/>
  <c r="H401"/>
  <c r="G401"/>
  <c r="F401"/>
  <c r="A400"/>
  <c r="D400" s="1"/>
  <c r="C402"/>
  <c r="E401"/>
  <c r="B401"/>
  <c r="E377" i="73"/>
  <c r="L399" i="80" l="1"/>
  <c r="P399"/>
  <c r="C404" i="73"/>
  <c r="D405"/>
  <c r="F404"/>
  <c r="G382"/>
  <c r="H382" s="1"/>
  <c r="B384"/>
  <c r="A384" s="1"/>
  <c r="I381"/>
  <c r="O400" i="80"/>
  <c r="N400"/>
  <c r="I399"/>
  <c r="M399"/>
  <c r="K400"/>
  <c r="J400"/>
  <c r="H402"/>
  <c r="G402"/>
  <c r="F402"/>
  <c r="B402"/>
  <c r="C403"/>
  <c r="E402"/>
  <c r="A401"/>
  <c r="D401" s="1"/>
  <c r="E378" i="73"/>
  <c r="L400" i="80" l="1"/>
  <c r="P400"/>
  <c r="C405" i="73"/>
  <c r="D406"/>
  <c r="F405"/>
  <c r="I382"/>
  <c r="G383"/>
  <c r="H383" s="1"/>
  <c r="B385"/>
  <c r="A385" s="1"/>
  <c r="N401" i="80"/>
  <c r="O401"/>
  <c r="I400"/>
  <c r="M400"/>
  <c r="K401"/>
  <c r="J401"/>
  <c r="H403"/>
  <c r="G403"/>
  <c r="F403"/>
  <c r="C404"/>
  <c r="E403"/>
  <c r="A402"/>
  <c r="D402" s="1"/>
  <c r="B403"/>
  <c r="E379" i="73"/>
  <c r="P401" i="80" l="1"/>
  <c r="L401"/>
  <c r="C406" i="73"/>
  <c r="D407"/>
  <c r="F406"/>
  <c r="B386"/>
  <c r="A386" s="1"/>
  <c r="G384"/>
  <c r="H384" s="1"/>
  <c r="I383"/>
  <c r="O402" i="80"/>
  <c r="N402"/>
  <c r="I401"/>
  <c r="M401"/>
  <c r="K402"/>
  <c r="J402"/>
  <c r="B404"/>
  <c r="H404"/>
  <c r="G404"/>
  <c r="F404"/>
  <c r="A403"/>
  <c r="D403" s="1"/>
  <c r="C405"/>
  <c r="E404"/>
  <c r="E380" i="73"/>
  <c r="P402" i="80" l="1"/>
  <c r="L402"/>
  <c r="D408" i="73"/>
  <c r="F407"/>
  <c r="C407"/>
  <c r="C408" s="1"/>
  <c r="I384"/>
  <c r="G385"/>
  <c r="H385" s="1"/>
  <c r="B387"/>
  <c r="A387" s="1"/>
  <c r="I402" i="80"/>
  <c r="M402"/>
  <c r="O403"/>
  <c r="N403"/>
  <c r="K403"/>
  <c r="J403"/>
  <c r="H405"/>
  <c r="G405"/>
  <c r="F405"/>
  <c r="C406"/>
  <c r="E405"/>
  <c r="A404"/>
  <c r="D404" s="1"/>
  <c r="B405"/>
  <c r="E381" i="73"/>
  <c r="P403" i="80" l="1"/>
  <c r="L403"/>
  <c r="D409" i="73"/>
  <c r="F408"/>
  <c r="I385"/>
  <c r="B388"/>
  <c r="A388" s="1"/>
  <c r="G386"/>
  <c r="H386" s="1"/>
  <c r="O404" i="80"/>
  <c r="N404"/>
  <c r="I403"/>
  <c r="M403"/>
  <c r="K404"/>
  <c r="J404"/>
  <c r="B406"/>
  <c r="H406"/>
  <c r="G406"/>
  <c r="F406"/>
  <c r="A405"/>
  <c r="D405" s="1"/>
  <c r="C407"/>
  <c r="E406"/>
  <c r="E382" i="73"/>
  <c r="L404" i="80" l="1"/>
  <c r="P404"/>
  <c r="D410" i="73"/>
  <c r="F409"/>
  <c r="C409"/>
  <c r="C410" s="1"/>
  <c r="I386"/>
  <c r="G387"/>
  <c r="H387" s="1"/>
  <c r="B389"/>
  <c r="A389" s="1"/>
  <c r="O405" i="80"/>
  <c r="N405"/>
  <c r="I404"/>
  <c r="M404"/>
  <c r="K405"/>
  <c r="J405"/>
  <c r="H407"/>
  <c r="G407"/>
  <c r="F407"/>
  <c r="C408"/>
  <c r="E407"/>
  <c r="A406"/>
  <c r="D406" s="1"/>
  <c r="B407"/>
  <c r="E383" i="73"/>
  <c r="L405" i="80" l="1"/>
  <c r="P405"/>
  <c r="D411" i="73"/>
  <c r="F410"/>
  <c r="I387"/>
  <c r="B390"/>
  <c r="A390" s="1"/>
  <c r="G388"/>
  <c r="H388" s="1"/>
  <c r="I405" i="80"/>
  <c r="M405"/>
  <c r="O406"/>
  <c r="N406"/>
  <c r="K406"/>
  <c r="J406"/>
  <c r="B408"/>
  <c r="H408"/>
  <c r="G408"/>
  <c r="F408"/>
  <c r="A407"/>
  <c r="D407" s="1"/>
  <c r="C409"/>
  <c r="E408"/>
  <c r="E384" i="73"/>
  <c r="L406" i="80" l="1"/>
  <c r="P406"/>
  <c r="D412" i="73"/>
  <c r="F411"/>
  <c r="C411"/>
  <c r="I388"/>
  <c r="G389"/>
  <c r="H389" s="1"/>
  <c r="B391"/>
  <c r="A391" s="1"/>
  <c r="O407" i="80"/>
  <c r="N407"/>
  <c r="I406"/>
  <c r="M406"/>
  <c r="K407"/>
  <c r="J407"/>
  <c r="H409"/>
  <c r="G409"/>
  <c r="F409"/>
  <c r="C410"/>
  <c r="E409"/>
  <c r="A408"/>
  <c r="D408" s="1"/>
  <c r="B409"/>
  <c r="E385" i="73"/>
  <c r="P407" i="80" l="1"/>
  <c r="L407"/>
  <c r="C412" i="73"/>
  <c r="D413"/>
  <c r="F412"/>
  <c r="B392"/>
  <c r="A392" s="1"/>
  <c r="I389"/>
  <c r="G390"/>
  <c r="H390" s="1"/>
  <c r="O408" i="80"/>
  <c r="N408"/>
  <c r="I407"/>
  <c r="M407"/>
  <c r="K408"/>
  <c r="J408"/>
  <c r="B410"/>
  <c r="H410"/>
  <c r="G410"/>
  <c r="F410"/>
  <c r="A409"/>
  <c r="D409" s="1"/>
  <c r="C411"/>
  <c r="E410"/>
  <c r="E386" i="73"/>
  <c r="L408" i="80" l="1"/>
  <c r="P408"/>
  <c r="D414" i="73"/>
  <c r="F413"/>
  <c r="C413"/>
  <c r="I390"/>
  <c r="G391"/>
  <c r="H391" s="1"/>
  <c r="B393"/>
  <c r="A393" s="1"/>
  <c r="I408" i="80"/>
  <c r="M408"/>
  <c r="O409"/>
  <c r="N409"/>
  <c r="K409"/>
  <c r="J409"/>
  <c r="H411"/>
  <c r="G411"/>
  <c r="F411"/>
  <c r="C412"/>
  <c r="E411"/>
  <c r="A410"/>
  <c r="D410" s="1"/>
  <c r="B411"/>
  <c r="E387" i="73"/>
  <c r="L409" i="80" l="1"/>
  <c r="P409"/>
  <c r="I391" i="73"/>
  <c r="C414"/>
  <c r="D415"/>
  <c r="F414"/>
  <c r="G392"/>
  <c r="H392" s="1"/>
  <c r="B394"/>
  <c r="A394" s="1"/>
  <c r="O410" i="80"/>
  <c r="N410"/>
  <c r="I409"/>
  <c r="M409"/>
  <c r="K410"/>
  <c r="J410"/>
  <c r="B412"/>
  <c r="H412"/>
  <c r="G412"/>
  <c r="F412"/>
  <c r="A411"/>
  <c r="D411" s="1"/>
  <c r="C413"/>
  <c r="E412"/>
  <c r="E388" i="73"/>
  <c r="L410" i="80" l="1"/>
  <c r="P410"/>
  <c r="D416" i="73"/>
  <c r="F415"/>
  <c r="C415"/>
  <c r="C416" s="1"/>
  <c r="G393"/>
  <c r="H393" s="1"/>
  <c r="B395"/>
  <c r="A395" s="1"/>
  <c r="I392"/>
  <c r="N411" i="80"/>
  <c r="O411"/>
  <c r="I410"/>
  <c r="M410"/>
  <c r="K411"/>
  <c r="J411"/>
  <c r="H413"/>
  <c r="G413"/>
  <c r="F413"/>
  <c r="C414"/>
  <c r="E413"/>
  <c r="A412"/>
  <c r="D412" s="1"/>
  <c r="B413"/>
  <c r="E389" i="73"/>
  <c r="P411" i="80" l="1"/>
  <c r="L411"/>
  <c r="D417" i="73"/>
  <c r="F416"/>
  <c r="I393"/>
  <c r="G394"/>
  <c r="H394" s="1"/>
  <c r="B396"/>
  <c r="A396" s="1"/>
  <c r="O412" i="80"/>
  <c r="N412"/>
  <c r="I411"/>
  <c r="M411"/>
  <c r="K412"/>
  <c r="J412"/>
  <c r="B414"/>
  <c r="H414"/>
  <c r="G414"/>
  <c r="F414"/>
  <c r="A413"/>
  <c r="D413" s="1"/>
  <c r="C415"/>
  <c r="E414"/>
  <c r="E390" i="73"/>
  <c r="L412" i="80" l="1"/>
  <c r="P412"/>
  <c r="D418" i="73"/>
  <c r="F417"/>
  <c r="C417"/>
  <c r="B397"/>
  <c r="A397" s="1"/>
  <c r="G395"/>
  <c r="H395" s="1"/>
  <c r="I394"/>
  <c r="O413" i="80"/>
  <c r="N413"/>
  <c r="I412"/>
  <c r="M412"/>
  <c r="K413"/>
  <c r="J413"/>
  <c r="H415"/>
  <c r="G415"/>
  <c r="F415"/>
  <c r="C416"/>
  <c r="E415"/>
  <c r="A414"/>
  <c r="D414" s="1"/>
  <c r="B415"/>
  <c r="E391" i="73"/>
  <c r="L413" i="80" l="1"/>
  <c r="P413"/>
  <c r="C418" i="73"/>
  <c r="D419"/>
  <c r="F418"/>
  <c r="I395"/>
  <c r="G396"/>
  <c r="H396" s="1"/>
  <c r="B398"/>
  <c r="A398" s="1"/>
  <c r="N414" i="80"/>
  <c r="O414"/>
  <c r="I413"/>
  <c r="M413"/>
  <c r="K414"/>
  <c r="J414"/>
  <c r="B416"/>
  <c r="H416"/>
  <c r="G416"/>
  <c r="F416"/>
  <c r="A415"/>
  <c r="D415" s="1"/>
  <c r="C417"/>
  <c r="E416"/>
  <c r="E392" i="73"/>
  <c r="L414" i="80" l="1"/>
  <c r="P414"/>
  <c r="D420" i="73"/>
  <c r="F419"/>
  <c r="C419"/>
  <c r="I396"/>
  <c r="B399"/>
  <c r="A399" s="1"/>
  <c r="G397"/>
  <c r="H397" s="1"/>
  <c r="I414" i="80"/>
  <c r="M414"/>
  <c r="O415"/>
  <c r="N415"/>
  <c r="K415"/>
  <c r="J415"/>
  <c r="H417"/>
  <c r="G417"/>
  <c r="F417"/>
  <c r="C418"/>
  <c r="E417"/>
  <c r="A416"/>
  <c r="D416" s="1"/>
  <c r="B417"/>
  <c r="E393" i="73"/>
  <c r="L415" i="80" l="1"/>
  <c r="P415"/>
  <c r="I397" i="73"/>
  <c r="C420"/>
  <c r="D421"/>
  <c r="F420"/>
  <c r="G398"/>
  <c r="H398" s="1"/>
  <c r="B400"/>
  <c r="A400" s="1"/>
  <c r="N416" i="80"/>
  <c r="O416"/>
  <c r="I415"/>
  <c r="M415"/>
  <c r="K416"/>
  <c r="J416"/>
  <c r="B418"/>
  <c r="H418"/>
  <c r="G418"/>
  <c r="F418"/>
  <c r="A417"/>
  <c r="D417" s="1"/>
  <c r="C419"/>
  <c r="E418"/>
  <c r="E394" i="73"/>
  <c r="L416" i="80" l="1"/>
  <c r="P416"/>
  <c r="D422" i="73"/>
  <c r="F421"/>
  <c r="C421"/>
  <c r="C422" s="1"/>
  <c r="G399"/>
  <c r="H399" s="1"/>
  <c r="B401"/>
  <c r="A401" s="1"/>
  <c r="I398"/>
  <c r="O417" i="80"/>
  <c r="N417"/>
  <c r="I416"/>
  <c r="M416"/>
  <c r="K417"/>
  <c r="J417"/>
  <c r="H419"/>
  <c r="G419"/>
  <c r="F419"/>
  <c r="C420"/>
  <c r="E419"/>
  <c r="A418"/>
  <c r="D418" s="1"/>
  <c r="B419"/>
  <c r="E395" i="73"/>
  <c r="P417" i="80" l="1"/>
  <c r="L417"/>
  <c r="D423" i="73"/>
  <c r="F422"/>
  <c r="I399"/>
  <c r="G400"/>
  <c r="H400" s="1"/>
  <c r="B402"/>
  <c r="A402" s="1"/>
  <c r="I417" i="80"/>
  <c r="M417"/>
  <c r="O418"/>
  <c r="N418"/>
  <c r="K418"/>
  <c r="J418"/>
  <c r="B420"/>
  <c r="H420"/>
  <c r="G420"/>
  <c r="F420"/>
  <c r="A419"/>
  <c r="D419" s="1"/>
  <c r="C421"/>
  <c r="E420"/>
  <c r="E396" i="73"/>
  <c r="P418" i="80" l="1"/>
  <c r="L418"/>
  <c r="D424" i="73"/>
  <c r="F423"/>
  <c r="C423"/>
  <c r="I400"/>
  <c r="B403"/>
  <c r="A403" s="1"/>
  <c r="G401"/>
  <c r="H401" s="1"/>
  <c r="O419" i="80"/>
  <c r="N419"/>
  <c r="I418"/>
  <c r="M418"/>
  <c r="K419"/>
  <c r="J419"/>
  <c r="H421"/>
  <c r="G421"/>
  <c r="F421"/>
  <c r="C422"/>
  <c r="E421"/>
  <c r="A420"/>
  <c r="D420" s="1"/>
  <c r="B421"/>
  <c r="E397" i="73"/>
  <c r="P419" i="80" l="1"/>
  <c r="L419"/>
  <c r="C424" i="73"/>
  <c r="D425"/>
  <c r="F424"/>
  <c r="I401"/>
  <c r="G402"/>
  <c r="H402" s="1"/>
  <c r="B404"/>
  <c r="A404" s="1"/>
  <c r="O420" i="80"/>
  <c r="N420"/>
  <c r="I419"/>
  <c r="M419"/>
  <c r="K420"/>
  <c r="J420"/>
  <c r="B422"/>
  <c r="G422"/>
  <c r="H422"/>
  <c r="F422"/>
  <c r="A421"/>
  <c r="D421" s="1"/>
  <c r="C423"/>
  <c r="E422"/>
  <c r="E398" i="73"/>
  <c r="I402" l="1"/>
  <c r="P420" i="80"/>
  <c r="L420"/>
  <c r="D426" i="73"/>
  <c r="F425"/>
  <c r="C425"/>
  <c r="C426" s="1"/>
  <c r="B405"/>
  <c r="A405" s="1"/>
  <c r="G403"/>
  <c r="H403" s="1"/>
  <c r="I420" i="80"/>
  <c r="M420"/>
  <c r="N421"/>
  <c r="O421"/>
  <c r="K421"/>
  <c r="J421"/>
  <c r="H423"/>
  <c r="G423"/>
  <c r="F423"/>
  <c r="C424"/>
  <c r="E423"/>
  <c r="A422"/>
  <c r="D422" s="1"/>
  <c r="B423"/>
  <c r="E399" i="73"/>
  <c r="P421" i="80" l="1"/>
  <c r="L421"/>
  <c r="D427" i="73"/>
  <c r="F426"/>
  <c r="I403"/>
  <c r="G404"/>
  <c r="H404" s="1"/>
  <c r="B406"/>
  <c r="A406" s="1"/>
  <c r="O422" i="80"/>
  <c r="N422"/>
  <c r="I421"/>
  <c r="M421"/>
  <c r="K422"/>
  <c r="J422"/>
  <c r="B424"/>
  <c r="H424"/>
  <c r="G424"/>
  <c r="F424"/>
  <c r="A423"/>
  <c r="D423" s="1"/>
  <c r="C425"/>
  <c r="E424"/>
  <c r="E400" i="73"/>
  <c r="L422" i="80" l="1"/>
  <c r="P422"/>
  <c r="D428" i="73"/>
  <c r="F427"/>
  <c r="C427"/>
  <c r="C428" s="1"/>
  <c r="I404"/>
  <c r="B407"/>
  <c r="A407" s="1"/>
  <c r="G405"/>
  <c r="H405" s="1"/>
  <c r="I405"/>
  <c r="I422" i="80"/>
  <c r="M422"/>
  <c r="O423"/>
  <c r="N423"/>
  <c r="K423"/>
  <c r="J423"/>
  <c r="H425"/>
  <c r="G425"/>
  <c r="F425"/>
  <c r="C426"/>
  <c r="E425"/>
  <c r="A424"/>
  <c r="D424" s="1"/>
  <c r="B425"/>
  <c r="E401" i="73"/>
  <c r="L423" i="80" l="1"/>
  <c r="P423"/>
  <c r="D429" i="73"/>
  <c r="F428"/>
  <c r="G406"/>
  <c r="H406" s="1"/>
  <c r="B408"/>
  <c r="A408" s="1"/>
  <c r="O424" i="80"/>
  <c r="N424"/>
  <c r="I423"/>
  <c r="M423"/>
  <c r="K424"/>
  <c r="J424"/>
  <c r="B426"/>
  <c r="H426"/>
  <c r="G426"/>
  <c r="F426"/>
  <c r="A425"/>
  <c r="D425" s="1"/>
  <c r="C427"/>
  <c r="E426"/>
  <c r="E402" i="73"/>
  <c r="L424" i="80" l="1"/>
  <c r="P424"/>
  <c r="D430" i="73"/>
  <c r="F429"/>
  <c r="C429"/>
  <c r="C430" s="1"/>
  <c r="B409"/>
  <c r="A409" s="1"/>
  <c r="G407"/>
  <c r="H407" s="1"/>
  <c r="I406"/>
  <c r="O425" i="80"/>
  <c r="N425"/>
  <c r="I424"/>
  <c r="M424"/>
  <c r="J425"/>
  <c r="K425"/>
  <c r="H427"/>
  <c r="G427"/>
  <c r="F427"/>
  <c r="C428"/>
  <c r="E427"/>
  <c r="A426"/>
  <c r="D426" s="1"/>
  <c r="B427"/>
  <c r="E403" i="73"/>
  <c r="P425" i="80" l="1"/>
  <c r="L425"/>
  <c r="D431" i="73"/>
  <c r="F430"/>
  <c r="I407"/>
  <c r="G408"/>
  <c r="H408" s="1"/>
  <c r="B410"/>
  <c r="A410" s="1"/>
  <c r="N426" i="80"/>
  <c r="O426"/>
  <c r="I425"/>
  <c r="M425"/>
  <c r="K426"/>
  <c r="J426"/>
  <c r="B428"/>
  <c r="H428"/>
  <c r="G428"/>
  <c r="F428"/>
  <c r="A427"/>
  <c r="D427" s="1"/>
  <c r="C429"/>
  <c r="E428"/>
  <c r="E404" i="73"/>
  <c r="I408" l="1"/>
  <c r="P426" i="80"/>
  <c r="L426"/>
  <c r="D432" i="73"/>
  <c r="F431"/>
  <c r="C431"/>
  <c r="G409"/>
  <c r="H409" s="1"/>
  <c r="B411"/>
  <c r="A411" s="1"/>
  <c r="O427" i="80"/>
  <c r="N427"/>
  <c r="I426"/>
  <c r="M426"/>
  <c r="K427"/>
  <c r="J427"/>
  <c r="H429"/>
  <c r="G429"/>
  <c r="F429"/>
  <c r="C430"/>
  <c r="E429"/>
  <c r="A428"/>
  <c r="D428" s="1"/>
  <c r="B429"/>
  <c r="E405" i="73"/>
  <c r="L427" i="80" l="1"/>
  <c r="P427"/>
  <c r="C432" i="73"/>
  <c r="D433"/>
  <c r="F432"/>
  <c r="I409"/>
  <c r="G410"/>
  <c r="H410" s="1"/>
  <c r="B412"/>
  <c r="A412" s="1"/>
  <c r="I427" i="80"/>
  <c r="M427"/>
  <c r="O428"/>
  <c r="N428"/>
  <c r="K428"/>
  <c r="J428"/>
  <c r="B430"/>
  <c r="H430"/>
  <c r="G430"/>
  <c r="F430"/>
  <c r="A429"/>
  <c r="D429" s="1"/>
  <c r="C431"/>
  <c r="E430"/>
  <c r="E406" i="73"/>
  <c r="L428" i="80" l="1"/>
  <c r="P428"/>
  <c r="I410" i="73"/>
  <c r="D434"/>
  <c r="F433"/>
  <c r="C433"/>
  <c r="B413"/>
  <c r="A413" s="1"/>
  <c r="G411"/>
  <c r="H411" s="1"/>
  <c r="O429" i="80"/>
  <c r="N429"/>
  <c r="I428"/>
  <c r="M428"/>
  <c r="K429"/>
  <c r="J429"/>
  <c r="H431"/>
  <c r="G431"/>
  <c r="F431"/>
  <c r="C432"/>
  <c r="E431"/>
  <c r="A430"/>
  <c r="D430" s="1"/>
  <c r="B431"/>
  <c r="E407" i="73"/>
  <c r="L429" i="80" l="1"/>
  <c r="P429"/>
  <c r="C434" i="73"/>
  <c r="C435" s="1"/>
  <c r="D435"/>
  <c r="F434"/>
  <c r="I411"/>
  <c r="G412"/>
  <c r="H412" s="1"/>
  <c r="B414"/>
  <c r="A414" s="1"/>
  <c r="O430" i="80"/>
  <c r="N430"/>
  <c r="I429"/>
  <c r="M429"/>
  <c r="K430"/>
  <c r="J430"/>
  <c r="B432"/>
  <c r="H432"/>
  <c r="G432"/>
  <c r="F432"/>
  <c r="A431"/>
  <c r="D431" s="1"/>
  <c r="C433"/>
  <c r="E432"/>
  <c r="E408" i="73"/>
  <c r="P430" i="80" l="1"/>
  <c r="L430"/>
  <c r="I412" i="73"/>
  <c r="D436"/>
  <c r="C436" s="1"/>
  <c r="F435"/>
  <c r="B415"/>
  <c r="A415" s="1"/>
  <c r="G413"/>
  <c r="H413" s="1"/>
  <c r="I430" i="80"/>
  <c r="M430"/>
  <c r="O431"/>
  <c r="N431"/>
  <c r="K431"/>
  <c r="J431"/>
  <c r="H433"/>
  <c r="G433"/>
  <c r="F433"/>
  <c r="C434"/>
  <c r="E433"/>
  <c r="A432"/>
  <c r="D432" s="1"/>
  <c r="B433"/>
  <c r="E409" i="73"/>
  <c r="L431" i="80" l="1"/>
  <c r="P431"/>
  <c r="D437" i="73"/>
  <c r="F436"/>
  <c r="I413"/>
  <c r="G414"/>
  <c r="H414" s="1"/>
  <c r="B416"/>
  <c r="A416" s="1"/>
  <c r="O432" i="80"/>
  <c r="N432"/>
  <c r="I431"/>
  <c r="M431"/>
  <c r="K432"/>
  <c r="J432"/>
  <c r="B434"/>
  <c r="H434"/>
  <c r="G434"/>
  <c r="F434"/>
  <c r="A433"/>
  <c r="D433" s="1"/>
  <c r="C435"/>
  <c r="E434"/>
  <c r="E410" i="73"/>
  <c r="I414" l="1"/>
  <c r="L432" i="80"/>
  <c r="P432"/>
  <c r="D438" i="73"/>
  <c r="F437"/>
  <c r="C437"/>
  <c r="B417"/>
  <c r="A417" s="1"/>
  <c r="G415"/>
  <c r="H415" s="1"/>
  <c r="O433" i="80"/>
  <c r="N433"/>
  <c r="I432"/>
  <c r="M432"/>
  <c r="K433"/>
  <c r="J433"/>
  <c r="H435"/>
  <c r="G435"/>
  <c r="F435"/>
  <c r="C436"/>
  <c r="E435"/>
  <c r="A434"/>
  <c r="D434" s="1"/>
  <c r="B435"/>
  <c r="E411" i="73"/>
  <c r="L433" i="80" l="1"/>
  <c r="P433"/>
  <c r="C438" i="73"/>
  <c r="D439"/>
  <c r="F438"/>
  <c r="I415"/>
  <c r="G416"/>
  <c r="H416" s="1"/>
  <c r="B418"/>
  <c r="A418" s="1"/>
  <c r="I433" i="80"/>
  <c r="M433"/>
  <c r="N434"/>
  <c r="O434"/>
  <c r="K434"/>
  <c r="J434"/>
  <c r="B436"/>
  <c r="H436"/>
  <c r="G436"/>
  <c r="F436"/>
  <c r="A435"/>
  <c r="D435" s="1"/>
  <c r="C437"/>
  <c r="E436"/>
  <c r="E412" i="73"/>
  <c r="L434" i="80" l="1"/>
  <c r="P434"/>
  <c r="C439" i="73"/>
  <c r="D440"/>
  <c r="F439"/>
  <c r="I416"/>
  <c r="B419"/>
  <c r="A419" s="1"/>
  <c r="G417"/>
  <c r="H417" s="1"/>
  <c r="O435" i="80"/>
  <c r="N435"/>
  <c r="I434"/>
  <c r="M434"/>
  <c r="K435"/>
  <c r="J435"/>
  <c r="H437"/>
  <c r="G437"/>
  <c r="F437"/>
  <c r="C438"/>
  <c r="E437"/>
  <c r="A436"/>
  <c r="D436" s="1"/>
  <c r="B437"/>
  <c r="E413" i="73"/>
  <c r="P435" i="80" l="1"/>
  <c r="L435"/>
  <c r="D441" i="73"/>
  <c r="F440"/>
  <c r="C440"/>
  <c r="C441" s="1"/>
  <c r="I417"/>
  <c r="B420"/>
  <c r="A420" s="1"/>
  <c r="G418"/>
  <c r="H418" s="1"/>
  <c r="I435" i="80"/>
  <c r="M435"/>
  <c r="O436"/>
  <c r="N436"/>
  <c r="K436"/>
  <c r="J436"/>
  <c r="B438"/>
  <c r="H438"/>
  <c r="G438"/>
  <c r="F438"/>
  <c r="A437"/>
  <c r="D437" s="1"/>
  <c r="C439"/>
  <c r="E438"/>
  <c r="E414" i="73"/>
  <c r="P436" i="80" l="1"/>
  <c r="L436"/>
  <c r="D442" i="73"/>
  <c r="F441"/>
  <c r="I418"/>
  <c r="G419"/>
  <c r="H419" s="1"/>
  <c r="B421"/>
  <c r="A421" s="1"/>
  <c r="O437" i="80"/>
  <c r="N437"/>
  <c r="I436"/>
  <c r="M436"/>
  <c r="K437"/>
  <c r="J437"/>
  <c r="H439"/>
  <c r="G439"/>
  <c r="F439"/>
  <c r="C440"/>
  <c r="E439"/>
  <c r="A438"/>
  <c r="D438" s="1"/>
  <c r="B439"/>
  <c r="E415" i="73"/>
  <c r="L437" i="80" l="1"/>
  <c r="P437"/>
  <c r="D443" i="73"/>
  <c r="F442"/>
  <c r="C442"/>
  <c r="G420"/>
  <c r="H420" s="1"/>
  <c r="B422"/>
  <c r="A422" s="1"/>
  <c r="I419"/>
  <c r="O438" i="80"/>
  <c r="N438"/>
  <c r="I437"/>
  <c r="M437"/>
  <c r="K438"/>
  <c r="J438"/>
  <c r="H440"/>
  <c r="G440"/>
  <c r="F440"/>
  <c r="B440"/>
  <c r="A439"/>
  <c r="D439" s="1"/>
  <c r="C441"/>
  <c r="E440"/>
  <c r="E416" i="73"/>
  <c r="L438" i="80" l="1"/>
  <c r="P438"/>
  <c r="C443" i="73"/>
  <c r="C444" s="1"/>
  <c r="D444"/>
  <c r="F443"/>
  <c r="G421"/>
  <c r="H421" s="1"/>
  <c r="B423"/>
  <c r="A423" s="1"/>
  <c r="I420"/>
  <c r="I438" i="80"/>
  <c r="M438"/>
  <c r="O439"/>
  <c r="N439"/>
  <c r="K439"/>
  <c r="J439"/>
  <c r="H441"/>
  <c r="G441"/>
  <c r="F441"/>
  <c r="C442"/>
  <c r="E441"/>
  <c r="A440"/>
  <c r="D440" s="1"/>
  <c r="B441"/>
  <c r="E417" i="73"/>
  <c r="L439" i="80" l="1"/>
  <c r="P439"/>
  <c r="D445" i="73"/>
  <c r="C445" s="1"/>
  <c r="F444"/>
  <c r="I421"/>
  <c r="G422"/>
  <c r="H422" s="1"/>
  <c r="B424"/>
  <c r="A424" s="1"/>
  <c r="O440" i="80"/>
  <c r="N440"/>
  <c r="I439"/>
  <c r="M439"/>
  <c r="K440"/>
  <c r="J440"/>
  <c r="B442"/>
  <c r="H442"/>
  <c r="G442"/>
  <c r="F442"/>
  <c r="A441"/>
  <c r="D441" s="1"/>
  <c r="C443"/>
  <c r="E442"/>
  <c r="E418" i="73"/>
  <c r="P440" i="80" l="1"/>
  <c r="L440"/>
  <c r="D446" i="73"/>
  <c r="F445"/>
  <c r="B425"/>
  <c r="A425" s="1"/>
  <c r="G423"/>
  <c r="H423" s="1"/>
  <c r="I422"/>
  <c r="O441" i="80"/>
  <c r="N441"/>
  <c r="I440"/>
  <c r="M440"/>
  <c r="J441"/>
  <c r="K441"/>
  <c r="H443"/>
  <c r="G443"/>
  <c r="F443"/>
  <c r="C444"/>
  <c r="E443"/>
  <c r="A442"/>
  <c r="D442" s="1"/>
  <c r="B443"/>
  <c r="E419" i="73"/>
  <c r="L441" i="80" l="1"/>
  <c r="P441"/>
  <c r="D447" i="73"/>
  <c r="F446"/>
  <c r="C446"/>
  <c r="C447" s="1"/>
  <c r="I423"/>
  <c r="G424"/>
  <c r="H424" s="1"/>
  <c r="B426"/>
  <c r="A426" s="1"/>
  <c r="N442" i="80"/>
  <c r="O442"/>
  <c r="I441"/>
  <c r="M441"/>
  <c r="K442"/>
  <c r="J442"/>
  <c r="B444"/>
  <c r="H444"/>
  <c r="G444"/>
  <c r="F444"/>
  <c r="A443"/>
  <c r="D443" s="1"/>
  <c r="C445"/>
  <c r="E444"/>
  <c r="E420" i="73"/>
  <c r="L442" i="80" l="1"/>
  <c r="P442"/>
  <c r="D448" i="73"/>
  <c r="F447"/>
  <c r="G425"/>
  <c r="H425" s="1"/>
  <c r="B427"/>
  <c r="A427" s="1"/>
  <c r="I424"/>
  <c r="O443" i="80"/>
  <c r="N443"/>
  <c r="I442"/>
  <c r="M442"/>
  <c r="K443"/>
  <c r="J443"/>
  <c r="H445"/>
  <c r="G445"/>
  <c r="F445"/>
  <c r="C446"/>
  <c r="E445"/>
  <c r="A444"/>
  <c r="D444" s="1"/>
  <c r="B445"/>
  <c r="E421" i="73"/>
  <c r="L443" i="80" l="1"/>
  <c r="P443"/>
  <c r="D449" i="73"/>
  <c r="F448"/>
  <c r="C448"/>
  <c r="G426"/>
  <c r="H426" s="1"/>
  <c r="B428"/>
  <c r="A428" s="1"/>
  <c r="I425"/>
  <c r="F7" i="74" s="1"/>
  <c r="I443" i="80"/>
  <c r="M443"/>
  <c r="O444"/>
  <c r="N444"/>
  <c r="K444"/>
  <c r="J444"/>
  <c r="B446"/>
  <c r="H446"/>
  <c r="G446"/>
  <c r="F446"/>
  <c r="A445"/>
  <c r="D445" s="1"/>
  <c r="C447"/>
  <c r="E446"/>
  <c r="E422" i="73"/>
  <c r="F112" i="74" l="1"/>
  <c r="F110"/>
  <c r="P444" i="80"/>
  <c r="L444"/>
  <c r="C449" i="73"/>
  <c r="D450"/>
  <c r="F449"/>
  <c r="I426"/>
  <c r="F8" i="74" s="1"/>
  <c r="G427" i="73"/>
  <c r="H427" s="1"/>
  <c r="B429"/>
  <c r="A429" s="1"/>
  <c r="O445" i="80"/>
  <c r="N445"/>
  <c r="I444"/>
  <c r="M444"/>
  <c r="K445"/>
  <c r="J445"/>
  <c r="H447"/>
  <c r="G447"/>
  <c r="F447"/>
  <c r="C448"/>
  <c r="E447"/>
  <c r="A446"/>
  <c r="D446" s="1"/>
  <c r="B447"/>
  <c r="E423" i="73"/>
  <c r="F120" i="74" l="1"/>
  <c r="F118"/>
  <c r="L445" i="80"/>
  <c r="P445"/>
  <c r="D451" i="73"/>
  <c r="F450"/>
  <c r="C450"/>
  <c r="G428"/>
  <c r="H428" s="1"/>
  <c r="B430"/>
  <c r="A430" s="1"/>
  <c r="I427"/>
  <c r="F9" i="74" s="1"/>
  <c r="O446" i="80"/>
  <c r="N446"/>
  <c r="I445"/>
  <c r="M445"/>
  <c r="K446"/>
  <c r="J446"/>
  <c r="B448"/>
  <c r="H448"/>
  <c r="G448"/>
  <c r="F448"/>
  <c r="A447"/>
  <c r="D447" s="1"/>
  <c r="C449"/>
  <c r="E448"/>
  <c r="E424" i="73"/>
  <c r="F124" i="74" l="1"/>
  <c r="F122"/>
  <c r="L446" i="80"/>
  <c r="P446"/>
  <c r="C451" i="73"/>
  <c r="D452"/>
  <c r="F451"/>
  <c r="G429"/>
  <c r="H429" s="1"/>
  <c r="B431"/>
  <c r="A431" s="1"/>
  <c r="I428"/>
  <c r="I446" i="80"/>
  <c r="M446"/>
  <c r="O447"/>
  <c r="N447"/>
  <c r="K447"/>
  <c r="J447"/>
  <c r="H449"/>
  <c r="G449"/>
  <c r="F449"/>
  <c r="C450"/>
  <c r="E449"/>
  <c r="A448"/>
  <c r="D448" s="1"/>
  <c r="B449"/>
  <c r="E425" i="73"/>
  <c r="P447" i="80" l="1"/>
  <c r="L447"/>
  <c r="D453" i="73"/>
  <c r="F452"/>
  <c r="C452"/>
  <c r="C453" s="1"/>
  <c r="I429"/>
  <c r="G430"/>
  <c r="H430" s="1"/>
  <c r="B432"/>
  <c r="A432" s="1"/>
  <c r="O448" i="80"/>
  <c r="N448"/>
  <c r="I447"/>
  <c r="M447"/>
  <c r="B450"/>
  <c r="K448"/>
  <c r="J448"/>
  <c r="H450"/>
  <c r="G450"/>
  <c r="F450"/>
  <c r="A449"/>
  <c r="D449" s="1"/>
  <c r="C451"/>
  <c r="E450"/>
  <c r="E426" i="73"/>
  <c r="P448" i="80" l="1"/>
  <c r="L448"/>
  <c r="D454" i="73"/>
  <c r="F453"/>
  <c r="G431"/>
  <c r="H431" s="1"/>
  <c r="B433"/>
  <c r="A433" s="1"/>
  <c r="I448" i="80"/>
  <c r="M448"/>
  <c r="O449"/>
  <c r="N449"/>
  <c r="K449"/>
  <c r="J449"/>
  <c r="H451"/>
  <c r="G451"/>
  <c r="F451"/>
  <c r="C452"/>
  <c r="E451"/>
  <c r="A450"/>
  <c r="D450" s="1"/>
  <c r="B451"/>
  <c r="E427" i="73"/>
  <c r="L449" i="80" l="1"/>
  <c r="P449"/>
  <c r="D455" i="73"/>
  <c r="F454"/>
  <c r="C454"/>
  <c r="C455" s="1"/>
  <c r="I431"/>
  <c r="G7" i="74" s="1"/>
  <c r="G110" s="1"/>
  <c r="G432" i="73"/>
  <c r="H432" s="1"/>
  <c r="B434"/>
  <c r="A434" s="1"/>
  <c r="N450" i="80"/>
  <c r="O450"/>
  <c r="I449"/>
  <c r="M449"/>
  <c r="K450"/>
  <c r="J450"/>
  <c r="B452"/>
  <c r="H452"/>
  <c r="G452"/>
  <c r="F452"/>
  <c r="A451"/>
  <c r="D451" s="1"/>
  <c r="C453"/>
  <c r="E452"/>
  <c r="E428" i="73"/>
  <c r="L450" i="80" l="1"/>
  <c r="P450"/>
  <c r="D456" i="73"/>
  <c r="F455"/>
  <c r="B435"/>
  <c r="A435" s="1"/>
  <c r="G433"/>
  <c r="H433" s="1"/>
  <c r="O451" i="80"/>
  <c r="N451"/>
  <c r="I450"/>
  <c r="M450"/>
  <c r="K451"/>
  <c r="J451"/>
  <c r="H453"/>
  <c r="G453"/>
  <c r="F453"/>
  <c r="C454"/>
  <c r="E453"/>
  <c r="A452"/>
  <c r="D452" s="1"/>
  <c r="B453"/>
  <c r="E429" i="73"/>
  <c r="L451" i="80" l="1"/>
  <c r="P451"/>
  <c r="D457" i="73"/>
  <c r="F456"/>
  <c r="C456"/>
  <c r="I433"/>
  <c r="G9" i="74" s="1"/>
  <c r="G122" s="1"/>
  <c r="G434" i="73"/>
  <c r="H434" s="1"/>
  <c r="B436"/>
  <c r="A436" s="1"/>
  <c r="I451" i="80"/>
  <c r="M451"/>
  <c r="O452"/>
  <c r="N452"/>
  <c r="K452"/>
  <c r="J452"/>
  <c r="L452" s="1"/>
  <c r="B454"/>
  <c r="H454"/>
  <c r="G454"/>
  <c r="F454"/>
  <c r="A453"/>
  <c r="D453" s="1"/>
  <c r="C455"/>
  <c r="E454"/>
  <c r="E430" i="73"/>
  <c r="P452" i="80" l="1"/>
  <c r="C457" i="73"/>
  <c r="D458"/>
  <c r="F457"/>
  <c r="I434"/>
  <c r="G435"/>
  <c r="H435" s="1"/>
  <c r="B437"/>
  <c r="A437" s="1"/>
  <c r="O453" i="80"/>
  <c r="N453"/>
  <c r="I452"/>
  <c r="M452"/>
  <c r="K453"/>
  <c r="J453"/>
  <c r="H455"/>
  <c r="G455"/>
  <c r="F455"/>
  <c r="C456"/>
  <c r="E455"/>
  <c r="A454"/>
  <c r="D454" s="1"/>
  <c r="B455"/>
  <c r="E431" i="73"/>
  <c r="L453" i="80" l="1"/>
  <c r="P453"/>
  <c r="D459" i="73"/>
  <c r="F458"/>
  <c r="C458"/>
  <c r="C459" s="1"/>
  <c r="I435"/>
  <c r="G436"/>
  <c r="H436" s="1"/>
  <c r="B438"/>
  <c r="A438" s="1"/>
  <c r="O454" i="80"/>
  <c r="N454"/>
  <c r="I453"/>
  <c r="M453"/>
  <c r="K454"/>
  <c r="J454"/>
  <c r="B456"/>
  <c r="H456"/>
  <c r="G456"/>
  <c r="F456"/>
  <c r="A455"/>
  <c r="D455" s="1"/>
  <c r="C457"/>
  <c r="E456"/>
  <c r="E432" i="73"/>
  <c r="L454" i="80" l="1"/>
  <c r="P454"/>
  <c r="D460" i="73"/>
  <c r="F459"/>
  <c r="I436"/>
  <c r="B439"/>
  <c r="A439" s="1"/>
  <c r="G437"/>
  <c r="H437" s="1"/>
  <c r="I454" i="80"/>
  <c r="M454"/>
  <c r="O455"/>
  <c r="N455"/>
  <c r="K455"/>
  <c r="J455"/>
  <c r="H457"/>
  <c r="G457"/>
  <c r="F457"/>
  <c r="C458"/>
  <c r="E457"/>
  <c r="A456"/>
  <c r="D456" s="1"/>
  <c r="B457"/>
  <c r="E433" i="73"/>
  <c r="P455" i="80" l="1"/>
  <c r="L455"/>
  <c r="D461" i="73"/>
  <c r="F460"/>
  <c r="C460"/>
  <c r="C461" s="1"/>
  <c r="G438"/>
  <c r="H438" s="1"/>
  <c r="I437"/>
  <c r="H7" i="74" s="1"/>
  <c r="H110" s="1"/>
  <c r="B440" i="73"/>
  <c r="A440" s="1"/>
  <c r="B458" i="80"/>
  <c r="O456"/>
  <c r="N456"/>
  <c r="I455"/>
  <c r="M455"/>
  <c r="K456"/>
  <c r="J456"/>
  <c r="H458"/>
  <c r="G458"/>
  <c r="F458"/>
  <c r="A457"/>
  <c r="D457" s="1"/>
  <c r="C459"/>
  <c r="E458"/>
  <c r="E434" i="73"/>
  <c r="L456" i="80" l="1"/>
  <c r="P456"/>
  <c r="D462" i="73"/>
  <c r="F461"/>
  <c r="I438"/>
  <c r="H8" i="74" s="1"/>
  <c r="H118" s="1"/>
  <c r="B441" i="73"/>
  <c r="A441" s="1"/>
  <c r="G439"/>
  <c r="H439" s="1"/>
  <c r="O457" i="80"/>
  <c r="N457"/>
  <c r="I456"/>
  <c r="M456"/>
  <c r="K457"/>
  <c r="J457"/>
  <c r="H459"/>
  <c r="G459"/>
  <c r="F459"/>
  <c r="C460"/>
  <c r="E459"/>
  <c r="A458"/>
  <c r="D458" s="1"/>
  <c r="B459"/>
  <c r="E435" i="73"/>
  <c r="P457" i="80" l="1"/>
  <c r="L457"/>
  <c r="D463" i="73"/>
  <c r="F462"/>
  <c r="C462"/>
  <c r="C463" s="1"/>
  <c r="I439"/>
  <c r="H9" i="74" s="1"/>
  <c r="H122" s="1"/>
  <c r="G440" i="73"/>
  <c r="H440" s="1"/>
  <c r="B442"/>
  <c r="A442" s="1"/>
  <c r="N458" i="80"/>
  <c r="O458"/>
  <c r="I457"/>
  <c r="M457"/>
  <c r="K458"/>
  <c r="J458"/>
  <c r="B460"/>
  <c r="H460"/>
  <c r="G460"/>
  <c r="F460"/>
  <c r="A459"/>
  <c r="D459" s="1"/>
  <c r="C461"/>
  <c r="E460"/>
  <c r="E436" i="73"/>
  <c r="L458" i="80" l="1"/>
  <c r="P458"/>
  <c r="I440" i="73"/>
  <c r="D464"/>
  <c r="F463"/>
  <c r="B443"/>
  <c r="A443" s="1"/>
  <c r="G441"/>
  <c r="H441" s="1"/>
  <c r="I458" i="80"/>
  <c r="M458"/>
  <c r="O459"/>
  <c r="N459"/>
  <c r="K459"/>
  <c r="J459"/>
  <c r="H461"/>
  <c r="G461"/>
  <c r="F461"/>
  <c r="C462"/>
  <c r="E461"/>
  <c r="A460"/>
  <c r="D460" s="1"/>
  <c r="B461"/>
  <c r="E437" i="73"/>
  <c r="L459" i="80" l="1"/>
  <c r="P459"/>
  <c r="D465" i="73"/>
  <c r="F464"/>
  <c r="C464"/>
  <c r="I441"/>
  <c r="G442"/>
  <c r="H442" s="1"/>
  <c r="B444"/>
  <c r="A444" s="1"/>
  <c r="O460" i="80"/>
  <c r="N460"/>
  <c r="I459"/>
  <c r="M459"/>
  <c r="K460"/>
  <c r="J460"/>
  <c r="B462"/>
  <c r="H462"/>
  <c r="G462"/>
  <c r="F462"/>
  <c r="A461"/>
  <c r="D461" s="1"/>
  <c r="C463"/>
  <c r="E462"/>
  <c r="E438" i="73"/>
  <c r="P460" i="80" l="1"/>
  <c r="L460"/>
  <c r="C465" i="73"/>
  <c r="I442"/>
  <c r="D466"/>
  <c r="F465"/>
  <c r="G443"/>
  <c r="H443" s="1"/>
  <c r="B445"/>
  <c r="A445" s="1"/>
  <c r="O461" i="80"/>
  <c r="N461"/>
  <c r="I460"/>
  <c r="M460"/>
  <c r="K461"/>
  <c r="J461"/>
  <c r="H463"/>
  <c r="F463"/>
  <c r="G463"/>
  <c r="C464"/>
  <c r="E463"/>
  <c r="A462"/>
  <c r="D462" s="1"/>
  <c r="B463"/>
  <c r="E439" i="73"/>
  <c r="L461" i="80" l="1"/>
  <c r="P461"/>
  <c r="D467" i="73"/>
  <c r="F466"/>
  <c r="C466"/>
  <c r="C467" s="1"/>
  <c r="I443"/>
  <c r="I7" i="74" s="1"/>
  <c r="G444" i="73"/>
  <c r="H444" s="1"/>
  <c r="B446"/>
  <c r="A446" s="1"/>
  <c r="O462" i="80"/>
  <c r="N462"/>
  <c r="I461"/>
  <c r="M461"/>
  <c r="K462"/>
  <c r="J462"/>
  <c r="B464"/>
  <c r="H464"/>
  <c r="G464"/>
  <c r="F464"/>
  <c r="A463"/>
  <c r="D463" s="1"/>
  <c r="C465"/>
  <c r="E464"/>
  <c r="E440" i="73"/>
  <c r="I110" i="74" l="1"/>
  <c r="I112"/>
  <c r="P462" i="80"/>
  <c r="L462"/>
  <c r="D468" i="73"/>
  <c r="F467"/>
  <c r="G445"/>
  <c r="H445" s="1"/>
  <c r="B447"/>
  <c r="A447" s="1"/>
  <c r="I444"/>
  <c r="I8" i="74" s="1"/>
  <c r="O463" i="80"/>
  <c r="N463"/>
  <c r="I462"/>
  <c r="M462"/>
  <c r="K463"/>
  <c r="J463"/>
  <c r="H465"/>
  <c r="G465"/>
  <c r="F465"/>
  <c r="C466"/>
  <c r="E465"/>
  <c r="A464"/>
  <c r="D464" s="1"/>
  <c r="B465"/>
  <c r="E441" i="73"/>
  <c r="I118" i="74" l="1"/>
  <c r="I120"/>
  <c r="L463" i="80"/>
  <c r="P463"/>
  <c r="D469" i="73"/>
  <c r="F468"/>
  <c r="C468"/>
  <c r="C469" s="1"/>
  <c r="I445"/>
  <c r="I9" i="74" s="1"/>
  <c r="G446" i="73"/>
  <c r="H446" s="1"/>
  <c r="B448"/>
  <c r="A448" s="1"/>
  <c r="O464" i="80"/>
  <c r="N464"/>
  <c r="I463"/>
  <c r="M463"/>
  <c r="K464"/>
  <c r="J464"/>
  <c r="B466"/>
  <c r="H466"/>
  <c r="G466"/>
  <c r="F466"/>
  <c r="A465"/>
  <c r="D465" s="1"/>
  <c r="C467"/>
  <c r="E466"/>
  <c r="E442" i="73"/>
  <c r="I122" i="74" l="1"/>
  <c r="I124"/>
  <c r="L464" i="80"/>
  <c r="P464"/>
  <c r="D470" i="73"/>
  <c r="C470" s="1"/>
  <c r="F469"/>
  <c r="I446"/>
  <c r="B449"/>
  <c r="A449" s="1"/>
  <c r="G447"/>
  <c r="H447" s="1"/>
  <c r="I464" i="80"/>
  <c r="M464"/>
  <c r="O465"/>
  <c r="N465"/>
  <c r="K465"/>
  <c r="J465"/>
  <c r="H467"/>
  <c r="G467"/>
  <c r="F467"/>
  <c r="C468"/>
  <c r="E467"/>
  <c r="A466"/>
  <c r="D466" s="1"/>
  <c r="B467"/>
  <c r="E443" i="73"/>
  <c r="L465" i="80" l="1"/>
  <c r="P465"/>
  <c r="D471" i="73"/>
  <c r="C471" s="1"/>
  <c r="F470"/>
  <c r="I447"/>
  <c r="G448"/>
  <c r="H448" s="1"/>
  <c r="B450"/>
  <c r="A450" s="1"/>
  <c r="O466" i="80"/>
  <c r="N466"/>
  <c r="I465"/>
  <c r="M465"/>
  <c r="K466"/>
  <c r="J466"/>
  <c r="B468"/>
  <c r="H468"/>
  <c r="G468"/>
  <c r="F468"/>
  <c r="A467"/>
  <c r="D467" s="1"/>
  <c r="C469"/>
  <c r="E468"/>
  <c r="E444" i="73"/>
  <c r="I448" l="1"/>
  <c r="L466" i="80"/>
  <c r="P466"/>
  <c r="D472" i="73"/>
  <c r="F471"/>
  <c r="B451"/>
  <c r="A451" s="1"/>
  <c r="G449"/>
  <c r="H449" s="1"/>
  <c r="N467" i="80"/>
  <c r="O467"/>
  <c r="I466"/>
  <c r="M466"/>
  <c r="K467"/>
  <c r="J467"/>
  <c r="H469"/>
  <c r="G469"/>
  <c r="F469"/>
  <c r="C470"/>
  <c r="E469"/>
  <c r="A468"/>
  <c r="D468" s="1"/>
  <c r="B469"/>
  <c r="E445" i="73"/>
  <c r="L467" i="80" l="1"/>
  <c r="P467"/>
  <c r="D473" i="73"/>
  <c r="F472"/>
  <c r="C472"/>
  <c r="I449"/>
  <c r="J7" i="74" s="1"/>
  <c r="J112" s="1"/>
  <c r="G450" i="73"/>
  <c r="H450" s="1"/>
  <c r="B452"/>
  <c r="A452" s="1"/>
  <c r="O468" i="80"/>
  <c r="N468"/>
  <c r="I467"/>
  <c r="M467"/>
  <c r="K468"/>
  <c r="J468"/>
  <c r="B470"/>
  <c r="H470"/>
  <c r="G470"/>
  <c r="F470"/>
  <c r="A469"/>
  <c r="D469" s="1"/>
  <c r="C471"/>
  <c r="E470"/>
  <c r="E446" i="73"/>
  <c r="L468" i="80" l="1"/>
  <c r="P468"/>
  <c r="C473" i="73"/>
  <c r="D474"/>
  <c r="F473"/>
  <c r="I450"/>
  <c r="J8" i="74" s="1"/>
  <c r="J120" s="1"/>
  <c r="G451" i="73"/>
  <c r="H451" s="1"/>
  <c r="B453"/>
  <c r="A453" s="1"/>
  <c r="O469" i="80"/>
  <c r="N469"/>
  <c r="I468"/>
  <c r="M468"/>
  <c r="K469"/>
  <c r="J469"/>
  <c r="H471"/>
  <c r="G471"/>
  <c r="F471"/>
  <c r="C472"/>
  <c r="E471"/>
  <c r="A470"/>
  <c r="D470" s="1"/>
  <c r="B471"/>
  <c r="E447" i="73"/>
  <c r="L469" i="80" l="1"/>
  <c r="P469"/>
  <c r="I451" i="73"/>
  <c r="J9" i="74" s="1"/>
  <c r="J124" s="1"/>
  <c r="D475" i="73"/>
  <c r="F474"/>
  <c r="C474"/>
  <c r="G452"/>
  <c r="H452" s="1"/>
  <c r="B454"/>
  <c r="A454" s="1"/>
  <c r="N470" i="80"/>
  <c r="O470"/>
  <c r="I469"/>
  <c r="M469"/>
  <c r="K470"/>
  <c r="J470"/>
  <c r="B472"/>
  <c r="H472"/>
  <c r="G472"/>
  <c r="F472"/>
  <c r="A471"/>
  <c r="D471" s="1"/>
  <c r="C473"/>
  <c r="E472"/>
  <c r="E448" i="73"/>
  <c r="L470" i="80" l="1"/>
  <c r="P470"/>
  <c r="C475" i="73"/>
  <c r="D476"/>
  <c r="F475"/>
  <c r="I452"/>
  <c r="B455"/>
  <c r="A455" s="1"/>
  <c r="G453"/>
  <c r="H453" s="1"/>
  <c r="I470" i="80"/>
  <c r="M470"/>
  <c r="O471"/>
  <c r="N471"/>
  <c r="K471"/>
  <c r="J471"/>
  <c r="H473"/>
  <c r="G473"/>
  <c r="F473"/>
  <c r="C474"/>
  <c r="E473"/>
  <c r="A472"/>
  <c r="D472" s="1"/>
  <c r="B473"/>
  <c r="E449" i="73"/>
  <c r="L471" i="80" l="1"/>
  <c r="P471"/>
  <c r="D477" i="73"/>
  <c r="F476"/>
  <c r="C476"/>
  <c r="C477" s="1"/>
  <c r="I453"/>
  <c r="G454"/>
  <c r="H454" s="1"/>
  <c r="B456"/>
  <c r="A456" s="1"/>
  <c r="O472" i="80"/>
  <c r="N472"/>
  <c r="I471"/>
  <c r="M471"/>
  <c r="K472"/>
  <c r="J472"/>
  <c r="B474"/>
  <c r="H474"/>
  <c r="G474"/>
  <c r="F474"/>
  <c r="A473"/>
  <c r="D473" s="1"/>
  <c r="C475"/>
  <c r="E474"/>
  <c r="E450" i="73"/>
  <c r="L472" i="80" l="1"/>
  <c r="P472"/>
  <c r="D478" i="73"/>
  <c r="C478" s="1"/>
  <c r="F477"/>
  <c r="I454"/>
  <c r="G455"/>
  <c r="H455" s="1"/>
  <c r="B457"/>
  <c r="A457" s="1"/>
  <c r="O473" i="80"/>
  <c r="N473"/>
  <c r="I472"/>
  <c r="M472"/>
  <c r="K473"/>
  <c r="J473"/>
  <c r="H475"/>
  <c r="G475"/>
  <c r="F475"/>
  <c r="C476"/>
  <c r="E475"/>
  <c r="A474"/>
  <c r="D474" s="1"/>
  <c r="B475"/>
  <c r="E451" i="73"/>
  <c r="P473" i="80" l="1"/>
  <c r="L473"/>
  <c r="D479" i="73"/>
  <c r="F478"/>
  <c r="I455"/>
  <c r="K7" i="74" s="1"/>
  <c r="K112" s="1"/>
  <c r="G456" i="73"/>
  <c r="H456" s="1"/>
  <c r="B458"/>
  <c r="A458" s="1"/>
  <c r="O474" i="80"/>
  <c r="N474"/>
  <c r="I473"/>
  <c r="M473"/>
  <c r="K474"/>
  <c r="J474"/>
  <c r="B476"/>
  <c r="H476"/>
  <c r="G476"/>
  <c r="F476"/>
  <c r="A475"/>
  <c r="D475" s="1"/>
  <c r="C477"/>
  <c r="E476"/>
  <c r="E452" i="73"/>
  <c r="L474" i="80" l="1"/>
  <c r="P474"/>
  <c r="D480" i="73"/>
  <c r="F479"/>
  <c r="C479"/>
  <c r="C480" s="1"/>
  <c r="I456"/>
  <c r="K8" i="74" s="1"/>
  <c r="K120" s="1"/>
  <c r="B459" i="73"/>
  <c r="A459" s="1"/>
  <c r="G457"/>
  <c r="H457" s="1"/>
  <c r="O475" i="80"/>
  <c r="N475"/>
  <c r="I474"/>
  <c r="M474"/>
  <c r="K475"/>
  <c r="J475"/>
  <c r="H477"/>
  <c r="G477"/>
  <c r="F477"/>
  <c r="C478"/>
  <c r="E477"/>
  <c r="A476"/>
  <c r="D476" s="1"/>
  <c r="B477"/>
  <c r="E453" i="73"/>
  <c r="P475" i="80" l="1"/>
  <c r="L475"/>
  <c r="D481" i="73"/>
  <c r="F480"/>
  <c r="I457"/>
  <c r="K9" i="74" s="1"/>
  <c r="K124" s="1"/>
  <c r="G458" i="73"/>
  <c r="H458" s="1"/>
  <c r="B460"/>
  <c r="A460" s="1"/>
  <c r="I475" i="80"/>
  <c r="M475"/>
  <c r="O476"/>
  <c r="N476"/>
  <c r="K476"/>
  <c r="J476"/>
  <c r="B478"/>
  <c r="H478"/>
  <c r="G478"/>
  <c r="F478"/>
  <c r="A477"/>
  <c r="D477" s="1"/>
  <c r="C479"/>
  <c r="E478"/>
  <c r="E454" i="73"/>
  <c r="P476" i="80" l="1"/>
  <c r="L476"/>
  <c r="D482" i="73"/>
  <c r="F481"/>
  <c r="C481"/>
  <c r="C482" s="1"/>
  <c r="B461"/>
  <c r="A461" s="1"/>
  <c r="I458"/>
  <c r="G459"/>
  <c r="H459" s="1"/>
  <c r="I476" i="80"/>
  <c r="M476"/>
  <c r="O477"/>
  <c r="N477"/>
  <c r="K477"/>
  <c r="J477"/>
  <c r="H479"/>
  <c r="G479"/>
  <c r="F479"/>
  <c r="C480"/>
  <c r="E479"/>
  <c r="A478"/>
  <c r="D478" s="1"/>
  <c r="B479"/>
  <c r="E455" i="73"/>
  <c r="P477" i="80" l="1"/>
  <c r="L477"/>
  <c r="D483" i="73"/>
  <c r="F482"/>
  <c r="I459"/>
  <c r="G460"/>
  <c r="H460" s="1"/>
  <c r="B462"/>
  <c r="A462" s="1"/>
  <c r="N478" i="80"/>
  <c r="O478"/>
  <c r="I477"/>
  <c r="M477"/>
  <c r="K478"/>
  <c r="J478"/>
  <c r="B480"/>
  <c r="H480"/>
  <c r="G480"/>
  <c r="F480"/>
  <c r="A479"/>
  <c r="D479" s="1"/>
  <c r="C481"/>
  <c r="E480"/>
  <c r="E456" i="73"/>
  <c r="P478" i="80" l="1"/>
  <c r="L478"/>
  <c r="D484" i="73"/>
  <c r="F483"/>
  <c r="C483"/>
  <c r="I460"/>
  <c r="G461"/>
  <c r="H461" s="1"/>
  <c r="B463"/>
  <c r="A463" s="1"/>
  <c r="I478" i="80"/>
  <c r="M478"/>
  <c r="O479"/>
  <c r="N479"/>
  <c r="K479"/>
  <c r="J479"/>
  <c r="H481"/>
  <c r="G481"/>
  <c r="F481"/>
  <c r="C482"/>
  <c r="E481"/>
  <c r="A480"/>
  <c r="D480" s="1"/>
  <c r="B481"/>
  <c r="E457" i="73"/>
  <c r="L479" i="80" l="1"/>
  <c r="P479"/>
  <c r="C484" i="73"/>
  <c r="D485"/>
  <c r="F484"/>
  <c r="G462"/>
  <c r="H462" s="1"/>
  <c r="B464"/>
  <c r="A464" s="1"/>
  <c r="I461"/>
  <c r="L7" i="74" s="1"/>
  <c r="L112" s="1"/>
  <c r="N480" i="80"/>
  <c r="O480"/>
  <c r="I479"/>
  <c r="M479"/>
  <c r="K480"/>
  <c r="J480"/>
  <c r="B482"/>
  <c r="H482"/>
  <c r="G482"/>
  <c r="F482"/>
  <c r="A481"/>
  <c r="D481" s="1"/>
  <c r="C483"/>
  <c r="E482"/>
  <c r="E458" i="73"/>
  <c r="L480" i="80" l="1"/>
  <c r="P480"/>
  <c r="D486" i="73"/>
  <c r="F485"/>
  <c r="C485"/>
  <c r="I462"/>
  <c r="L8" i="74" s="1"/>
  <c r="L120" s="1"/>
  <c r="G463" i="73"/>
  <c r="H463" s="1"/>
  <c r="B465"/>
  <c r="A465" s="1"/>
  <c r="O481" i="80"/>
  <c r="N481"/>
  <c r="I480"/>
  <c r="M480"/>
  <c r="K481"/>
  <c r="J481"/>
  <c r="H483"/>
  <c r="G483"/>
  <c r="F483"/>
  <c r="C484"/>
  <c r="E483"/>
  <c r="A482"/>
  <c r="D482" s="1"/>
  <c r="B483"/>
  <c r="E459" i="73"/>
  <c r="P481" i="80" l="1"/>
  <c r="L481"/>
  <c r="C486" i="73"/>
  <c r="I463"/>
  <c r="L9" i="74" s="1"/>
  <c r="L124" s="1"/>
  <c r="D487" i="73"/>
  <c r="F486"/>
  <c r="G464"/>
  <c r="H464" s="1"/>
  <c r="I464"/>
  <c r="B466"/>
  <c r="A466" s="1"/>
  <c r="N482" i="80"/>
  <c r="O482"/>
  <c r="I481"/>
  <c r="M481"/>
  <c r="K482"/>
  <c r="J482"/>
  <c r="B484"/>
  <c r="H484"/>
  <c r="G484"/>
  <c r="F484"/>
  <c r="A483"/>
  <c r="D483" s="1"/>
  <c r="C485"/>
  <c r="E484"/>
  <c r="E460" i="73"/>
  <c r="L482" i="80" l="1"/>
  <c r="P482"/>
  <c r="D488" i="73"/>
  <c r="F487"/>
  <c r="C487"/>
  <c r="C488" s="1"/>
  <c r="G465"/>
  <c r="H465" s="1"/>
  <c r="B467"/>
  <c r="A467" s="1"/>
  <c r="I482" i="80"/>
  <c r="M482"/>
  <c r="O483"/>
  <c r="N483"/>
  <c r="K483"/>
  <c r="J483"/>
  <c r="H485"/>
  <c r="G485"/>
  <c r="F485"/>
  <c r="C486"/>
  <c r="E485"/>
  <c r="A484"/>
  <c r="D484" s="1"/>
  <c r="B485"/>
  <c r="E461" i="73"/>
  <c r="P483" i="80" l="1"/>
  <c r="L483"/>
  <c r="D489" i="73"/>
  <c r="F488"/>
  <c r="I465"/>
  <c r="G466"/>
  <c r="H466" s="1"/>
  <c r="B468"/>
  <c r="A468" s="1"/>
  <c r="O484" i="80"/>
  <c r="N484"/>
  <c r="I483"/>
  <c r="M483"/>
  <c r="B486"/>
  <c r="K484"/>
  <c r="J484"/>
  <c r="H486"/>
  <c r="G486"/>
  <c r="F486"/>
  <c r="A485"/>
  <c r="D485" s="1"/>
  <c r="C487"/>
  <c r="E486"/>
  <c r="E462" i="73"/>
  <c r="I466" l="1"/>
  <c r="P484" i="80"/>
  <c r="L484"/>
  <c r="D490" i="73"/>
  <c r="F489"/>
  <c r="C489"/>
  <c r="C490" s="1"/>
  <c r="G467"/>
  <c r="H467" s="1"/>
  <c r="B469"/>
  <c r="A469" s="1"/>
  <c r="O485" i="80"/>
  <c r="N485"/>
  <c r="I484"/>
  <c r="M484"/>
  <c r="K485"/>
  <c r="J485"/>
  <c r="H487"/>
  <c r="G487"/>
  <c r="F487"/>
  <c r="C488"/>
  <c r="E487"/>
  <c r="A486"/>
  <c r="D486" s="1"/>
  <c r="B487"/>
  <c r="E463" i="73"/>
  <c r="L485" i="80" l="1"/>
  <c r="P485"/>
  <c r="D491" i="73"/>
  <c r="F490"/>
  <c r="I467"/>
  <c r="M7" i="74" s="1"/>
  <c r="M112" s="1"/>
  <c r="G468" i="73"/>
  <c r="H468" s="1"/>
  <c r="B470"/>
  <c r="A470" s="1"/>
  <c r="N486" i="80"/>
  <c r="O486"/>
  <c r="I485"/>
  <c r="M485"/>
  <c r="B488"/>
  <c r="K486"/>
  <c r="J486"/>
  <c r="H488"/>
  <c r="G488"/>
  <c r="F488"/>
  <c r="A487"/>
  <c r="D487" s="1"/>
  <c r="C489"/>
  <c r="E488"/>
  <c r="E464" i="73"/>
  <c r="P486" i="80" l="1"/>
  <c r="L486"/>
  <c r="D492" i="73"/>
  <c r="F491"/>
  <c r="C491"/>
  <c r="I468"/>
  <c r="M8" i="74" s="1"/>
  <c r="M120" s="1"/>
  <c r="G469" i="73"/>
  <c r="H469" s="1"/>
  <c r="B471"/>
  <c r="A471" s="1"/>
  <c r="I486" i="80"/>
  <c r="M486"/>
  <c r="O487"/>
  <c r="N487"/>
  <c r="K487"/>
  <c r="J487"/>
  <c r="H489"/>
  <c r="G489"/>
  <c r="F489"/>
  <c r="C490"/>
  <c r="E489"/>
  <c r="A488"/>
  <c r="D488" s="1"/>
  <c r="B489"/>
  <c r="E465" i="73"/>
  <c r="L487" i="80" l="1"/>
  <c r="P487"/>
  <c r="C492" i="73"/>
  <c r="D493"/>
  <c r="F492"/>
  <c r="G470"/>
  <c r="H470" s="1"/>
  <c r="B472"/>
  <c r="A472" s="1"/>
  <c r="I469"/>
  <c r="M9" i="74" s="1"/>
  <c r="M124" s="1"/>
  <c r="O488" i="80"/>
  <c r="N488"/>
  <c r="I487"/>
  <c r="M487"/>
  <c r="K488"/>
  <c r="J488"/>
  <c r="H490"/>
  <c r="G490"/>
  <c r="F490"/>
  <c r="B490"/>
  <c r="A489"/>
  <c r="D489" s="1"/>
  <c r="C491"/>
  <c r="E490"/>
  <c r="E466" i="73"/>
  <c r="L488" i="80" l="1"/>
  <c r="P488"/>
  <c r="D494" i="73"/>
  <c r="F493"/>
  <c r="I470"/>
  <c r="C493"/>
  <c r="G471"/>
  <c r="H471" s="1"/>
  <c r="B473"/>
  <c r="A473" s="1"/>
  <c r="O489" i="80"/>
  <c r="N489"/>
  <c r="I488"/>
  <c r="M488"/>
  <c r="J489"/>
  <c r="K489"/>
  <c r="H491"/>
  <c r="G491"/>
  <c r="F491"/>
  <c r="C492"/>
  <c r="E491"/>
  <c r="A490"/>
  <c r="D490" s="1"/>
  <c r="B491"/>
  <c r="E467" i="73"/>
  <c r="L489" i="80" l="1"/>
  <c r="P489"/>
  <c r="C494" i="73"/>
  <c r="D495"/>
  <c r="F494"/>
  <c r="I471"/>
  <c r="G472"/>
  <c r="H472" s="1"/>
  <c r="B474"/>
  <c r="A474" s="1"/>
  <c r="I489" i="80"/>
  <c r="M489"/>
  <c r="O490"/>
  <c r="N490"/>
  <c r="B492"/>
  <c r="K490"/>
  <c r="J490"/>
  <c r="H492"/>
  <c r="G492"/>
  <c r="F492"/>
  <c r="A491"/>
  <c r="D491" s="1"/>
  <c r="C493"/>
  <c r="E492"/>
  <c r="E468" i="73"/>
  <c r="I472" l="1"/>
  <c r="P490" i="80"/>
  <c r="L490"/>
  <c r="D496" i="73"/>
  <c r="F495"/>
  <c r="C495"/>
  <c r="G473"/>
  <c r="H473" s="1"/>
  <c r="B475"/>
  <c r="A475" s="1"/>
  <c r="O491" i="80"/>
  <c r="N491"/>
  <c r="I490"/>
  <c r="M490"/>
  <c r="K491"/>
  <c r="J491"/>
  <c r="H493"/>
  <c r="G493"/>
  <c r="F493"/>
  <c r="C494"/>
  <c r="E493"/>
  <c r="A492"/>
  <c r="D492" s="1"/>
  <c r="B493"/>
  <c r="E469" i="73"/>
  <c r="L491" i="80" l="1"/>
  <c r="P491"/>
  <c r="C496" i="73"/>
  <c r="D497"/>
  <c r="F496"/>
  <c r="I473"/>
  <c r="N7" i="74" s="1"/>
  <c r="N112" s="1"/>
  <c r="G474" i="73"/>
  <c r="H474" s="1"/>
  <c r="B476"/>
  <c r="A476" s="1"/>
  <c r="O492" i="80"/>
  <c r="N492"/>
  <c r="I491"/>
  <c r="M491"/>
  <c r="K492"/>
  <c r="J492"/>
  <c r="B494"/>
  <c r="H494"/>
  <c r="G494"/>
  <c r="F494"/>
  <c r="A493"/>
  <c r="D493" s="1"/>
  <c r="C495"/>
  <c r="E494"/>
  <c r="E470" i="73"/>
  <c r="I474" l="1"/>
  <c r="N8" i="74" s="1"/>
  <c r="N120" s="1"/>
  <c r="L492" i="80"/>
  <c r="P492"/>
  <c r="D498" i="73"/>
  <c r="F497"/>
  <c r="C497"/>
  <c r="C498" s="1"/>
  <c r="G475"/>
  <c r="H475" s="1"/>
  <c r="B477"/>
  <c r="A477" s="1"/>
  <c r="O493" i="80"/>
  <c r="N493"/>
  <c r="I492"/>
  <c r="M492"/>
  <c r="K493"/>
  <c r="J493"/>
  <c r="H495"/>
  <c r="G495"/>
  <c r="F495"/>
  <c r="C496"/>
  <c r="E495"/>
  <c r="A494"/>
  <c r="D494" s="1"/>
  <c r="B495"/>
  <c r="E471" i="73"/>
  <c r="L493" i="80" l="1"/>
  <c r="P493"/>
  <c r="D499" i="73"/>
  <c r="F498"/>
  <c r="I475"/>
  <c r="N9" i="74" s="1"/>
  <c r="N124" s="1"/>
  <c r="G476" i="73"/>
  <c r="H476" s="1"/>
  <c r="B478"/>
  <c r="A478" s="1"/>
  <c r="N494" i="80"/>
  <c r="O494"/>
  <c r="I493"/>
  <c r="M493"/>
  <c r="B496"/>
  <c r="K494"/>
  <c r="J494"/>
  <c r="H496"/>
  <c r="G496"/>
  <c r="F496"/>
  <c r="A495"/>
  <c r="D495" s="1"/>
  <c r="C497"/>
  <c r="E496"/>
  <c r="E472" i="73"/>
  <c r="L494" i="80" l="1"/>
  <c r="P494"/>
  <c r="D500" i="73"/>
  <c r="F499"/>
  <c r="C499"/>
  <c r="C500" s="1"/>
  <c r="B479"/>
  <c r="A479" s="1"/>
  <c r="G478"/>
  <c r="H478" s="1"/>
  <c r="G477"/>
  <c r="H477" s="1"/>
  <c r="I476"/>
  <c r="I494" i="80"/>
  <c r="M494"/>
  <c r="O495"/>
  <c r="N495"/>
  <c r="K495"/>
  <c r="J495"/>
  <c r="H497"/>
  <c r="G497"/>
  <c r="F497"/>
  <c r="C498"/>
  <c r="E497"/>
  <c r="A496"/>
  <c r="D496" s="1"/>
  <c r="B497"/>
  <c r="E473" i="73"/>
  <c r="L495" i="80" l="1"/>
  <c r="P495"/>
  <c r="D501" i="73"/>
  <c r="F500"/>
  <c r="I477"/>
  <c r="B480"/>
  <c r="A480" s="1"/>
  <c r="O496" i="80"/>
  <c r="N496"/>
  <c r="I495"/>
  <c r="M495"/>
  <c r="B498"/>
  <c r="K496"/>
  <c r="J496"/>
  <c r="H498"/>
  <c r="G498"/>
  <c r="F498"/>
  <c r="A497"/>
  <c r="D497" s="1"/>
  <c r="C499"/>
  <c r="E498"/>
  <c r="E474" i="73"/>
  <c r="L496" i="80" l="1"/>
  <c r="P496"/>
  <c r="D502" i="73"/>
  <c r="F501"/>
  <c r="C501"/>
  <c r="C502" s="1"/>
  <c r="G479"/>
  <c r="H479" s="1"/>
  <c r="B481"/>
  <c r="A481" s="1"/>
  <c r="G480"/>
  <c r="H480" s="1"/>
  <c r="O497" i="80"/>
  <c r="N497"/>
  <c r="I496"/>
  <c r="M496"/>
  <c r="K497"/>
  <c r="J497"/>
  <c r="H499"/>
  <c r="G499"/>
  <c r="F499"/>
  <c r="C500"/>
  <c r="E499"/>
  <c r="A498"/>
  <c r="D498" s="1"/>
  <c r="B499"/>
  <c r="E475" i="73"/>
  <c r="P497" i="80" l="1"/>
  <c r="L497"/>
  <c r="D503" i="73"/>
  <c r="F502"/>
  <c r="I479"/>
  <c r="O7" i="74" s="1"/>
  <c r="O112" s="1"/>
  <c r="B482" i="73"/>
  <c r="A482" s="1"/>
  <c r="O498" i="80"/>
  <c r="N498"/>
  <c r="I497"/>
  <c r="M497"/>
  <c r="K498"/>
  <c r="J498"/>
  <c r="B500"/>
  <c r="H500"/>
  <c r="G500"/>
  <c r="F500"/>
  <c r="A499"/>
  <c r="D499" s="1"/>
  <c r="C501"/>
  <c r="E500"/>
  <c r="E476" i="73"/>
  <c r="L498" i="80" l="1"/>
  <c r="P498"/>
  <c r="D504" i="73"/>
  <c r="F503"/>
  <c r="C503"/>
  <c r="C504" s="1"/>
  <c r="G481"/>
  <c r="H481" s="1"/>
  <c r="B483"/>
  <c r="A483" s="1"/>
  <c r="I498" i="80"/>
  <c r="M498"/>
  <c r="O499"/>
  <c r="N499"/>
  <c r="K499"/>
  <c r="J499"/>
  <c r="H501"/>
  <c r="G501"/>
  <c r="F501"/>
  <c r="C502"/>
  <c r="E501"/>
  <c r="A500"/>
  <c r="D500" s="1"/>
  <c r="B501"/>
  <c r="E477" i="73"/>
  <c r="P499" i="80" l="1"/>
  <c r="L499"/>
  <c r="D505" i="73"/>
  <c r="F504"/>
  <c r="I481"/>
  <c r="O9" i="74" s="1"/>
  <c r="O124" s="1"/>
  <c r="G482" i="73"/>
  <c r="H482" s="1"/>
  <c r="B484"/>
  <c r="A484" s="1"/>
  <c r="O500" i="80"/>
  <c r="N500"/>
  <c r="I499"/>
  <c r="M499"/>
  <c r="K500"/>
  <c r="J500"/>
  <c r="B502"/>
  <c r="H502"/>
  <c r="G502"/>
  <c r="F502"/>
  <c r="A501"/>
  <c r="D501" s="1"/>
  <c r="C503"/>
  <c r="E502"/>
  <c r="E478" i="73"/>
  <c r="I482" l="1"/>
  <c r="L500" i="80"/>
  <c r="P500"/>
  <c r="D506" i="73"/>
  <c r="F505"/>
  <c r="C505"/>
  <c r="C506" s="1"/>
  <c r="B485"/>
  <c r="A485" s="1"/>
  <c r="G483"/>
  <c r="H483" s="1"/>
  <c r="O501" i="80"/>
  <c r="N501"/>
  <c r="I500"/>
  <c r="M500"/>
  <c r="K501"/>
  <c r="J501"/>
  <c r="H503"/>
  <c r="G503"/>
  <c r="F503"/>
  <c r="C504"/>
  <c r="E503"/>
  <c r="A502"/>
  <c r="D502" s="1"/>
  <c r="B503"/>
  <c r="E479" i="73"/>
  <c r="L501" i="80" l="1"/>
  <c r="P501"/>
  <c r="D507" i="73"/>
  <c r="C507" s="1"/>
  <c r="F506"/>
  <c r="I483"/>
  <c r="G484"/>
  <c r="H484" s="1"/>
  <c r="B486"/>
  <c r="A486" s="1"/>
  <c r="N502" i="80"/>
  <c r="O502"/>
  <c r="I501"/>
  <c r="M501"/>
  <c r="B504"/>
  <c r="K502"/>
  <c r="J502"/>
  <c r="H504"/>
  <c r="G504"/>
  <c r="F504"/>
  <c r="A503"/>
  <c r="D503" s="1"/>
  <c r="C505"/>
  <c r="E504"/>
  <c r="E480" i="73"/>
  <c r="L502" i="80" l="1"/>
  <c r="P502"/>
  <c r="D508" i="73"/>
  <c r="C508" s="1"/>
  <c r="F507"/>
  <c r="B487"/>
  <c r="A487" s="1"/>
  <c r="I484"/>
  <c r="G485"/>
  <c r="H485" s="1"/>
  <c r="O503" i="80"/>
  <c r="N503"/>
  <c r="I502"/>
  <c r="M502"/>
  <c r="K503"/>
  <c r="J503"/>
  <c r="H505"/>
  <c r="G505"/>
  <c r="F505"/>
  <c r="C506"/>
  <c r="E505"/>
  <c r="A504"/>
  <c r="D504" s="1"/>
  <c r="B505"/>
  <c r="E481" i="73"/>
  <c r="L503" i="80" l="1"/>
  <c r="P503"/>
  <c r="D509" i="73"/>
  <c r="F508"/>
  <c r="G486"/>
  <c r="H486" s="1"/>
  <c r="I485"/>
  <c r="P7" i="74" s="1"/>
  <c r="B488" i="73"/>
  <c r="A488" s="1"/>
  <c r="B506" i="80"/>
  <c r="O504"/>
  <c r="N504"/>
  <c r="I503"/>
  <c r="M503"/>
  <c r="K504"/>
  <c r="J504"/>
  <c r="H506"/>
  <c r="G506"/>
  <c r="F506"/>
  <c r="A505"/>
  <c r="D505" s="1"/>
  <c r="C507"/>
  <c r="E506"/>
  <c r="E482" i="73"/>
  <c r="P112" i="74" l="1"/>
  <c r="P111"/>
  <c r="L504" i="80"/>
  <c r="P504"/>
  <c r="D510" i="73"/>
  <c r="F509"/>
  <c r="C509"/>
  <c r="I486"/>
  <c r="P8" i="74" s="1"/>
  <c r="B489" i="73"/>
  <c r="A489" s="1"/>
  <c r="G487"/>
  <c r="H487" s="1"/>
  <c r="O505" i="80"/>
  <c r="N505"/>
  <c r="I504"/>
  <c r="M504"/>
  <c r="J505"/>
  <c r="K505"/>
  <c r="H507"/>
  <c r="G507"/>
  <c r="F507"/>
  <c r="C508"/>
  <c r="E507"/>
  <c r="A506"/>
  <c r="D506" s="1"/>
  <c r="B507"/>
  <c r="E483" i="73"/>
  <c r="P120" i="74" l="1"/>
  <c r="P119"/>
  <c r="P505" i="80"/>
  <c r="L505"/>
  <c r="C510" i="73"/>
  <c r="D511"/>
  <c r="F510"/>
  <c r="I487"/>
  <c r="P9" i="74" s="1"/>
  <c r="G488" i="73"/>
  <c r="H488" s="1"/>
  <c r="B490"/>
  <c r="A490" s="1"/>
  <c r="O506" i="80"/>
  <c r="N506"/>
  <c r="I505"/>
  <c r="M505"/>
  <c r="B508"/>
  <c r="K506"/>
  <c r="J506"/>
  <c r="H508"/>
  <c r="G508"/>
  <c r="F508"/>
  <c r="A507"/>
  <c r="D507" s="1"/>
  <c r="C509"/>
  <c r="E508"/>
  <c r="E484" i="73"/>
  <c r="P124" i="74" l="1"/>
  <c r="P123"/>
  <c r="C511" i="73"/>
  <c r="P506" i="80"/>
  <c r="L506"/>
  <c r="D512" i="73"/>
  <c r="F511"/>
  <c r="G489"/>
  <c r="H489" s="1"/>
  <c r="B491"/>
  <c r="A491" s="1"/>
  <c r="I488"/>
  <c r="I506" i="80"/>
  <c r="M506"/>
  <c r="O507"/>
  <c r="N507"/>
  <c r="K507"/>
  <c r="J507"/>
  <c r="H509"/>
  <c r="G509"/>
  <c r="F509"/>
  <c r="C510"/>
  <c r="E509"/>
  <c r="A508"/>
  <c r="D508" s="1"/>
  <c r="B509"/>
  <c r="E485" i="73"/>
  <c r="C512" l="1"/>
  <c r="L507" i="80"/>
  <c r="P507"/>
  <c r="I489" i="73"/>
  <c r="D513"/>
  <c r="F512"/>
  <c r="G490"/>
  <c r="H490" s="1"/>
  <c r="B492"/>
  <c r="A492" s="1"/>
  <c r="O508" i="80"/>
  <c r="N508"/>
  <c r="I507"/>
  <c r="M507"/>
  <c r="K508"/>
  <c r="J508"/>
  <c r="B510"/>
  <c r="H510"/>
  <c r="G510"/>
  <c r="F510"/>
  <c r="A509"/>
  <c r="D509" s="1"/>
  <c r="C511"/>
  <c r="E510"/>
  <c r="E486" i="73"/>
  <c r="L508" i="80" l="1"/>
  <c r="P508"/>
  <c r="D514" i="73"/>
  <c r="F513"/>
  <c r="C513"/>
  <c r="C514" s="1"/>
  <c r="G491"/>
  <c r="H491" s="1"/>
  <c r="B493"/>
  <c r="A493" s="1"/>
  <c r="I490"/>
  <c r="O509" i="80"/>
  <c r="N509"/>
  <c r="I508"/>
  <c r="M508"/>
  <c r="K509"/>
  <c r="J509"/>
  <c r="H511"/>
  <c r="G511"/>
  <c r="F511"/>
  <c r="C512"/>
  <c r="E511"/>
  <c r="A510"/>
  <c r="D510" s="1"/>
  <c r="B511"/>
  <c r="E487" i="73"/>
  <c r="P509" i="80" l="1"/>
  <c r="L509"/>
  <c r="I491" i="73"/>
  <c r="Q7" i="74" s="1"/>
  <c r="Q111" s="1"/>
  <c r="D515" i="73"/>
  <c r="F514"/>
  <c r="G492"/>
  <c r="H492" s="1"/>
  <c r="B494"/>
  <c r="A494" s="1"/>
  <c r="N510" i="80"/>
  <c r="O510"/>
  <c r="I509"/>
  <c r="M509"/>
  <c r="K510"/>
  <c r="J510"/>
  <c r="B512"/>
  <c r="H512"/>
  <c r="G512"/>
  <c r="F512"/>
  <c r="A511"/>
  <c r="D511" s="1"/>
  <c r="C513"/>
  <c r="E512"/>
  <c r="E488" i="73"/>
  <c r="I492" l="1"/>
  <c r="Q8" i="74" s="1"/>
  <c r="Q119" s="1"/>
  <c r="L510" i="80"/>
  <c r="P510"/>
  <c r="D516" i="73"/>
  <c r="F515"/>
  <c r="C515"/>
  <c r="B495"/>
  <c r="A495" s="1"/>
  <c r="G493"/>
  <c r="H493" s="1"/>
  <c r="I510" i="80"/>
  <c r="M510"/>
  <c r="O511"/>
  <c r="N511"/>
  <c r="K511"/>
  <c r="J511"/>
  <c r="H513"/>
  <c r="G513"/>
  <c r="F513"/>
  <c r="C514"/>
  <c r="E513"/>
  <c r="A512"/>
  <c r="D512" s="1"/>
  <c r="B513"/>
  <c r="E489" i="73"/>
  <c r="P511" i="80" l="1"/>
  <c r="L511"/>
  <c r="C516" i="73"/>
  <c r="D517"/>
  <c r="F516"/>
  <c r="I493"/>
  <c r="Q9" i="74" s="1"/>
  <c r="Q123" s="1"/>
  <c r="G494" i="73"/>
  <c r="H494" s="1"/>
  <c r="B496"/>
  <c r="A496" s="1"/>
  <c r="O512" i="80"/>
  <c r="N512"/>
  <c r="I511"/>
  <c r="M511"/>
  <c r="K512"/>
  <c r="J512"/>
  <c r="B514"/>
  <c r="H514"/>
  <c r="G514"/>
  <c r="F514"/>
  <c r="A513"/>
  <c r="D513" s="1"/>
  <c r="C515"/>
  <c r="E514"/>
  <c r="E490" i="73"/>
  <c r="I494" l="1"/>
  <c r="P512" i="80"/>
  <c r="L512"/>
  <c r="D518" i="73"/>
  <c r="F517"/>
  <c r="C517"/>
  <c r="C518" s="1"/>
  <c r="B497"/>
  <c r="A497" s="1"/>
  <c r="G495"/>
  <c r="H495" s="1"/>
  <c r="O513" i="80"/>
  <c r="N513"/>
  <c r="I512"/>
  <c r="M512"/>
  <c r="K513"/>
  <c r="J513"/>
  <c r="H515"/>
  <c r="G515"/>
  <c r="F515"/>
  <c r="A514"/>
  <c r="D514" s="1"/>
  <c r="C516"/>
  <c r="E515"/>
  <c r="B515"/>
  <c r="E491" i="73"/>
  <c r="L513" i="80" l="1"/>
  <c r="P513"/>
  <c r="D519" i="73"/>
  <c r="F518"/>
  <c r="I495"/>
  <c r="G496"/>
  <c r="H496" s="1"/>
  <c r="B498"/>
  <c r="A498" s="1"/>
  <c r="O514" i="80"/>
  <c r="N514"/>
  <c r="I513"/>
  <c r="M513"/>
  <c r="K514"/>
  <c r="J514"/>
  <c r="B516"/>
  <c r="H516"/>
  <c r="G516"/>
  <c r="F516"/>
  <c r="C517"/>
  <c r="E516"/>
  <c r="A515"/>
  <c r="D515" s="1"/>
  <c r="E492" i="73"/>
  <c r="I496" l="1"/>
  <c r="L514" i="80"/>
  <c r="P514"/>
  <c r="D520" i="73"/>
  <c r="F519"/>
  <c r="C519"/>
  <c r="B499"/>
  <c r="A499" s="1"/>
  <c r="G497"/>
  <c r="H497" s="1"/>
  <c r="O515" i="80"/>
  <c r="N515"/>
  <c r="I514"/>
  <c r="M514"/>
  <c r="K515"/>
  <c r="J515"/>
  <c r="H517"/>
  <c r="G517"/>
  <c r="F517"/>
  <c r="A516"/>
  <c r="D516" s="1"/>
  <c r="C518"/>
  <c r="E517"/>
  <c r="B517"/>
  <c r="E493" i="73"/>
  <c r="L515" i="80" l="1"/>
  <c r="P515"/>
  <c r="C520" i="73"/>
  <c r="D521"/>
  <c r="F520"/>
  <c r="I497"/>
  <c r="R7" i="74" s="1"/>
  <c r="G498" i="73"/>
  <c r="H498" s="1"/>
  <c r="B500"/>
  <c r="A500" s="1"/>
  <c r="O516" i="80"/>
  <c r="N516"/>
  <c r="I515"/>
  <c r="M515"/>
  <c r="K516"/>
  <c r="J516"/>
  <c r="B518"/>
  <c r="H518"/>
  <c r="G518"/>
  <c r="F518"/>
  <c r="C519"/>
  <c r="E518"/>
  <c r="A517"/>
  <c r="D517" s="1"/>
  <c r="E494" i="73"/>
  <c r="R111" i="74" l="1"/>
  <c r="R110"/>
  <c r="I498" i="73"/>
  <c r="R8" i="74" s="1"/>
  <c r="L516" i="80"/>
  <c r="P516"/>
  <c r="D522" i="73"/>
  <c r="F521"/>
  <c r="C521"/>
  <c r="G499"/>
  <c r="H499" s="1"/>
  <c r="B501"/>
  <c r="A501" s="1"/>
  <c r="O517" i="80"/>
  <c r="N517"/>
  <c r="I516"/>
  <c r="M516"/>
  <c r="K517"/>
  <c r="J517"/>
  <c r="H519"/>
  <c r="G519"/>
  <c r="F519"/>
  <c r="C520"/>
  <c r="E519"/>
  <c r="A518"/>
  <c r="D518" s="1"/>
  <c r="B519"/>
  <c r="E495" i="73"/>
  <c r="R119" i="74" l="1"/>
  <c r="R118"/>
  <c r="L517" i="80"/>
  <c r="P517"/>
  <c r="C522" i="73"/>
  <c r="D523"/>
  <c r="F522"/>
  <c r="I499"/>
  <c r="R9" i="74" s="1"/>
  <c r="G500" i="73"/>
  <c r="H500" s="1"/>
  <c r="B502"/>
  <c r="A502" s="1"/>
  <c r="N518" i="80"/>
  <c r="O518"/>
  <c r="I517"/>
  <c r="M517"/>
  <c r="K518"/>
  <c r="J518"/>
  <c r="B520"/>
  <c r="H520"/>
  <c r="G520"/>
  <c r="F520"/>
  <c r="A519"/>
  <c r="D519" s="1"/>
  <c r="C521"/>
  <c r="E520"/>
  <c r="E496" i="73"/>
  <c r="R123" i="74" l="1"/>
  <c r="R122"/>
  <c r="P518" i="80"/>
  <c r="I500" i="73"/>
  <c r="L518" i="80"/>
  <c r="D524" i="73"/>
  <c r="F523"/>
  <c r="C523"/>
  <c r="C524" s="1"/>
  <c r="B503"/>
  <c r="A503" s="1"/>
  <c r="G501"/>
  <c r="H501" s="1"/>
  <c r="I518" i="80"/>
  <c r="M518"/>
  <c r="O519"/>
  <c r="N519"/>
  <c r="K519"/>
  <c r="J519"/>
  <c r="H521"/>
  <c r="G521"/>
  <c r="F521"/>
  <c r="C522"/>
  <c r="E521"/>
  <c r="A520"/>
  <c r="D520" s="1"/>
  <c r="B521"/>
  <c r="E497" i="73"/>
  <c r="P519" i="80" l="1"/>
  <c r="L519"/>
  <c r="D525" i="73"/>
  <c r="F524"/>
  <c r="I501"/>
  <c r="G502"/>
  <c r="H502" s="1"/>
  <c r="B504"/>
  <c r="A504" s="1"/>
  <c r="O520" i="80"/>
  <c r="N520"/>
  <c r="I519"/>
  <c r="M519"/>
  <c r="K520"/>
  <c r="J520"/>
  <c r="B522"/>
  <c r="H522"/>
  <c r="G522"/>
  <c r="F522"/>
  <c r="A521"/>
  <c r="D521" s="1"/>
  <c r="C523"/>
  <c r="E522"/>
  <c r="E498" i="73"/>
  <c r="I502" l="1"/>
  <c r="L520" i="80"/>
  <c r="P520"/>
  <c r="D526" i="73"/>
  <c r="F525"/>
  <c r="C525"/>
  <c r="G503"/>
  <c r="H503" s="1"/>
  <c r="B505"/>
  <c r="A505" s="1"/>
  <c r="I520" i="80"/>
  <c r="M520"/>
  <c r="O521"/>
  <c r="N521"/>
  <c r="K521"/>
  <c r="J521"/>
  <c r="H523"/>
  <c r="G523"/>
  <c r="F523"/>
  <c r="A522"/>
  <c r="D522" s="1"/>
  <c r="C524"/>
  <c r="E523"/>
  <c r="B523"/>
  <c r="E499" i="73"/>
  <c r="P521" i="80" l="1"/>
  <c r="L521"/>
  <c r="C526" i="73"/>
  <c r="I503"/>
  <c r="S7" i="74" s="1"/>
  <c r="S110" s="1"/>
  <c r="D527" i="73"/>
  <c r="F526"/>
  <c r="G504"/>
  <c r="H504" s="1"/>
  <c r="I504"/>
  <c r="S8" i="74" s="1"/>
  <c r="S118" s="1"/>
  <c r="B506" i="73"/>
  <c r="A506" s="1"/>
  <c r="I521" i="80"/>
  <c r="M521"/>
  <c r="O522"/>
  <c r="N522"/>
  <c r="K522"/>
  <c r="J522"/>
  <c r="H524"/>
  <c r="G524"/>
  <c r="F524"/>
  <c r="B524"/>
  <c r="C525"/>
  <c r="E524"/>
  <c r="A523"/>
  <c r="D523" s="1"/>
  <c r="E500" i="73"/>
  <c r="P522" i="80" l="1"/>
  <c r="L522"/>
  <c r="D528" i="73"/>
  <c r="F527"/>
  <c r="C527"/>
  <c r="G505"/>
  <c r="H505" s="1"/>
  <c r="B507"/>
  <c r="A507" s="1"/>
  <c r="O523" i="80"/>
  <c r="N523"/>
  <c r="I522"/>
  <c r="M522"/>
  <c r="K523"/>
  <c r="J523"/>
  <c r="H525"/>
  <c r="G525"/>
  <c r="F525"/>
  <c r="A524"/>
  <c r="D524" s="1"/>
  <c r="C526"/>
  <c r="E525"/>
  <c r="B525"/>
  <c r="E501" i="73"/>
  <c r="L523" i="80" l="1"/>
  <c r="P523"/>
  <c r="C528" i="73"/>
  <c r="D529"/>
  <c r="F528"/>
  <c r="I505"/>
  <c r="S9" i="74" s="1"/>
  <c r="S122" s="1"/>
  <c r="G506" i="73"/>
  <c r="H506" s="1"/>
  <c r="I506"/>
  <c r="B508"/>
  <c r="A508" s="1"/>
  <c r="O524" i="80"/>
  <c r="N524"/>
  <c r="I523"/>
  <c r="M523"/>
  <c r="K524"/>
  <c r="J524"/>
  <c r="B526"/>
  <c r="H526"/>
  <c r="G526"/>
  <c r="F526"/>
  <c r="C527"/>
  <c r="E526"/>
  <c r="A525"/>
  <c r="D525" s="1"/>
  <c r="E502" i="73"/>
  <c r="L524" i="80" l="1"/>
  <c r="P524"/>
  <c r="D530" i="73"/>
  <c r="F529"/>
  <c r="C529"/>
  <c r="B509"/>
  <c r="A509" s="1"/>
  <c r="G507"/>
  <c r="H507" s="1"/>
  <c r="O525" i="80"/>
  <c r="N525"/>
  <c r="I524"/>
  <c r="M524"/>
  <c r="K525"/>
  <c r="J525"/>
  <c r="H527"/>
  <c r="G527"/>
  <c r="F527"/>
  <c r="C528"/>
  <c r="E527"/>
  <c r="A526"/>
  <c r="D526" s="1"/>
  <c r="B527"/>
  <c r="E503" i="73"/>
  <c r="L525" i="80" l="1"/>
  <c r="P525"/>
  <c r="C530" i="73"/>
  <c r="D531"/>
  <c r="F530"/>
  <c r="I507"/>
  <c r="G508"/>
  <c r="H508" s="1"/>
  <c r="B510"/>
  <c r="A510" s="1"/>
  <c r="N526" i="80"/>
  <c r="O526"/>
  <c r="I525"/>
  <c r="M525"/>
  <c r="K526"/>
  <c r="J526"/>
  <c r="B528"/>
  <c r="H528"/>
  <c r="G528"/>
  <c r="F528"/>
  <c r="A527"/>
  <c r="D527" s="1"/>
  <c r="C529"/>
  <c r="E528"/>
  <c r="E504" i="73"/>
  <c r="P526" i="80" l="1"/>
  <c r="L526"/>
  <c r="D532" i="73"/>
  <c r="F531"/>
  <c r="C531"/>
  <c r="C532" s="1"/>
  <c r="I508"/>
  <c r="G509"/>
  <c r="H509" s="1"/>
  <c r="B511"/>
  <c r="A511" s="1"/>
  <c r="I526" i="80"/>
  <c r="M526"/>
  <c r="O527"/>
  <c r="N527"/>
  <c r="K527"/>
  <c r="J527"/>
  <c r="H529"/>
  <c r="G529"/>
  <c r="F529"/>
  <c r="C530"/>
  <c r="E529"/>
  <c r="A528"/>
  <c r="D528" s="1"/>
  <c r="B529"/>
  <c r="E505" i="73"/>
  <c r="P527" i="80" l="1"/>
  <c r="L527"/>
  <c r="I509" i="73"/>
  <c r="D533"/>
  <c r="F532"/>
  <c r="G510"/>
  <c r="H510" s="1"/>
  <c r="B512"/>
  <c r="A512" s="1"/>
  <c r="O528" i="80"/>
  <c r="N528"/>
  <c r="I527"/>
  <c r="M527"/>
  <c r="K528"/>
  <c r="J528"/>
  <c r="B530"/>
  <c r="H530"/>
  <c r="G530"/>
  <c r="F530"/>
  <c r="A529"/>
  <c r="D529" s="1"/>
  <c r="C531"/>
  <c r="E530"/>
  <c r="E506" i="73"/>
  <c r="L528" i="80" l="1"/>
  <c r="P528"/>
  <c r="D534" i="73"/>
  <c r="F533"/>
  <c r="C533"/>
  <c r="C534" s="1"/>
  <c r="G511"/>
  <c r="H511" s="1"/>
  <c r="B513"/>
  <c r="A513" s="1"/>
  <c r="I510"/>
  <c r="I528" i="80"/>
  <c r="M528"/>
  <c r="O529"/>
  <c r="N529"/>
  <c r="K529"/>
  <c r="J529"/>
  <c r="H531"/>
  <c r="G531"/>
  <c r="F531"/>
  <c r="C532"/>
  <c r="E531"/>
  <c r="A530"/>
  <c r="D530" s="1"/>
  <c r="B531"/>
  <c r="E507" i="73"/>
  <c r="L529" i="80" l="1"/>
  <c r="P529"/>
  <c r="D535" i="73"/>
  <c r="F534"/>
  <c r="G512"/>
  <c r="H512" s="1"/>
  <c r="B514"/>
  <c r="A514" s="1"/>
  <c r="I511"/>
  <c r="I529" i="80"/>
  <c r="M529"/>
  <c r="O530"/>
  <c r="N530"/>
  <c r="K530"/>
  <c r="J530"/>
  <c r="B532"/>
  <c r="H532"/>
  <c r="G532"/>
  <c r="F532"/>
  <c r="A531"/>
  <c r="D531" s="1"/>
  <c r="C533"/>
  <c r="E532"/>
  <c r="E508" i="73"/>
  <c r="L530" i="80" l="1"/>
  <c r="P530"/>
  <c r="D536" i="73"/>
  <c r="F535"/>
  <c r="C535"/>
  <c r="G513"/>
  <c r="H513" s="1"/>
  <c r="B515"/>
  <c r="A515" s="1"/>
  <c r="I512"/>
  <c r="I530" i="80"/>
  <c r="M530"/>
  <c r="O531"/>
  <c r="N531"/>
  <c r="K531"/>
  <c r="J531"/>
  <c r="H533"/>
  <c r="G533"/>
  <c r="F533"/>
  <c r="C534"/>
  <c r="E533"/>
  <c r="A532"/>
  <c r="D532" s="1"/>
  <c r="B533"/>
  <c r="E509" i="73"/>
  <c r="L531" i="80" l="1"/>
  <c r="P531"/>
  <c r="C536" i="73"/>
  <c r="D537"/>
  <c r="F536"/>
  <c r="G514"/>
  <c r="H514" s="1"/>
  <c r="B516"/>
  <c r="A516" s="1"/>
  <c r="I513"/>
  <c r="O532" i="80"/>
  <c r="N532"/>
  <c r="I531"/>
  <c r="M531"/>
  <c r="K532"/>
  <c r="J532"/>
  <c r="H534"/>
  <c r="G534"/>
  <c r="F534"/>
  <c r="B534"/>
  <c r="A533"/>
  <c r="D533" s="1"/>
  <c r="C535"/>
  <c r="E534"/>
  <c r="E510" i="73"/>
  <c r="P532" i="80" l="1"/>
  <c r="L532"/>
  <c r="D538" i="73"/>
  <c r="F537"/>
  <c r="C537"/>
  <c r="G515"/>
  <c r="H515" s="1"/>
  <c r="B517"/>
  <c r="A517" s="1"/>
  <c r="I514"/>
  <c r="O533" i="80"/>
  <c r="N533"/>
  <c r="I532"/>
  <c r="M532"/>
  <c r="K533"/>
  <c r="J533"/>
  <c r="H535"/>
  <c r="G535"/>
  <c r="F535"/>
  <c r="A534"/>
  <c r="D534" s="1"/>
  <c r="C536"/>
  <c r="E535"/>
  <c r="B535"/>
  <c r="E511" i="73"/>
  <c r="L533" i="80" l="1"/>
  <c r="P533"/>
  <c r="C538" i="73"/>
  <c r="D539"/>
  <c r="F538"/>
  <c r="G516"/>
  <c r="H516" s="1"/>
  <c r="B518"/>
  <c r="A518" s="1"/>
  <c r="I515"/>
  <c r="N534" i="80"/>
  <c r="O534"/>
  <c r="I533"/>
  <c r="M533"/>
  <c r="K534"/>
  <c r="J534"/>
  <c r="B536"/>
  <c r="H536"/>
  <c r="G536"/>
  <c r="F536"/>
  <c r="C537"/>
  <c r="E536"/>
  <c r="A535"/>
  <c r="D535" s="1"/>
  <c r="E512" i="73"/>
  <c r="L534" i="80" l="1"/>
  <c r="P534"/>
  <c r="D540" i="73"/>
  <c r="F539"/>
  <c r="I516"/>
  <c r="C539"/>
  <c r="G517"/>
  <c r="H517" s="1"/>
  <c r="B519"/>
  <c r="A519" s="1"/>
  <c r="O535" i="80"/>
  <c r="N535"/>
  <c r="I534"/>
  <c r="M534"/>
  <c r="K535"/>
  <c r="J535"/>
  <c r="H537"/>
  <c r="G537"/>
  <c r="F537"/>
  <c r="A536"/>
  <c r="D536" s="1"/>
  <c r="C538"/>
  <c r="E537"/>
  <c r="B537"/>
  <c r="E513" i="73"/>
  <c r="L535" i="80" l="1"/>
  <c r="P535"/>
  <c r="C540" i="73"/>
  <c r="D541"/>
  <c r="F540"/>
  <c r="I517"/>
  <c r="G518"/>
  <c r="H518" s="1"/>
  <c r="B520"/>
  <c r="A520" s="1"/>
  <c r="I535" i="80"/>
  <c r="M535"/>
  <c r="O536"/>
  <c r="N536"/>
  <c r="K536"/>
  <c r="J536"/>
  <c r="B538"/>
  <c r="H538"/>
  <c r="G538"/>
  <c r="F538"/>
  <c r="C539"/>
  <c r="E538"/>
  <c r="A537"/>
  <c r="D537" s="1"/>
  <c r="E514" i="73"/>
  <c r="C541" l="1"/>
  <c r="L536" i="80"/>
  <c r="P536"/>
  <c r="I518" i="73"/>
  <c r="D542"/>
  <c r="C542" s="1"/>
  <c r="F541"/>
  <c r="G519"/>
  <c r="H519" s="1"/>
  <c r="B521"/>
  <c r="A521" s="1"/>
  <c r="O537" i="80"/>
  <c r="N537"/>
  <c r="I536"/>
  <c r="M536"/>
  <c r="K537"/>
  <c r="J537"/>
  <c r="H539"/>
  <c r="G539"/>
  <c r="F539"/>
  <c r="A538"/>
  <c r="D538" s="1"/>
  <c r="C540"/>
  <c r="E539"/>
  <c r="B539"/>
  <c r="E515" i="73"/>
  <c r="L537" i="80" l="1"/>
  <c r="P537"/>
  <c r="D543" i="73"/>
  <c r="F542"/>
  <c r="I519"/>
  <c r="G520"/>
  <c r="H520" s="1"/>
  <c r="I520"/>
  <c r="B522"/>
  <c r="A522" s="1"/>
  <c r="O538" i="80"/>
  <c r="N538"/>
  <c r="I537"/>
  <c r="M537"/>
  <c r="K538"/>
  <c r="J538"/>
  <c r="B540"/>
  <c r="H540"/>
  <c r="G540"/>
  <c r="F540"/>
  <c r="C541"/>
  <c r="E540"/>
  <c r="A539"/>
  <c r="D539" s="1"/>
  <c r="E516" i="73"/>
  <c r="L538" i="80" l="1"/>
  <c r="P538"/>
  <c r="D544" i="73"/>
  <c r="F543"/>
  <c r="C543"/>
  <c r="G521"/>
  <c r="H521" s="1"/>
  <c r="B523"/>
  <c r="A523" s="1"/>
  <c r="O539" i="80"/>
  <c r="N539"/>
  <c r="I538"/>
  <c r="M538"/>
  <c r="K539"/>
  <c r="J539"/>
  <c r="H541"/>
  <c r="G541"/>
  <c r="F541"/>
  <c r="C542"/>
  <c r="E541"/>
  <c r="A540"/>
  <c r="D540" s="1"/>
  <c r="B541"/>
  <c r="E517" i="73"/>
  <c r="L539" i="80" l="1"/>
  <c r="P539"/>
  <c r="C544" i="73"/>
  <c r="I521"/>
  <c r="D545"/>
  <c r="F544"/>
  <c r="G522"/>
  <c r="H522" s="1"/>
  <c r="I522"/>
  <c r="B524"/>
  <c r="A524" s="1"/>
  <c r="I539" i="80"/>
  <c r="M539"/>
  <c r="O540"/>
  <c r="N540"/>
  <c r="K540"/>
  <c r="J540"/>
  <c r="B542"/>
  <c r="H542"/>
  <c r="G542"/>
  <c r="F542"/>
  <c r="A541"/>
  <c r="D541" s="1"/>
  <c r="C543"/>
  <c r="E542"/>
  <c r="E518" i="73"/>
  <c r="L540" i="80" l="1"/>
  <c r="P540"/>
  <c r="D546" i="73"/>
  <c r="F545"/>
  <c r="C545"/>
  <c r="C546" s="1"/>
  <c r="G523"/>
  <c r="H523" s="1"/>
  <c r="B525"/>
  <c r="A525" s="1"/>
  <c r="I540" i="80"/>
  <c r="M540"/>
  <c r="O541"/>
  <c r="N541"/>
  <c r="K541"/>
  <c r="J541"/>
  <c r="H543"/>
  <c r="F543"/>
  <c r="G543"/>
  <c r="C544"/>
  <c r="E543"/>
  <c r="A542"/>
  <c r="D542" s="1"/>
  <c r="B543"/>
  <c r="E519" i="73"/>
  <c r="L541" i="80" l="1"/>
  <c r="P541"/>
  <c r="I523" i="73"/>
  <c r="D547"/>
  <c r="F546"/>
  <c r="B526"/>
  <c r="A526" s="1"/>
  <c r="G524"/>
  <c r="H524" s="1"/>
  <c r="N542" i="80"/>
  <c r="O542"/>
  <c r="I541"/>
  <c r="M541"/>
  <c r="K542"/>
  <c r="J542"/>
  <c r="B544"/>
  <c r="H544"/>
  <c r="G544"/>
  <c r="F544"/>
  <c r="A543"/>
  <c r="D543" s="1"/>
  <c r="C545"/>
  <c r="E544"/>
  <c r="E520" i="73"/>
  <c r="P542" i="80" l="1"/>
  <c r="L542"/>
  <c r="D548" i="73"/>
  <c r="F547"/>
  <c r="C547"/>
  <c r="C548" s="1"/>
  <c r="I524"/>
  <c r="G525"/>
  <c r="H525" s="1"/>
  <c r="B527"/>
  <c r="A527" s="1"/>
  <c r="O543" i="80"/>
  <c r="N543"/>
  <c r="I542"/>
  <c r="M542"/>
  <c r="K543"/>
  <c r="J543"/>
  <c r="H545"/>
  <c r="G545"/>
  <c r="F545"/>
  <c r="C546"/>
  <c r="E545"/>
  <c r="A544"/>
  <c r="D544" s="1"/>
  <c r="B545"/>
  <c r="E521" i="73"/>
  <c r="L543" i="80" l="1"/>
  <c r="P543"/>
  <c r="I525" i="73"/>
  <c r="D549"/>
  <c r="F548"/>
  <c r="G526"/>
  <c r="H526" s="1"/>
  <c r="B528"/>
  <c r="A528" s="1"/>
  <c r="O544" i="80"/>
  <c r="N544"/>
  <c r="I543"/>
  <c r="M543"/>
  <c r="K544"/>
  <c r="J544"/>
  <c r="B546"/>
  <c r="H546"/>
  <c r="G546"/>
  <c r="F546"/>
  <c r="A545"/>
  <c r="D545" s="1"/>
  <c r="C547"/>
  <c r="E546"/>
  <c r="E522" i="73"/>
  <c r="P544" i="80" l="1"/>
  <c r="L544"/>
  <c r="D550" i="73"/>
  <c r="F549"/>
  <c r="C549"/>
  <c r="C550" s="1"/>
  <c r="I526"/>
  <c r="B529"/>
  <c r="A529" s="1"/>
  <c r="G527"/>
  <c r="H527" s="1"/>
  <c r="O545" i="80"/>
  <c r="N545"/>
  <c r="I544"/>
  <c r="M544"/>
  <c r="K545"/>
  <c r="J545"/>
  <c r="H547"/>
  <c r="G547"/>
  <c r="F547"/>
  <c r="A546"/>
  <c r="D546" s="1"/>
  <c r="C548"/>
  <c r="E547"/>
  <c r="B547"/>
  <c r="E523" i="73"/>
  <c r="P545" i="80" l="1"/>
  <c r="L545"/>
  <c r="D551" i="73"/>
  <c r="F550"/>
  <c r="I527"/>
  <c r="G528"/>
  <c r="H528" s="1"/>
  <c r="B530"/>
  <c r="A530" s="1"/>
  <c r="O546" i="80"/>
  <c r="N546"/>
  <c r="I545"/>
  <c r="M545"/>
  <c r="K546"/>
  <c r="J546"/>
  <c r="B548"/>
  <c r="H548"/>
  <c r="G548"/>
  <c r="F548"/>
  <c r="C549"/>
  <c r="E548"/>
  <c r="A547"/>
  <c r="D547" s="1"/>
  <c r="E524" i="73"/>
  <c r="L546" i="80" l="1"/>
  <c r="P546"/>
  <c r="D552" i="73"/>
  <c r="F551"/>
  <c r="C551"/>
  <c r="C552" s="1"/>
  <c r="I528"/>
  <c r="G529"/>
  <c r="H529" s="1"/>
  <c r="B531"/>
  <c r="A531" s="1"/>
  <c r="O547" i="80"/>
  <c r="N547"/>
  <c r="I546"/>
  <c r="M546"/>
  <c r="K547"/>
  <c r="J547"/>
  <c r="H549"/>
  <c r="G549"/>
  <c r="F549"/>
  <c r="C550"/>
  <c r="E549"/>
  <c r="A548"/>
  <c r="D548" s="1"/>
  <c r="B549"/>
  <c r="E525" i="73"/>
  <c r="P547" i="80" l="1"/>
  <c r="L547"/>
  <c r="D553" i="73"/>
  <c r="F552"/>
  <c r="I529"/>
  <c r="G530"/>
  <c r="H530" s="1"/>
  <c r="B532"/>
  <c r="A532" s="1"/>
  <c r="O548" i="80"/>
  <c r="N548"/>
  <c r="I547"/>
  <c r="M547"/>
  <c r="K548"/>
  <c r="J548"/>
  <c r="B550"/>
  <c r="H550"/>
  <c r="G550"/>
  <c r="F550"/>
  <c r="A549"/>
  <c r="D549" s="1"/>
  <c r="C551"/>
  <c r="E550"/>
  <c r="E526" i="73"/>
  <c r="L548" i="80" l="1"/>
  <c r="P548"/>
  <c r="D554" i="73"/>
  <c r="F553"/>
  <c r="C553"/>
  <c r="C554" s="1"/>
  <c r="I530"/>
  <c r="B533"/>
  <c r="A533" s="1"/>
  <c r="G531"/>
  <c r="H531" s="1"/>
  <c r="I531"/>
  <c r="O549" i="80"/>
  <c r="N549"/>
  <c r="I548"/>
  <c r="M548"/>
  <c r="K549"/>
  <c r="J549"/>
  <c r="H551"/>
  <c r="G551"/>
  <c r="F551"/>
  <c r="A550"/>
  <c r="D550" s="1"/>
  <c r="C552"/>
  <c r="E551"/>
  <c r="B551"/>
  <c r="E527" i="73"/>
  <c r="L549" i="80" l="1"/>
  <c r="P549"/>
  <c r="D555" i="73"/>
  <c r="F554"/>
  <c r="G532"/>
  <c r="H532" s="1"/>
  <c r="B534"/>
  <c r="A534" s="1"/>
  <c r="N550" i="80"/>
  <c r="O550"/>
  <c r="I549"/>
  <c r="M549"/>
  <c r="K550"/>
  <c r="J550"/>
  <c r="B552"/>
  <c r="H552"/>
  <c r="G552"/>
  <c r="F552"/>
  <c r="C553"/>
  <c r="E552"/>
  <c r="A551"/>
  <c r="D551" s="1"/>
  <c r="E528" i="73"/>
  <c r="L550" i="80" l="1"/>
  <c r="P550"/>
  <c r="D556" i="73"/>
  <c r="F555"/>
  <c r="C555"/>
  <c r="C556" s="1"/>
  <c r="I532"/>
  <c r="G533"/>
  <c r="H533" s="1"/>
  <c r="B535"/>
  <c r="A535" s="1"/>
  <c r="O551" i="80"/>
  <c r="N551"/>
  <c r="I550"/>
  <c r="M550"/>
  <c r="K551"/>
  <c r="J551"/>
  <c r="H553"/>
  <c r="G553"/>
  <c r="F553"/>
  <c r="A552"/>
  <c r="D552" s="1"/>
  <c r="C554"/>
  <c r="E553"/>
  <c r="B553"/>
  <c r="E529" i="73"/>
  <c r="L551" i="80" l="1"/>
  <c r="P551"/>
  <c r="D557" i="73"/>
  <c r="F556"/>
  <c r="I533"/>
  <c r="G534"/>
  <c r="H534" s="1"/>
  <c r="B536"/>
  <c r="A536" s="1"/>
  <c r="I551" i="80"/>
  <c r="M551"/>
  <c r="O552"/>
  <c r="N552"/>
  <c r="K552"/>
  <c r="J552"/>
  <c r="B554"/>
  <c r="H554"/>
  <c r="G554"/>
  <c r="F554"/>
  <c r="C555"/>
  <c r="E554"/>
  <c r="A553"/>
  <c r="D553" s="1"/>
  <c r="E530" i="73"/>
  <c r="P552" i="80" l="1"/>
  <c r="L552"/>
  <c r="D558" i="73"/>
  <c r="F557"/>
  <c r="C557"/>
  <c r="I534"/>
  <c r="G535"/>
  <c r="H535" s="1"/>
  <c r="B537"/>
  <c r="A537" s="1"/>
  <c r="O553" i="80"/>
  <c r="N553"/>
  <c r="I552"/>
  <c r="M552"/>
  <c r="J553"/>
  <c r="K553"/>
  <c r="H555"/>
  <c r="G555"/>
  <c r="F555"/>
  <c r="A554"/>
  <c r="D554" s="1"/>
  <c r="C556"/>
  <c r="E555"/>
  <c r="B555"/>
  <c r="E531" i="73"/>
  <c r="P553" i="80" l="1"/>
  <c r="L553"/>
  <c r="C558" i="73"/>
  <c r="D559"/>
  <c r="F558"/>
  <c r="I535"/>
  <c r="G536"/>
  <c r="H536" s="1"/>
  <c r="B538"/>
  <c r="A538" s="1"/>
  <c r="O554" i="80"/>
  <c r="N554"/>
  <c r="I553"/>
  <c r="M553"/>
  <c r="K554"/>
  <c r="J554"/>
  <c r="H556"/>
  <c r="G556"/>
  <c r="F556"/>
  <c r="B556"/>
  <c r="C557"/>
  <c r="E556"/>
  <c r="A555"/>
  <c r="D555" s="1"/>
  <c r="E532" i="73"/>
  <c r="P554" i="80" l="1"/>
  <c r="L554"/>
  <c r="D560" i="73"/>
  <c r="F559"/>
  <c r="C559"/>
  <c r="C560" s="1"/>
  <c r="I536"/>
  <c r="G537"/>
  <c r="H537" s="1"/>
  <c r="B539"/>
  <c r="A539" s="1"/>
  <c r="O555" i="80"/>
  <c r="N555"/>
  <c r="I554"/>
  <c r="M554"/>
  <c r="K555"/>
  <c r="J555"/>
  <c r="H557"/>
  <c r="G557"/>
  <c r="F557"/>
  <c r="C558"/>
  <c r="E557"/>
  <c r="A556"/>
  <c r="D556" s="1"/>
  <c r="B557"/>
  <c r="E533" i="73"/>
  <c r="L555" i="80" l="1"/>
  <c r="P555"/>
  <c r="I537" i="73"/>
  <c r="D561"/>
  <c r="F560"/>
  <c r="G538"/>
  <c r="H538" s="1"/>
  <c r="B540"/>
  <c r="A540" s="1"/>
  <c r="O556" i="80"/>
  <c r="N556"/>
  <c r="I555"/>
  <c r="M555"/>
  <c r="K556"/>
  <c r="J556"/>
  <c r="B558"/>
  <c r="H558"/>
  <c r="G558"/>
  <c r="F558"/>
  <c r="A557"/>
  <c r="D557" s="1"/>
  <c r="C559"/>
  <c r="E558"/>
  <c r="E534" i="73"/>
  <c r="P556" i="80" l="1"/>
  <c r="L556"/>
  <c r="D562" i="73"/>
  <c r="F561"/>
  <c r="C561"/>
  <c r="C562" s="1"/>
  <c r="I538"/>
  <c r="B541"/>
  <c r="A541" s="1"/>
  <c r="G539"/>
  <c r="H539" s="1"/>
  <c r="I556" i="80"/>
  <c r="M556"/>
  <c r="N557"/>
  <c r="O557"/>
  <c r="K557"/>
  <c r="J557"/>
  <c r="H559"/>
  <c r="G559"/>
  <c r="F559"/>
  <c r="C560"/>
  <c r="E559"/>
  <c r="A558"/>
  <c r="D558" s="1"/>
  <c r="B559"/>
  <c r="E535" i="73"/>
  <c r="L557" i="80" l="1"/>
  <c r="P557"/>
  <c r="D563" i="73"/>
  <c r="F562"/>
  <c r="I539"/>
  <c r="G540"/>
  <c r="H540" s="1"/>
  <c r="I540"/>
  <c r="B542"/>
  <c r="A542" s="1"/>
  <c r="N558" i="80"/>
  <c r="O558"/>
  <c r="I557"/>
  <c r="M557"/>
  <c r="K558"/>
  <c r="J558"/>
  <c r="B560"/>
  <c r="H560"/>
  <c r="G560"/>
  <c r="F560"/>
  <c r="A559"/>
  <c r="D559" s="1"/>
  <c r="C561"/>
  <c r="E560"/>
  <c r="E536" i="73"/>
  <c r="P558" i="80" l="1"/>
  <c r="L558"/>
  <c r="D564" i="73"/>
  <c r="F563"/>
  <c r="C563"/>
  <c r="B543"/>
  <c r="A543" s="1"/>
  <c r="G541"/>
  <c r="H541" s="1"/>
  <c r="O559" i="80"/>
  <c r="N559"/>
  <c r="I558"/>
  <c r="M558"/>
  <c r="K559"/>
  <c r="J559"/>
  <c r="H561"/>
  <c r="G561"/>
  <c r="F561"/>
  <c r="C562"/>
  <c r="E561"/>
  <c r="A560"/>
  <c r="D560" s="1"/>
  <c r="B561"/>
  <c r="E537" i="73"/>
  <c r="L559" i="80" l="1"/>
  <c r="P559"/>
  <c r="C564" i="73"/>
  <c r="D565"/>
  <c r="F564"/>
  <c r="I541"/>
  <c r="G542"/>
  <c r="H542" s="1"/>
  <c r="I542"/>
  <c r="B544"/>
  <c r="A544" s="1"/>
  <c r="O560" i="80"/>
  <c r="N560"/>
  <c r="I559"/>
  <c r="M559"/>
  <c r="K560"/>
  <c r="J560"/>
  <c r="B562"/>
  <c r="H562"/>
  <c r="G562"/>
  <c r="F562"/>
  <c r="A561"/>
  <c r="D561" s="1"/>
  <c r="C563"/>
  <c r="E562"/>
  <c r="E538" i="73"/>
  <c r="L560" i="80" l="1"/>
  <c r="P560"/>
  <c r="D566" i="73"/>
  <c r="F565"/>
  <c r="C565"/>
  <c r="C566" s="1"/>
  <c r="B545"/>
  <c r="A545" s="1"/>
  <c r="G543"/>
  <c r="H543" s="1"/>
  <c r="I560" i="80"/>
  <c r="M560"/>
  <c r="O561"/>
  <c r="N561"/>
  <c r="K561"/>
  <c r="J561"/>
  <c r="H563"/>
  <c r="G563"/>
  <c r="F563"/>
  <c r="C564"/>
  <c r="E563"/>
  <c r="A562"/>
  <c r="D562" s="1"/>
  <c r="B563"/>
  <c r="E539" i="73"/>
  <c r="L561" i="80" l="1"/>
  <c r="P561"/>
  <c r="D567" i="73"/>
  <c r="F566"/>
  <c r="I543"/>
  <c r="G544"/>
  <c r="H544" s="1"/>
  <c r="I544"/>
  <c r="B546"/>
  <c r="A546" s="1"/>
  <c r="O562" i="80"/>
  <c r="N562"/>
  <c r="I561"/>
  <c r="M561"/>
  <c r="K562"/>
  <c r="J562"/>
  <c r="B564"/>
  <c r="H564"/>
  <c r="G564"/>
  <c r="F564"/>
  <c r="A563"/>
  <c r="D563" s="1"/>
  <c r="C565"/>
  <c r="E564"/>
  <c r="E540" i="73"/>
  <c r="L562" i="80" l="1"/>
  <c r="P562"/>
  <c r="D568" i="73"/>
  <c r="F567"/>
  <c r="C567"/>
  <c r="B547"/>
  <c r="A547" s="1"/>
  <c r="G545"/>
  <c r="H545" s="1"/>
  <c r="N563" i="80"/>
  <c r="O563"/>
  <c r="I562"/>
  <c r="M562"/>
  <c r="K563"/>
  <c r="J563"/>
  <c r="H565"/>
  <c r="G565"/>
  <c r="F565"/>
  <c r="C566"/>
  <c r="E565"/>
  <c r="A564"/>
  <c r="D564" s="1"/>
  <c r="B565"/>
  <c r="E541" i="73"/>
  <c r="P563" i="80" l="1"/>
  <c r="L563"/>
  <c r="C568" i="73"/>
  <c r="D569"/>
  <c r="F568"/>
  <c r="I545"/>
  <c r="G546"/>
  <c r="H546" s="1"/>
  <c r="I546"/>
  <c r="B548"/>
  <c r="A548" s="1"/>
  <c r="O564" i="80"/>
  <c r="N564"/>
  <c r="I563"/>
  <c r="M563"/>
  <c r="K564"/>
  <c r="J564"/>
  <c r="B566"/>
  <c r="H566"/>
  <c r="G566"/>
  <c r="F566"/>
  <c r="A565"/>
  <c r="D565" s="1"/>
  <c r="C567"/>
  <c r="E566"/>
  <c r="E542" i="73"/>
  <c r="L564" i="80" l="1"/>
  <c r="P564"/>
  <c r="D570" i="73"/>
  <c r="F569"/>
  <c r="C569"/>
  <c r="B549"/>
  <c r="A549" s="1"/>
  <c r="G547"/>
  <c r="H547" s="1"/>
  <c r="O565" i="80"/>
  <c r="N565"/>
  <c r="I564"/>
  <c r="M564"/>
  <c r="K565"/>
  <c r="J565"/>
  <c r="H567"/>
  <c r="G567"/>
  <c r="F567"/>
  <c r="C568"/>
  <c r="E567"/>
  <c r="A566"/>
  <c r="D566" s="1"/>
  <c r="B567"/>
  <c r="E543" i="73"/>
  <c r="L565" i="80" l="1"/>
  <c r="P565"/>
  <c r="C570" i="73"/>
  <c r="D571"/>
  <c r="F570"/>
  <c r="B550"/>
  <c r="A550" s="1"/>
  <c r="I547"/>
  <c r="G548"/>
  <c r="H548" s="1"/>
  <c r="I548"/>
  <c r="N566" i="80"/>
  <c r="O566"/>
  <c r="I565"/>
  <c r="M565"/>
  <c r="K566"/>
  <c r="J566"/>
  <c r="B568"/>
  <c r="H568"/>
  <c r="G568"/>
  <c r="F568"/>
  <c r="A567"/>
  <c r="D567" s="1"/>
  <c r="C569"/>
  <c r="E568"/>
  <c r="E544" i="73"/>
  <c r="L566" i="80" l="1"/>
  <c r="P566"/>
  <c r="D572" i="73"/>
  <c r="F571"/>
  <c r="C571"/>
  <c r="B551"/>
  <c r="A551" s="1"/>
  <c r="G549"/>
  <c r="H549" s="1"/>
  <c r="O567" i="80"/>
  <c r="N567"/>
  <c r="I566"/>
  <c r="M566"/>
  <c r="K567"/>
  <c r="J567"/>
  <c r="H569"/>
  <c r="G569"/>
  <c r="F569"/>
  <c r="C570"/>
  <c r="E569"/>
  <c r="A568"/>
  <c r="D568" s="1"/>
  <c r="B569"/>
  <c r="E545" i="73"/>
  <c r="L567" i="80" l="1"/>
  <c r="P567"/>
  <c r="C572" i="73"/>
  <c r="D573"/>
  <c r="F572"/>
  <c r="I549"/>
  <c r="G550"/>
  <c r="H550" s="1"/>
  <c r="I550"/>
  <c r="B552"/>
  <c r="A552" s="1"/>
  <c r="O568" i="80"/>
  <c r="N568"/>
  <c r="I567"/>
  <c r="M567"/>
  <c r="K568"/>
  <c r="J568"/>
  <c r="B570"/>
  <c r="H570"/>
  <c r="G570"/>
  <c r="F570"/>
  <c r="A569"/>
  <c r="D569" s="1"/>
  <c r="C571"/>
  <c r="E570"/>
  <c r="E546" i="73"/>
  <c r="L568" i="80" l="1"/>
  <c r="P568"/>
  <c r="D574" i="73"/>
  <c r="F573"/>
  <c r="C573"/>
  <c r="B553"/>
  <c r="A553" s="1"/>
  <c r="G551"/>
  <c r="H551" s="1"/>
  <c r="O569" i="80"/>
  <c r="N569"/>
  <c r="I568"/>
  <c r="M568"/>
  <c r="J569"/>
  <c r="K569"/>
  <c r="H571"/>
  <c r="G571"/>
  <c r="F571"/>
  <c r="C572"/>
  <c r="E571"/>
  <c r="A570"/>
  <c r="D570" s="1"/>
  <c r="B571"/>
  <c r="E547" i="73"/>
  <c r="P569" i="80" l="1"/>
  <c r="L569"/>
  <c r="C574" i="73"/>
  <c r="D575"/>
  <c r="F574"/>
  <c r="I551"/>
  <c r="G552"/>
  <c r="H552" s="1"/>
  <c r="I552"/>
  <c r="B554"/>
  <c r="A554" s="1"/>
  <c r="I569" i="80"/>
  <c r="M569"/>
  <c r="O570"/>
  <c r="N570"/>
  <c r="K570"/>
  <c r="J570"/>
  <c r="B572"/>
  <c r="H572"/>
  <c r="G572"/>
  <c r="F572"/>
  <c r="A571"/>
  <c r="D571" s="1"/>
  <c r="C573"/>
  <c r="E572"/>
  <c r="E548" i="73"/>
  <c r="L570" i="80" l="1"/>
  <c r="P570"/>
  <c r="D576" i="73"/>
  <c r="F575"/>
  <c r="C575"/>
  <c r="B555"/>
  <c r="A555" s="1"/>
  <c r="G553"/>
  <c r="H553" s="1"/>
  <c r="O571" i="80"/>
  <c r="N571"/>
  <c r="I570"/>
  <c r="M570"/>
  <c r="K571"/>
  <c r="J571"/>
  <c r="H573"/>
  <c r="G573"/>
  <c r="F573"/>
  <c r="C574"/>
  <c r="E573"/>
  <c r="A572"/>
  <c r="D572" s="1"/>
  <c r="B573"/>
  <c r="E549" i="73"/>
  <c r="P571" i="80" l="1"/>
  <c r="L571"/>
  <c r="C576" i="73"/>
  <c r="D577"/>
  <c r="F576"/>
  <c r="I553"/>
  <c r="G554"/>
  <c r="H554" s="1"/>
  <c r="B556"/>
  <c r="A556" s="1"/>
  <c r="O572" i="80"/>
  <c r="N572"/>
  <c r="I571"/>
  <c r="M571"/>
  <c r="K572"/>
  <c r="J572"/>
  <c r="B574"/>
  <c r="H574"/>
  <c r="G574"/>
  <c r="F574"/>
  <c r="A573"/>
  <c r="D573" s="1"/>
  <c r="C575"/>
  <c r="E574"/>
  <c r="E550" i="73"/>
  <c r="P572" i="80" l="1"/>
  <c r="L572"/>
  <c r="D578" i="73"/>
  <c r="F577"/>
  <c r="C577"/>
  <c r="C578" s="1"/>
  <c r="B557"/>
  <c r="A557" s="1"/>
  <c r="G555"/>
  <c r="H555" s="1"/>
  <c r="I554"/>
  <c r="O573" i="80"/>
  <c r="N573"/>
  <c r="I572"/>
  <c r="M572"/>
  <c r="K573"/>
  <c r="J573"/>
  <c r="H575"/>
  <c r="G575"/>
  <c r="F575"/>
  <c r="C576"/>
  <c r="E575"/>
  <c r="A574"/>
  <c r="D574" s="1"/>
  <c r="B575"/>
  <c r="E551" i="73"/>
  <c r="L573" i="80" l="1"/>
  <c r="P573"/>
  <c r="D579" i="73"/>
  <c r="F578"/>
  <c r="I555"/>
  <c r="G556"/>
  <c r="H556" s="1"/>
  <c r="I556"/>
  <c r="B558"/>
  <c r="A558" s="1"/>
  <c r="B576" i="80"/>
  <c r="N574"/>
  <c r="O574"/>
  <c r="I573"/>
  <c r="M573"/>
  <c r="K574"/>
  <c r="J574"/>
  <c r="H576"/>
  <c r="G576"/>
  <c r="F576"/>
  <c r="A575"/>
  <c r="D575" s="1"/>
  <c r="C577"/>
  <c r="E576"/>
  <c r="E552" i="73"/>
  <c r="L574" i="80" l="1"/>
  <c r="P574"/>
  <c r="D580" i="73"/>
  <c r="F579"/>
  <c r="C579"/>
  <c r="C580" s="1"/>
  <c r="G557"/>
  <c r="H557" s="1"/>
  <c r="B559"/>
  <c r="A559" s="1"/>
  <c r="O575" i="80"/>
  <c r="N575"/>
  <c r="I574"/>
  <c r="M574"/>
  <c r="K575"/>
  <c r="J575"/>
  <c r="H577"/>
  <c r="G577"/>
  <c r="F577"/>
  <c r="C578"/>
  <c r="E577"/>
  <c r="A576"/>
  <c r="D576" s="1"/>
  <c r="B577"/>
  <c r="E553" i="73"/>
  <c r="L575" i="80" l="1"/>
  <c r="P575"/>
  <c r="D581" i="73"/>
  <c r="F580"/>
  <c r="I557"/>
  <c r="G558"/>
  <c r="H558" s="1"/>
  <c r="I558"/>
  <c r="B560"/>
  <c r="A560" s="1"/>
  <c r="N576" i="80"/>
  <c r="O576"/>
  <c r="I575"/>
  <c r="M575"/>
  <c r="K576"/>
  <c r="J576"/>
  <c r="H578"/>
  <c r="G578"/>
  <c r="F578"/>
  <c r="B578"/>
  <c r="A577"/>
  <c r="D577" s="1"/>
  <c r="C579"/>
  <c r="E578"/>
  <c r="E554" i="73"/>
  <c r="L576" i="80" l="1"/>
  <c r="P576"/>
  <c r="D582" i="73"/>
  <c r="F581"/>
  <c r="C581"/>
  <c r="G559"/>
  <c r="H559" s="1"/>
  <c r="B561"/>
  <c r="A561" s="1"/>
  <c r="O577" i="80"/>
  <c r="N577"/>
  <c r="I576"/>
  <c r="M576"/>
  <c r="K577"/>
  <c r="J577"/>
  <c r="H579"/>
  <c r="G579"/>
  <c r="F579"/>
  <c r="C580"/>
  <c r="E579"/>
  <c r="A578"/>
  <c r="D578" s="1"/>
  <c r="B579"/>
  <c r="E555" i="73"/>
  <c r="L577" i="80" l="1"/>
  <c r="P577"/>
  <c r="C582" i="73"/>
  <c r="D583"/>
  <c r="F582"/>
  <c r="I559"/>
  <c r="G560"/>
  <c r="H560" s="1"/>
  <c r="B562"/>
  <c r="A562" s="1"/>
  <c r="N578" i="80"/>
  <c r="O578"/>
  <c r="I577"/>
  <c r="M577"/>
  <c r="K578"/>
  <c r="J578"/>
  <c r="B580"/>
  <c r="H580"/>
  <c r="G580"/>
  <c r="F580"/>
  <c r="A579"/>
  <c r="D579" s="1"/>
  <c r="C581"/>
  <c r="E580"/>
  <c r="E556" i="73"/>
  <c r="L578" i="80" l="1"/>
  <c r="P578"/>
  <c r="D584" i="73"/>
  <c r="F583"/>
  <c r="C583"/>
  <c r="G561"/>
  <c r="H561" s="1"/>
  <c r="B563"/>
  <c r="A563" s="1"/>
  <c r="I560"/>
  <c r="O579" i="80"/>
  <c r="N579"/>
  <c r="I578"/>
  <c r="M578"/>
  <c r="K579"/>
  <c r="J579"/>
  <c r="H581"/>
  <c r="G581"/>
  <c r="F581"/>
  <c r="C582"/>
  <c r="E581"/>
  <c r="A580"/>
  <c r="D580" s="1"/>
  <c r="B581"/>
  <c r="E557" i="73"/>
  <c r="P579" i="80" l="1"/>
  <c r="L579"/>
  <c r="C584" i="73"/>
  <c r="C585" s="1"/>
  <c r="D585"/>
  <c r="F584"/>
  <c r="I561"/>
  <c r="G562"/>
  <c r="H562" s="1"/>
  <c r="B564"/>
  <c r="A564" s="1"/>
  <c r="O580" i="80"/>
  <c r="N580"/>
  <c r="I579"/>
  <c r="M579"/>
  <c r="B582"/>
  <c r="K580"/>
  <c r="J580"/>
  <c r="H582"/>
  <c r="G582"/>
  <c r="F582"/>
  <c r="A581"/>
  <c r="D581" s="1"/>
  <c r="C583"/>
  <c r="E582"/>
  <c r="E558" i="73"/>
  <c r="L580" i="80" l="1"/>
  <c r="P580"/>
  <c r="D586" i="73"/>
  <c r="C586" s="1"/>
  <c r="F585"/>
  <c r="G563"/>
  <c r="H563" s="1"/>
  <c r="B565"/>
  <c r="A565" s="1"/>
  <c r="I562"/>
  <c r="O581" i="80"/>
  <c r="N581"/>
  <c r="I580"/>
  <c r="M580"/>
  <c r="K581"/>
  <c r="J581"/>
  <c r="H583"/>
  <c r="G583"/>
  <c r="F583"/>
  <c r="C584"/>
  <c r="E583"/>
  <c r="A582"/>
  <c r="D582" s="1"/>
  <c r="B583"/>
  <c r="E559" i="73"/>
  <c r="L581" i="80" l="1"/>
  <c r="P581"/>
  <c r="D587" i="73"/>
  <c r="F586"/>
  <c r="I563"/>
  <c r="G564"/>
  <c r="H564" s="1"/>
  <c r="B566"/>
  <c r="A566" s="1"/>
  <c r="N582" i="80"/>
  <c r="O582"/>
  <c r="I581"/>
  <c r="M581"/>
  <c r="K582"/>
  <c r="J582"/>
  <c r="H584"/>
  <c r="G584"/>
  <c r="F584"/>
  <c r="B584"/>
  <c r="A583"/>
  <c r="D583" s="1"/>
  <c r="C585"/>
  <c r="E584"/>
  <c r="E560" i="73"/>
  <c r="L582" i="80" l="1"/>
  <c r="P582"/>
  <c r="D588" i="73"/>
  <c r="F587"/>
  <c r="C587"/>
  <c r="C588" s="1"/>
  <c r="G565"/>
  <c r="H565" s="1"/>
  <c r="B567"/>
  <c r="A567" s="1"/>
  <c r="I564"/>
  <c r="O583" i="80"/>
  <c r="N583"/>
  <c r="I582"/>
  <c r="M582"/>
  <c r="K583"/>
  <c r="J583"/>
  <c r="H585"/>
  <c r="G585"/>
  <c r="F585"/>
  <c r="C586"/>
  <c r="E585"/>
  <c r="A584"/>
  <c r="D584" s="1"/>
  <c r="B585"/>
  <c r="E561" i="73"/>
  <c r="L583" i="80" l="1"/>
  <c r="P583"/>
  <c r="D589" i="73"/>
  <c r="F588"/>
  <c r="I565"/>
  <c r="G566"/>
  <c r="H566" s="1"/>
  <c r="B568"/>
  <c r="A568" s="1"/>
  <c r="O584" i="80"/>
  <c r="N584"/>
  <c r="I583"/>
  <c r="M583"/>
  <c r="K584"/>
  <c r="J584"/>
  <c r="B586"/>
  <c r="H586"/>
  <c r="G586"/>
  <c r="F586"/>
  <c r="A585"/>
  <c r="D585" s="1"/>
  <c r="C587"/>
  <c r="E586"/>
  <c r="E562" i="73"/>
  <c r="L584" i="80" l="1"/>
  <c r="P584"/>
  <c r="D590" i="73"/>
  <c r="F589"/>
  <c r="C589"/>
  <c r="C590" s="1"/>
  <c r="B569"/>
  <c r="A569" s="1"/>
  <c r="G567"/>
  <c r="H567" s="1"/>
  <c r="I566"/>
  <c r="O585" i="80"/>
  <c r="N585"/>
  <c r="I584"/>
  <c r="M584"/>
  <c r="K585"/>
  <c r="J585"/>
  <c r="H587"/>
  <c r="G587"/>
  <c r="F587"/>
  <c r="A586"/>
  <c r="D586" s="1"/>
  <c r="C588"/>
  <c r="E587"/>
  <c r="B587"/>
  <c r="E563" i="73"/>
  <c r="L585" i="80" l="1"/>
  <c r="P585"/>
  <c r="D591" i="73"/>
  <c r="F590"/>
  <c r="I567"/>
  <c r="G568"/>
  <c r="H568" s="1"/>
  <c r="B570"/>
  <c r="A570" s="1"/>
  <c r="O586" i="80"/>
  <c r="N586"/>
  <c r="I585"/>
  <c r="M585"/>
  <c r="K586"/>
  <c r="J586"/>
  <c r="B588"/>
  <c r="H588"/>
  <c r="G588"/>
  <c r="F588"/>
  <c r="C589"/>
  <c r="E588"/>
  <c r="A587"/>
  <c r="D587" s="1"/>
  <c r="E564" i="73"/>
  <c r="L586" i="80" l="1"/>
  <c r="P586"/>
  <c r="D592" i="73"/>
  <c r="F591"/>
  <c r="C591"/>
  <c r="I568"/>
  <c r="G569"/>
  <c r="H569" s="1"/>
  <c r="B571"/>
  <c r="A571" s="1"/>
  <c r="O587" i="80"/>
  <c r="N587"/>
  <c r="I586"/>
  <c r="M586"/>
  <c r="K587"/>
  <c r="J587"/>
  <c r="H589"/>
  <c r="G589"/>
  <c r="F589"/>
  <c r="A588"/>
  <c r="D588" s="1"/>
  <c r="C590"/>
  <c r="E589"/>
  <c r="B589"/>
  <c r="E565" i="73"/>
  <c r="P587" i="80" l="1"/>
  <c r="L587"/>
  <c r="C592" i="73"/>
  <c r="D593"/>
  <c r="F592"/>
  <c r="I569"/>
  <c r="G570"/>
  <c r="H570" s="1"/>
  <c r="I570"/>
  <c r="B572"/>
  <c r="A572" s="1"/>
  <c r="O588" i="80"/>
  <c r="N588"/>
  <c r="I587"/>
  <c r="M587"/>
  <c r="K588"/>
  <c r="J588"/>
  <c r="B590"/>
  <c r="H590"/>
  <c r="G590"/>
  <c r="F590"/>
  <c r="C591"/>
  <c r="E590"/>
  <c r="A589"/>
  <c r="D589" s="1"/>
  <c r="E566" i="73"/>
  <c r="L588" i="80" l="1"/>
  <c r="P588"/>
  <c r="D594" i="73"/>
  <c r="F593"/>
  <c r="C593"/>
  <c r="C594" s="1"/>
  <c r="G571"/>
  <c r="H571" s="1"/>
  <c r="B573"/>
  <c r="A573" s="1"/>
  <c r="N589" i="80"/>
  <c r="O589"/>
  <c r="I588"/>
  <c r="M588"/>
  <c r="K589"/>
  <c r="J589"/>
  <c r="H591"/>
  <c r="G591"/>
  <c r="F591"/>
  <c r="C592"/>
  <c r="E591"/>
  <c r="A590"/>
  <c r="D590" s="1"/>
  <c r="B591"/>
  <c r="E567" i="73"/>
  <c r="P589" i="80" l="1"/>
  <c r="L589"/>
  <c r="D595" i="73"/>
  <c r="F594"/>
  <c r="I571"/>
  <c r="G572"/>
  <c r="H572" s="1"/>
  <c r="B574"/>
  <c r="A574" s="1"/>
  <c r="N590" i="80"/>
  <c r="O590"/>
  <c r="I589"/>
  <c r="M589"/>
  <c r="K590"/>
  <c r="J590"/>
  <c r="B592"/>
  <c r="H592"/>
  <c r="G592"/>
  <c r="F592"/>
  <c r="A591"/>
  <c r="D591" s="1"/>
  <c r="C593"/>
  <c r="E592"/>
  <c r="E568" i="73"/>
  <c r="L590" i="80" l="1"/>
  <c r="P590"/>
  <c r="D596" i="73"/>
  <c r="F595"/>
  <c r="C595"/>
  <c r="C596" s="1"/>
  <c r="G573"/>
  <c r="H573" s="1"/>
  <c r="B575"/>
  <c r="A575" s="1"/>
  <c r="I572"/>
  <c r="O591" i="80"/>
  <c r="N591"/>
  <c r="I590"/>
  <c r="M590"/>
  <c r="K591"/>
  <c r="J591"/>
  <c r="G593"/>
  <c r="H593"/>
  <c r="F593"/>
  <c r="C594"/>
  <c r="E593"/>
  <c r="A592"/>
  <c r="D592" s="1"/>
  <c r="B593"/>
  <c r="E569" i="73"/>
  <c r="L591" i="80" l="1"/>
  <c r="P591"/>
  <c r="D597" i="73"/>
  <c r="F596"/>
  <c r="G574"/>
  <c r="H574" s="1"/>
  <c r="B576"/>
  <c r="A576" s="1"/>
  <c r="I573"/>
  <c r="O592" i="80"/>
  <c r="N592"/>
  <c r="I591"/>
  <c r="M591"/>
  <c r="K592"/>
  <c r="J592"/>
  <c r="B594"/>
  <c r="H594"/>
  <c r="G594"/>
  <c r="F594"/>
  <c r="A593"/>
  <c r="D593" s="1"/>
  <c r="C595"/>
  <c r="E594"/>
  <c r="E570" i="73"/>
  <c r="L592" i="80" l="1"/>
  <c r="P592"/>
  <c r="D598" i="73"/>
  <c r="F597"/>
  <c r="C597"/>
  <c r="C598" s="1"/>
  <c r="G575"/>
  <c r="H575" s="1"/>
  <c r="B577"/>
  <c r="A577" s="1"/>
  <c r="I574"/>
  <c r="I592" i="80"/>
  <c r="M592"/>
  <c r="O593"/>
  <c r="N593"/>
  <c r="K593"/>
  <c r="J593"/>
  <c r="H595"/>
  <c r="G595"/>
  <c r="F595"/>
  <c r="C596"/>
  <c r="E595"/>
  <c r="A594"/>
  <c r="D594" s="1"/>
  <c r="B595"/>
  <c r="E571" i="73"/>
  <c r="P593" i="80" l="1"/>
  <c r="L593"/>
  <c r="D599" i="73"/>
  <c r="F598"/>
  <c r="I575"/>
  <c r="G576"/>
  <c r="H576" s="1"/>
  <c r="B578"/>
  <c r="A578" s="1"/>
  <c r="O594" i="80"/>
  <c r="N594"/>
  <c r="I593"/>
  <c r="M593"/>
  <c r="K594"/>
  <c r="J594"/>
  <c r="B596"/>
  <c r="H596"/>
  <c r="G596"/>
  <c r="F596"/>
  <c r="A595"/>
  <c r="D595" s="1"/>
  <c r="C597"/>
  <c r="E596"/>
  <c r="E572" i="73"/>
  <c r="L594" i="80" l="1"/>
  <c r="P594"/>
  <c r="D600" i="73"/>
  <c r="F599"/>
  <c r="C599"/>
  <c r="C600" s="1"/>
  <c r="B579"/>
  <c r="A579" s="1"/>
  <c r="G577"/>
  <c r="H577" s="1"/>
  <c r="I576"/>
  <c r="N595" i="80"/>
  <c r="O595"/>
  <c r="I594"/>
  <c r="M594"/>
  <c r="K595"/>
  <c r="J595"/>
  <c r="H597"/>
  <c r="G597"/>
  <c r="F597"/>
  <c r="C598"/>
  <c r="E597"/>
  <c r="A596"/>
  <c r="D596" s="1"/>
  <c r="B597"/>
  <c r="E573" i="73"/>
  <c r="P595" i="80" l="1"/>
  <c r="L595"/>
  <c r="D601" i="73"/>
  <c r="F600"/>
  <c r="I577"/>
  <c r="G578"/>
  <c r="H578" s="1"/>
  <c r="B580"/>
  <c r="A580" s="1"/>
  <c r="O596" i="80"/>
  <c r="N596"/>
  <c r="I595"/>
  <c r="M595"/>
  <c r="B598"/>
  <c r="K596"/>
  <c r="J596"/>
  <c r="H598"/>
  <c r="G598"/>
  <c r="F598"/>
  <c r="A597"/>
  <c r="D597" s="1"/>
  <c r="C599"/>
  <c r="E598"/>
  <c r="E574" i="73"/>
  <c r="P596" i="80" l="1"/>
  <c r="L596"/>
  <c r="D602" i="73"/>
  <c r="F601"/>
  <c r="C601"/>
  <c r="C602" s="1"/>
  <c r="I578"/>
  <c r="B581"/>
  <c r="A581" s="1"/>
  <c r="G579"/>
  <c r="H579" s="1"/>
  <c r="I579"/>
  <c r="I596" i="80"/>
  <c r="M596"/>
  <c r="O597"/>
  <c r="N597"/>
  <c r="K597"/>
  <c r="J597"/>
  <c r="H599"/>
  <c r="G599"/>
  <c r="F599"/>
  <c r="C600"/>
  <c r="E599"/>
  <c r="A598"/>
  <c r="D598" s="1"/>
  <c r="B599"/>
  <c r="E575" i="73"/>
  <c r="P597" i="80" l="1"/>
  <c r="L597"/>
  <c r="D603" i="73"/>
  <c r="F602"/>
  <c r="G580"/>
  <c r="H580" s="1"/>
  <c r="B582"/>
  <c r="A582" s="1"/>
  <c r="N598" i="80"/>
  <c r="O598"/>
  <c r="I597"/>
  <c r="M597"/>
  <c r="K598"/>
  <c r="J598"/>
  <c r="B600"/>
  <c r="H600"/>
  <c r="G600"/>
  <c r="F600"/>
  <c r="A599"/>
  <c r="D599" s="1"/>
  <c r="C601"/>
  <c r="E600"/>
  <c r="E576" i="73"/>
  <c r="P598" i="80" l="1"/>
  <c r="L598"/>
  <c r="D604" i="73"/>
  <c r="F603"/>
  <c r="C603"/>
  <c r="I580"/>
  <c r="G581"/>
  <c r="H581" s="1"/>
  <c r="B583"/>
  <c r="A583" s="1"/>
  <c r="O599" i="80"/>
  <c r="N599"/>
  <c r="I598"/>
  <c r="M598"/>
  <c r="K599"/>
  <c r="J599"/>
  <c r="H601"/>
  <c r="G601"/>
  <c r="F601"/>
  <c r="C602"/>
  <c r="E601"/>
  <c r="A600"/>
  <c r="D600" s="1"/>
  <c r="B601"/>
  <c r="E577" i="73"/>
  <c r="P599" i="80" l="1"/>
  <c r="L599"/>
  <c r="C604" i="73"/>
  <c r="D605"/>
  <c r="F604"/>
  <c r="G582"/>
  <c r="H582" s="1"/>
  <c r="B584"/>
  <c r="A584" s="1"/>
  <c r="I581"/>
  <c r="O600" i="80"/>
  <c r="N600"/>
  <c r="I599"/>
  <c r="M599"/>
  <c r="J600"/>
  <c r="K600"/>
  <c r="B602"/>
  <c r="H602"/>
  <c r="G602"/>
  <c r="F602"/>
  <c r="A601"/>
  <c r="D601" s="1"/>
  <c r="C603"/>
  <c r="E602"/>
  <c r="E578" i="73"/>
  <c r="P600" i="80" l="1"/>
  <c r="L600"/>
  <c r="D606" i="73"/>
  <c r="F605"/>
  <c r="C605"/>
  <c r="I582"/>
  <c r="G583"/>
  <c r="H583" s="1"/>
  <c r="B585"/>
  <c r="A585" s="1"/>
  <c r="O601" i="80"/>
  <c r="N601"/>
  <c r="I600"/>
  <c r="M600"/>
  <c r="K601"/>
  <c r="J601"/>
  <c r="H603"/>
  <c r="G603"/>
  <c r="F603"/>
  <c r="C604"/>
  <c r="E603"/>
  <c r="A602"/>
  <c r="D602" s="1"/>
  <c r="B603"/>
  <c r="E579" i="73"/>
  <c r="P601" i="80" l="1"/>
  <c r="L601"/>
  <c r="C606" i="73"/>
  <c r="D607"/>
  <c r="F606"/>
  <c r="G584"/>
  <c r="H584" s="1"/>
  <c r="B586"/>
  <c r="A586" s="1"/>
  <c r="I583"/>
  <c r="O602" i="80"/>
  <c r="N602"/>
  <c r="I601"/>
  <c r="M601"/>
  <c r="K602"/>
  <c r="J602"/>
  <c r="B604"/>
  <c r="H604"/>
  <c r="G604"/>
  <c r="F604"/>
  <c r="A603"/>
  <c r="D603" s="1"/>
  <c r="C605"/>
  <c r="E604"/>
  <c r="E580" i="73"/>
  <c r="L602" i="80" l="1"/>
  <c r="P602"/>
  <c r="D608" i="73"/>
  <c r="F607"/>
  <c r="C607"/>
  <c r="C608" s="1"/>
  <c r="G585"/>
  <c r="H585" s="1"/>
  <c r="B587"/>
  <c r="A587" s="1"/>
  <c r="I584"/>
  <c r="O603" i="80"/>
  <c r="N603"/>
  <c r="I602"/>
  <c r="M602"/>
  <c r="K603"/>
  <c r="J603"/>
  <c r="H605"/>
  <c r="G605"/>
  <c r="F605"/>
  <c r="C606"/>
  <c r="E605"/>
  <c r="A604"/>
  <c r="D604" s="1"/>
  <c r="B605"/>
  <c r="E581" i="73"/>
  <c r="L603" i="80" l="1"/>
  <c r="P603"/>
  <c r="D609" i="73"/>
  <c r="F608"/>
  <c r="I585"/>
  <c r="G586"/>
  <c r="H586" s="1"/>
  <c r="I586"/>
  <c r="B588"/>
  <c r="A588" s="1"/>
  <c r="O604" i="80"/>
  <c r="N604"/>
  <c r="I603"/>
  <c r="M603"/>
  <c r="J604"/>
  <c r="K604"/>
  <c r="B606"/>
  <c r="H606"/>
  <c r="G606"/>
  <c r="F606"/>
  <c r="A605"/>
  <c r="D605" s="1"/>
  <c r="C607"/>
  <c r="E606"/>
  <c r="E582" i="73"/>
  <c r="L604" i="80" l="1"/>
  <c r="P604"/>
  <c r="D610" i="73"/>
  <c r="F609"/>
  <c r="C609"/>
  <c r="B589"/>
  <c r="A589" s="1"/>
  <c r="G587"/>
  <c r="H587" s="1"/>
  <c r="O605" i="80"/>
  <c r="N605"/>
  <c r="I604"/>
  <c r="M604"/>
  <c r="K605"/>
  <c r="J605"/>
  <c r="H607"/>
  <c r="F607"/>
  <c r="G607"/>
  <c r="C608"/>
  <c r="E607"/>
  <c r="A606"/>
  <c r="D606" s="1"/>
  <c r="B607"/>
  <c r="E583" i="73"/>
  <c r="L605" i="80" l="1"/>
  <c r="P605"/>
  <c r="C610" i="73"/>
  <c r="D611"/>
  <c r="F610"/>
  <c r="I587"/>
  <c r="G588"/>
  <c r="H588" s="1"/>
  <c r="B590"/>
  <c r="A590" s="1"/>
  <c r="N606" i="80"/>
  <c r="O606"/>
  <c r="I605"/>
  <c r="M605"/>
  <c r="K606"/>
  <c r="J606"/>
  <c r="B608"/>
  <c r="H608"/>
  <c r="G608"/>
  <c r="F608"/>
  <c r="A607"/>
  <c r="D607" s="1"/>
  <c r="C609"/>
  <c r="E608"/>
  <c r="E584" i="73"/>
  <c r="L606" i="80" l="1"/>
  <c r="P606"/>
  <c r="D612" i="73"/>
  <c r="F611"/>
  <c r="C611"/>
  <c r="C612" s="1"/>
  <c r="I588"/>
  <c r="B591"/>
  <c r="A591" s="1"/>
  <c r="G589"/>
  <c r="H589" s="1"/>
  <c r="O607" i="80"/>
  <c r="N607"/>
  <c r="I606"/>
  <c r="M606"/>
  <c r="K607"/>
  <c r="J607"/>
  <c r="G609"/>
  <c r="H609"/>
  <c r="F609"/>
  <c r="C610"/>
  <c r="E609"/>
  <c r="A608"/>
  <c r="D608" s="1"/>
  <c r="B609"/>
  <c r="E585" i="73"/>
  <c r="L607" i="80" l="1"/>
  <c r="P607"/>
  <c r="D613" i="73"/>
  <c r="F612"/>
  <c r="I589"/>
  <c r="G590"/>
  <c r="H590" s="1"/>
  <c r="B592"/>
  <c r="A592" s="1"/>
  <c r="N608" i="80"/>
  <c r="O608"/>
  <c r="I607"/>
  <c r="M607"/>
  <c r="K608"/>
  <c r="J608"/>
  <c r="B610"/>
  <c r="H610"/>
  <c r="G610"/>
  <c r="F610"/>
  <c r="A609"/>
  <c r="D609" s="1"/>
  <c r="C611"/>
  <c r="E610"/>
  <c r="E586" i="73"/>
  <c r="L608" i="80" l="1"/>
  <c r="P608"/>
  <c r="D614" i="73"/>
  <c r="F613"/>
  <c r="C613"/>
  <c r="C614" s="1"/>
  <c r="B593"/>
  <c r="A593" s="1"/>
  <c r="I590"/>
  <c r="G591"/>
  <c r="H591" s="1"/>
  <c r="O609" i="80"/>
  <c r="N609"/>
  <c r="I608"/>
  <c r="M608"/>
  <c r="K609"/>
  <c r="J609"/>
  <c r="H611"/>
  <c r="G611"/>
  <c r="F611"/>
  <c r="C612"/>
  <c r="E611"/>
  <c r="A610"/>
  <c r="D610" s="1"/>
  <c r="B611"/>
  <c r="E587" i="73"/>
  <c r="L609" i="80" l="1"/>
  <c r="P609"/>
  <c r="D615" i="73"/>
  <c r="F614"/>
  <c r="I591"/>
  <c r="G592"/>
  <c r="H592" s="1"/>
  <c r="B594"/>
  <c r="A594" s="1"/>
  <c r="O610" i="80"/>
  <c r="N610"/>
  <c r="I609"/>
  <c r="M609"/>
  <c r="B612"/>
  <c r="K610"/>
  <c r="J610"/>
  <c r="H612"/>
  <c r="G612"/>
  <c r="F612"/>
  <c r="A611"/>
  <c r="D611" s="1"/>
  <c r="C613"/>
  <c r="E612"/>
  <c r="E588" i="73"/>
  <c r="P610" i="80" l="1"/>
  <c r="L610"/>
  <c r="D616" i="73"/>
  <c r="F615"/>
  <c r="C615"/>
  <c r="I592"/>
  <c r="G593"/>
  <c r="H593" s="1"/>
  <c r="B595"/>
  <c r="A595" s="1"/>
  <c r="I610" i="80"/>
  <c r="M610"/>
  <c r="O611"/>
  <c r="N611"/>
  <c r="K611"/>
  <c r="J611"/>
  <c r="H613"/>
  <c r="G613"/>
  <c r="F613"/>
  <c r="C614"/>
  <c r="E613"/>
  <c r="A612"/>
  <c r="D612" s="1"/>
  <c r="B613"/>
  <c r="E589" i="73"/>
  <c r="L611" i="80" l="1"/>
  <c r="P611"/>
  <c r="C616" i="73"/>
  <c r="I593"/>
  <c r="D617"/>
  <c r="F616"/>
  <c r="G594"/>
  <c r="H594" s="1"/>
  <c r="B596"/>
  <c r="A596" s="1"/>
  <c r="O612" i="80"/>
  <c r="N612"/>
  <c r="I611"/>
  <c r="M611"/>
  <c r="J612"/>
  <c r="K612"/>
  <c r="B614"/>
  <c r="H614"/>
  <c r="G614"/>
  <c r="F614"/>
  <c r="A613"/>
  <c r="D613" s="1"/>
  <c r="C615"/>
  <c r="E614"/>
  <c r="E590" i="73"/>
  <c r="L612" i="80" l="1"/>
  <c r="P612"/>
  <c r="D618" i="73"/>
  <c r="F617"/>
  <c r="C617"/>
  <c r="I594"/>
  <c r="G595"/>
  <c r="H595" s="1"/>
  <c r="B597"/>
  <c r="A597" s="1"/>
  <c r="O613" i="80"/>
  <c r="N613"/>
  <c r="I612"/>
  <c r="M612"/>
  <c r="K613"/>
  <c r="J613"/>
  <c r="H615"/>
  <c r="G615"/>
  <c r="F615"/>
  <c r="C616"/>
  <c r="E615"/>
  <c r="A614"/>
  <c r="D614" s="1"/>
  <c r="B615"/>
  <c r="E591" i="73"/>
  <c r="P613" i="80" l="1"/>
  <c r="L613"/>
  <c r="C618" i="73"/>
  <c r="D619"/>
  <c r="F618"/>
  <c r="G596"/>
  <c r="H596" s="1"/>
  <c r="B598"/>
  <c r="A598" s="1"/>
  <c r="I595"/>
  <c r="O614" i="80"/>
  <c r="N614"/>
  <c r="I613"/>
  <c r="M613"/>
  <c r="B616"/>
  <c r="K614"/>
  <c r="J614"/>
  <c r="H616"/>
  <c r="G616"/>
  <c r="F616"/>
  <c r="A615"/>
  <c r="D615" s="1"/>
  <c r="C617"/>
  <c r="E616"/>
  <c r="E592" i="73"/>
  <c r="P614" i="80" l="1"/>
  <c r="L614"/>
  <c r="D620" i="73"/>
  <c r="F619"/>
  <c r="C619"/>
  <c r="C620" s="1"/>
  <c r="G597"/>
  <c r="H597" s="1"/>
  <c r="B599"/>
  <c r="A599" s="1"/>
  <c r="I596"/>
  <c r="N615" i="80"/>
  <c r="O615"/>
  <c r="I614"/>
  <c r="M614"/>
  <c r="K615"/>
  <c r="J615"/>
  <c r="H617"/>
  <c r="G617"/>
  <c r="F617"/>
  <c r="C618"/>
  <c r="E617"/>
  <c r="A616"/>
  <c r="D616" s="1"/>
  <c r="B617"/>
  <c r="E593" i="73"/>
  <c r="L615" i="80" l="1"/>
  <c r="P615"/>
  <c r="D621" i="73"/>
  <c r="F620"/>
  <c r="I597"/>
  <c r="G598"/>
  <c r="H598" s="1"/>
  <c r="B600"/>
  <c r="A600" s="1"/>
  <c r="O616" i="80"/>
  <c r="N616"/>
  <c r="I615"/>
  <c r="M615"/>
  <c r="J616"/>
  <c r="K616"/>
  <c r="B618"/>
  <c r="H618"/>
  <c r="G618"/>
  <c r="F618"/>
  <c r="A617"/>
  <c r="D617" s="1"/>
  <c r="C619"/>
  <c r="E618"/>
  <c r="E594" i="73"/>
  <c r="P616" i="80" l="1"/>
  <c r="L616"/>
  <c r="D622" i="73"/>
  <c r="F621"/>
  <c r="C621"/>
  <c r="C622" s="1"/>
  <c r="G599"/>
  <c r="H599" s="1"/>
  <c r="B601"/>
  <c r="A601" s="1"/>
  <c r="I598"/>
  <c r="N617" i="80"/>
  <c r="O617"/>
  <c r="I616"/>
  <c r="M616"/>
  <c r="K617"/>
  <c r="J617"/>
  <c r="H619"/>
  <c r="G619"/>
  <c r="F619"/>
  <c r="C620"/>
  <c r="E619"/>
  <c r="A618"/>
  <c r="D618" s="1"/>
  <c r="B619"/>
  <c r="E595" i="73"/>
  <c r="L617" i="80" l="1"/>
  <c r="P617"/>
  <c r="D623" i="73"/>
  <c r="F622"/>
  <c r="I599"/>
  <c r="G600"/>
  <c r="H600" s="1"/>
  <c r="B602"/>
  <c r="A602" s="1"/>
  <c r="O618" i="80"/>
  <c r="N618"/>
  <c r="I617"/>
  <c r="M617"/>
  <c r="K618"/>
  <c r="J618"/>
  <c r="B620"/>
  <c r="H620"/>
  <c r="G620"/>
  <c r="F620"/>
  <c r="A619"/>
  <c r="D619" s="1"/>
  <c r="C621"/>
  <c r="E620"/>
  <c r="E596" i="73"/>
  <c r="L618" i="80" l="1"/>
  <c r="P618"/>
  <c r="D624" i="73"/>
  <c r="F623"/>
  <c r="C623"/>
  <c r="I600"/>
  <c r="G601"/>
  <c r="H601" s="1"/>
  <c r="B603"/>
  <c r="A603" s="1"/>
  <c r="I618" i="80"/>
  <c r="M618"/>
  <c r="O619"/>
  <c r="N619"/>
  <c r="K619"/>
  <c r="J619"/>
  <c r="H621"/>
  <c r="G621"/>
  <c r="F621"/>
  <c r="A620"/>
  <c r="D620" s="1"/>
  <c r="C622"/>
  <c r="E621"/>
  <c r="B621"/>
  <c r="E597" i="73"/>
  <c r="L619" i="80" l="1"/>
  <c r="P619"/>
  <c r="C624" i="73"/>
  <c r="D625"/>
  <c r="F624"/>
  <c r="I601"/>
  <c r="G602"/>
  <c r="H602" s="1"/>
  <c r="B604"/>
  <c r="A604" s="1"/>
  <c r="O620" i="80"/>
  <c r="N620"/>
  <c r="I619"/>
  <c r="M619"/>
  <c r="J620"/>
  <c r="K620"/>
  <c r="H622"/>
  <c r="G622"/>
  <c r="F622"/>
  <c r="B622"/>
  <c r="C623"/>
  <c r="E622"/>
  <c r="A621"/>
  <c r="D621" s="1"/>
  <c r="E598" i="73"/>
  <c r="P620" i="80" l="1"/>
  <c r="L620"/>
  <c r="D626" i="73"/>
  <c r="F625"/>
  <c r="I602"/>
  <c r="C625"/>
  <c r="G603"/>
  <c r="H603" s="1"/>
  <c r="B605"/>
  <c r="A605" s="1"/>
  <c r="O621" i="80"/>
  <c r="N621"/>
  <c r="I620"/>
  <c r="M620"/>
  <c r="K621"/>
  <c r="J621"/>
  <c r="H623"/>
  <c r="G623"/>
  <c r="F623"/>
  <c r="A622"/>
  <c r="D622" s="1"/>
  <c r="C624"/>
  <c r="E623"/>
  <c r="B623"/>
  <c r="E599" i="73"/>
  <c r="L621" i="80" l="1"/>
  <c r="P621"/>
  <c r="C626" i="73"/>
  <c r="D627"/>
  <c r="F626"/>
  <c r="I603"/>
  <c r="G604"/>
  <c r="H604" s="1"/>
  <c r="B606"/>
  <c r="A606" s="1"/>
  <c r="N622" i="80"/>
  <c r="O622"/>
  <c r="I621"/>
  <c r="M621"/>
  <c r="K622"/>
  <c r="J622"/>
  <c r="B624"/>
  <c r="H624"/>
  <c r="G624"/>
  <c r="F624"/>
  <c r="C625"/>
  <c r="E624"/>
  <c r="A623"/>
  <c r="D623" s="1"/>
  <c r="E600" i="73"/>
  <c r="L622" i="80" l="1"/>
  <c r="P622"/>
  <c r="D628" i="73"/>
  <c r="F627"/>
  <c r="C627"/>
  <c r="C628" s="1"/>
  <c r="B607"/>
  <c r="A607" s="1"/>
  <c r="G605"/>
  <c r="H605" s="1"/>
  <c r="I604"/>
  <c r="O623" i="80"/>
  <c r="N623"/>
  <c r="I622"/>
  <c r="M622"/>
  <c r="K623"/>
  <c r="J623"/>
  <c r="H625"/>
  <c r="G625"/>
  <c r="F625"/>
  <c r="A624"/>
  <c r="D624" s="1"/>
  <c r="C626"/>
  <c r="E625"/>
  <c r="B625"/>
  <c r="E601" i="73"/>
  <c r="L623" i="80" l="1"/>
  <c r="P623"/>
  <c r="D629" i="73"/>
  <c r="F628"/>
  <c r="I605"/>
  <c r="G606"/>
  <c r="H606" s="1"/>
  <c r="B608"/>
  <c r="A608" s="1"/>
  <c r="N624" i="80"/>
  <c r="O624"/>
  <c r="I623"/>
  <c r="M623"/>
  <c r="K624"/>
  <c r="J624"/>
  <c r="B626"/>
  <c r="H626"/>
  <c r="G626"/>
  <c r="F626"/>
  <c r="C627"/>
  <c r="E626"/>
  <c r="A625"/>
  <c r="D625" s="1"/>
  <c r="E602" i="73"/>
  <c r="P624" i="80" l="1"/>
  <c r="L624"/>
  <c r="D630" i="73"/>
  <c r="F629"/>
  <c r="C629"/>
  <c r="C630" s="1"/>
  <c r="I606"/>
  <c r="B609"/>
  <c r="A609" s="1"/>
  <c r="G607"/>
  <c r="H607" s="1"/>
  <c r="N625" i="80"/>
  <c r="O625"/>
  <c r="I624"/>
  <c r="M624"/>
  <c r="K625"/>
  <c r="J625"/>
  <c r="H627"/>
  <c r="G627"/>
  <c r="F627"/>
  <c r="A626"/>
  <c r="D626" s="1"/>
  <c r="C628"/>
  <c r="E627"/>
  <c r="B627"/>
  <c r="E603" i="73"/>
  <c r="L625" i="80" l="1"/>
  <c r="P625"/>
  <c r="D631" i="73"/>
  <c r="F630"/>
  <c r="I607"/>
  <c r="G608"/>
  <c r="H608" s="1"/>
  <c r="B610"/>
  <c r="A610" s="1"/>
  <c r="I625" i="80"/>
  <c r="M625"/>
  <c r="O626"/>
  <c r="N626"/>
  <c r="K626"/>
  <c r="J626"/>
  <c r="H628"/>
  <c r="G628"/>
  <c r="F628"/>
  <c r="B628"/>
  <c r="C629"/>
  <c r="E628"/>
  <c r="A627"/>
  <c r="D627" s="1"/>
  <c r="E604" i="73"/>
  <c r="P626" i="80" l="1"/>
  <c r="L626"/>
  <c r="D632" i="73"/>
  <c r="F631"/>
  <c r="C631"/>
  <c r="C632" s="1"/>
  <c r="I608"/>
  <c r="B611"/>
  <c r="A611" s="1"/>
  <c r="G609"/>
  <c r="H609" s="1"/>
  <c r="O627" i="80"/>
  <c r="N627"/>
  <c r="I626"/>
  <c r="M626"/>
  <c r="K627"/>
  <c r="J627"/>
  <c r="H629"/>
  <c r="G629"/>
  <c r="F629"/>
  <c r="A628"/>
  <c r="D628" s="1"/>
  <c r="C630"/>
  <c r="E629"/>
  <c r="B629"/>
  <c r="E605" i="73"/>
  <c r="L627" i="80" l="1"/>
  <c r="P627"/>
  <c r="D633" i="73"/>
  <c r="F632"/>
  <c r="I609"/>
  <c r="G610"/>
  <c r="H610" s="1"/>
  <c r="B612"/>
  <c r="A612" s="1"/>
  <c r="O628" i="80"/>
  <c r="N628"/>
  <c r="I627"/>
  <c r="M627"/>
  <c r="J628"/>
  <c r="K628"/>
  <c r="B630"/>
  <c r="H630"/>
  <c r="G630"/>
  <c r="F630"/>
  <c r="C631"/>
  <c r="E630"/>
  <c r="A629"/>
  <c r="D629" s="1"/>
  <c r="E606" i="73"/>
  <c r="L628" i="80" l="1"/>
  <c r="P628"/>
  <c r="D634" i="73"/>
  <c r="F633"/>
  <c r="C633"/>
  <c r="C634" s="1"/>
  <c r="I610"/>
  <c r="B613"/>
  <c r="A613" s="1"/>
  <c r="G611"/>
  <c r="H611" s="1"/>
  <c r="O629" i="80"/>
  <c r="N629"/>
  <c r="I628"/>
  <c r="M628"/>
  <c r="K629"/>
  <c r="J629"/>
  <c r="H631"/>
  <c r="G631"/>
  <c r="F631"/>
  <c r="C632"/>
  <c r="E631"/>
  <c r="A630"/>
  <c r="D630" s="1"/>
  <c r="B631"/>
  <c r="E607" i="73"/>
  <c r="P629" i="80" l="1"/>
  <c r="L629"/>
  <c r="D635" i="73"/>
  <c r="F634"/>
  <c r="I611"/>
  <c r="G612"/>
  <c r="H612" s="1"/>
  <c r="B614"/>
  <c r="A614" s="1"/>
  <c r="O630" i="80"/>
  <c r="N630"/>
  <c r="I629"/>
  <c r="M629"/>
  <c r="B632"/>
  <c r="K630"/>
  <c r="J630"/>
  <c r="H632"/>
  <c r="G632"/>
  <c r="F632"/>
  <c r="A631"/>
  <c r="D631" s="1"/>
  <c r="C633"/>
  <c r="E632"/>
  <c r="E608" i="73"/>
  <c r="P630" i="80" l="1"/>
  <c r="L630"/>
  <c r="D636" i="73"/>
  <c r="F635"/>
  <c r="C635"/>
  <c r="I612"/>
  <c r="B615"/>
  <c r="A615" s="1"/>
  <c r="G613"/>
  <c r="H613" s="1"/>
  <c r="I613"/>
  <c r="N631" i="80"/>
  <c r="P631" s="1"/>
  <c r="O631"/>
  <c r="I630"/>
  <c r="M630"/>
  <c r="K631"/>
  <c r="J631"/>
  <c r="H633"/>
  <c r="G633"/>
  <c r="F633"/>
  <c r="C634"/>
  <c r="E633"/>
  <c r="A632"/>
  <c r="D632" s="1"/>
  <c r="B633"/>
  <c r="E609" i="73"/>
  <c r="L631" i="80" l="1"/>
  <c r="C636" i="73"/>
  <c r="D637"/>
  <c r="F636"/>
  <c r="G614"/>
  <c r="H614" s="1"/>
  <c r="B616"/>
  <c r="A616" s="1"/>
  <c r="N632" i="80"/>
  <c r="O632"/>
  <c r="I631"/>
  <c r="M631"/>
  <c r="J632"/>
  <c r="K632"/>
  <c r="B634"/>
  <c r="H634"/>
  <c r="G634"/>
  <c r="F634"/>
  <c r="A633"/>
  <c r="D633" s="1"/>
  <c r="C635"/>
  <c r="E634"/>
  <c r="E610" i="73"/>
  <c r="L632" i="80" l="1"/>
  <c r="P632"/>
  <c r="D638" i="73"/>
  <c r="F637"/>
  <c r="C637"/>
  <c r="I614"/>
  <c r="B617"/>
  <c r="A617" s="1"/>
  <c r="G615"/>
  <c r="H615" s="1"/>
  <c r="N633" i="80"/>
  <c r="O633"/>
  <c r="I632"/>
  <c r="M632"/>
  <c r="K633"/>
  <c r="J633"/>
  <c r="H635"/>
  <c r="G635"/>
  <c r="F635"/>
  <c r="C636"/>
  <c r="E635"/>
  <c r="A634"/>
  <c r="D634" s="1"/>
  <c r="B635"/>
  <c r="E611" i="73"/>
  <c r="L633" i="80" l="1"/>
  <c r="P633"/>
  <c r="C638" i="73"/>
  <c r="D639"/>
  <c r="F638"/>
  <c r="I615"/>
  <c r="G616"/>
  <c r="H616" s="1"/>
  <c r="I616"/>
  <c r="B618"/>
  <c r="A618" s="1"/>
  <c r="B636" i="80"/>
  <c r="O634"/>
  <c r="N634"/>
  <c r="I633"/>
  <c r="M633"/>
  <c r="K634"/>
  <c r="J634"/>
  <c r="H636"/>
  <c r="G636"/>
  <c r="F636"/>
  <c r="A635"/>
  <c r="D635" s="1"/>
  <c r="C637"/>
  <c r="E636"/>
  <c r="E612" i="73"/>
  <c r="P634" i="80" l="1"/>
  <c r="L634"/>
  <c r="D640" i="73"/>
  <c r="F639"/>
  <c r="C639"/>
  <c r="C640" s="1"/>
  <c r="B619"/>
  <c r="A619" s="1"/>
  <c r="G617"/>
  <c r="H617" s="1"/>
  <c r="I634" i="80"/>
  <c r="M634"/>
  <c r="O635"/>
  <c r="N635"/>
  <c r="K635"/>
  <c r="J635"/>
  <c r="H637"/>
  <c r="G637"/>
  <c r="F637"/>
  <c r="C638"/>
  <c r="E637"/>
  <c r="A636"/>
  <c r="D636" s="1"/>
  <c r="B637"/>
  <c r="E613" i="73"/>
  <c r="L635" i="80" l="1"/>
  <c r="P635"/>
  <c r="D641" i="73"/>
  <c r="F640"/>
  <c r="I617"/>
  <c r="G618"/>
  <c r="H618" s="1"/>
  <c r="B620"/>
  <c r="A620" s="1"/>
  <c r="O636" i="80"/>
  <c r="N636"/>
  <c r="I635"/>
  <c r="M635"/>
  <c r="J636"/>
  <c r="K636"/>
  <c r="B638"/>
  <c r="H638"/>
  <c r="G638"/>
  <c r="F638"/>
  <c r="A637"/>
  <c r="D637" s="1"/>
  <c r="C639"/>
  <c r="E638"/>
  <c r="E614" i="73"/>
  <c r="P636" i="80" l="1"/>
  <c r="L636"/>
  <c r="D642" i="73"/>
  <c r="F641"/>
  <c r="C641"/>
  <c r="C642" s="1"/>
  <c r="I618"/>
  <c r="B621"/>
  <c r="A621" s="1"/>
  <c r="G619"/>
  <c r="H619" s="1"/>
  <c r="I619"/>
  <c r="N637" i="80"/>
  <c r="P637" s="1"/>
  <c r="O637"/>
  <c r="I636"/>
  <c r="M636"/>
  <c r="K637"/>
  <c r="J637"/>
  <c r="H639"/>
  <c r="G639"/>
  <c r="F639"/>
  <c r="C640"/>
  <c r="E639"/>
  <c r="A638"/>
  <c r="D638" s="1"/>
  <c r="B639"/>
  <c r="E615" i="73"/>
  <c r="L637" i="80" l="1"/>
  <c r="D643" i="73"/>
  <c r="F642"/>
  <c r="G620"/>
  <c r="H620" s="1"/>
  <c r="B622"/>
  <c r="A622" s="1"/>
  <c r="N638" i="80"/>
  <c r="O638"/>
  <c r="I637"/>
  <c r="M637"/>
  <c r="K638"/>
  <c r="J638"/>
  <c r="B640"/>
  <c r="H640"/>
  <c r="G640"/>
  <c r="F640"/>
  <c r="A639"/>
  <c r="D639" s="1"/>
  <c r="C641"/>
  <c r="E640"/>
  <c r="E616" i="73"/>
  <c r="P638" i="80" l="1"/>
  <c r="L638"/>
  <c r="D644" i="73"/>
  <c r="F643"/>
  <c r="C643"/>
  <c r="C644" s="1"/>
  <c r="I620"/>
  <c r="B623"/>
  <c r="A623" s="1"/>
  <c r="G621"/>
  <c r="H621" s="1"/>
  <c r="N639" i="80"/>
  <c r="O639"/>
  <c r="I638"/>
  <c r="M638"/>
  <c r="K639"/>
  <c r="J639"/>
  <c r="H641"/>
  <c r="G641"/>
  <c r="F641"/>
  <c r="C642"/>
  <c r="E641"/>
  <c r="A640"/>
  <c r="D640" s="1"/>
  <c r="B641"/>
  <c r="E617" i="73"/>
  <c r="L639" i="80" l="1"/>
  <c r="P639"/>
  <c r="D645" i="73"/>
  <c r="F644"/>
  <c r="I621"/>
  <c r="G622"/>
  <c r="H622" s="1"/>
  <c r="I622"/>
  <c r="B624"/>
  <c r="A624" s="1"/>
  <c r="N640" i="80"/>
  <c r="O640"/>
  <c r="I639"/>
  <c r="M639"/>
  <c r="K640"/>
  <c r="J640"/>
  <c r="B642"/>
  <c r="H642"/>
  <c r="G642"/>
  <c r="F642"/>
  <c r="A641"/>
  <c r="D641" s="1"/>
  <c r="C643"/>
  <c r="E642"/>
  <c r="E618" i="73"/>
  <c r="P640" i="80" l="1"/>
  <c r="L640"/>
  <c r="D646" i="73"/>
  <c r="F645"/>
  <c r="C645"/>
  <c r="B625"/>
  <c r="A625" s="1"/>
  <c r="G623"/>
  <c r="H623" s="1"/>
  <c r="O641" i="80"/>
  <c r="N641"/>
  <c r="I640"/>
  <c r="M640"/>
  <c r="K641"/>
  <c r="J641"/>
  <c r="H643"/>
  <c r="G643"/>
  <c r="F643"/>
  <c r="C644"/>
  <c r="E643"/>
  <c r="A642"/>
  <c r="D642" s="1"/>
  <c r="B643"/>
  <c r="E619" i="73"/>
  <c r="L641" i="80" l="1"/>
  <c r="P641"/>
  <c r="C646" i="73"/>
  <c r="D647"/>
  <c r="F646"/>
  <c r="I623"/>
  <c r="G624"/>
  <c r="H624" s="1"/>
  <c r="I624"/>
  <c r="B626"/>
  <c r="A626" s="1"/>
  <c r="O642" i="80"/>
  <c r="N642"/>
  <c r="I641"/>
  <c r="M641"/>
  <c r="K642"/>
  <c r="J642"/>
  <c r="B644"/>
  <c r="H644"/>
  <c r="G644"/>
  <c r="F644"/>
  <c r="A643"/>
  <c r="D643" s="1"/>
  <c r="C645"/>
  <c r="E644"/>
  <c r="E620" i="73"/>
  <c r="L642" i="80" l="1"/>
  <c r="P642"/>
  <c r="D648" i="73"/>
  <c r="F647"/>
  <c r="C647"/>
  <c r="B627"/>
  <c r="A627" s="1"/>
  <c r="G625"/>
  <c r="H625" s="1"/>
  <c r="O643" i="80"/>
  <c r="N643"/>
  <c r="I642"/>
  <c r="M642"/>
  <c r="K643"/>
  <c r="J643"/>
  <c r="H645"/>
  <c r="G645"/>
  <c r="F645"/>
  <c r="C646"/>
  <c r="E645"/>
  <c r="A644"/>
  <c r="D644" s="1"/>
  <c r="B645"/>
  <c r="E621" i="73"/>
  <c r="L643" i="80" l="1"/>
  <c r="P643"/>
  <c r="C648" i="73"/>
  <c r="D649"/>
  <c r="F648"/>
  <c r="I625"/>
  <c r="G626"/>
  <c r="H626" s="1"/>
  <c r="I626"/>
  <c r="B628"/>
  <c r="A628" s="1"/>
  <c r="N644" i="80"/>
  <c r="O644"/>
  <c r="I643"/>
  <c r="M643"/>
  <c r="B646"/>
  <c r="J644"/>
  <c r="K644"/>
  <c r="H646"/>
  <c r="G646"/>
  <c r="F646"/>
  <c r="A645"/>
  <c r="D645" s="1"/>
  <c r="C647"/>
  <c r="E646"/>
  <c r="E622" i="73"/>
  <c r="L644" i="80" l="1"/>
  <c r="P644"/>
  <c r="D650" i="73"/>
  <c r="F649"/>
  <c r="C649"/>
  <c r="G627"/>
  <c r="H627" s="1"/>
  <c r="B629"/>
  <c r="A629" s="1"/>
  <c r="O645" i="80"/>
  <c r="N645"/>
  <c r="I644"/>
  <c r="M644"/>
  <c r="K645"/>
  <c r="J645"/>
  <c r="H647"/>
  <c r="G647"/>
  <c r="F647"/>
  <c r="C648"/>
  <c r="E647"/>
  <c r="A646"/>
  <c r="D646" s="1"/>
  <c r="B647"/>
  <c r="E623" i="73"/>
  <c r="P645" i="80" l="1"/>
  <c r="L645"/>
  <c r="C650" i="73"/>
  <c r="D651"/>
  <c r="F650"/>
  <c r="G628"/>
  <c r="H628" s="1"/>
  <c r="B630"/>
  <c r="A630" s="1"/>
  <c r="I627"/>
  <c r="N646" i="80"/>
  <c r="O646"/>
  <c r="I645"/>
  <c r="M645"/>
  <c r="K646"/>
  <c r="J646"/>
  <c r="B648"/>
  <c r="H648"/>
  <c r="G648"/>
  <c r="F648"/>
  <c r="A647"/>
  <c r="D647" s="1"/>
  <c r="C649"/>
  <c r="E648"/>
  <c r="E624" i="73"/>
  <c r="P646" i="80" l="1"/>
  <c r="L646"/>
  <c r="D652" i="73"/>
  <c r="F651"/>
  <c r="C651"/>
  <c r="C652" s="1"/>
  <c r="G629"/>
  <c r="H629" s="1"/>
  <c r="B631"/>
  <c r="A631" s="1"/>
  <c r="I628"/>
  <c r="N647" i="80"/>
  <c r="O647"/>
  <c r="I646"/>
  <c r="M646"/>
  <c r="K647"/>
  <c r="J647"/>
  <c r="H649"/>
  <c r="G649"/>
  <c r="F649"/>
  <c r="A648"/>
  <c r="D648" s="1"/>
  <c r="C650"/>
  <c r="E649"/>
  <c r="B649"/>
  <c r="E625" i="73"/>
  <c r="L647" i="80" l="1"/>
  <c r="P647"/>
  <c r="D653" i="73"/>
  <c r="F652"/>
  <c r="I629"/>
  <c r="G630"/>
  <c r="H630" s="1"/>
  <c r="I630"/>
  <c r="B632"/>
  <c r="A632" s="1"/>
  <c r="O648" i="80"/>
  <c r="N648"/>
  <c r="I647"/>
  <c r="M647"/>
  <c r="B650"/>
  <c r="J648"/>
  <c r="L648" s="1"/>
  <c r="K648"/>
  <c r="H650"/>
  <c r="G650"/>
  <c r="F650"/>
  <c r="C651"/>
  <c r="E650"/>
  <c r="A649"/>
  <c r="D649" s="1"/>
  <c r="E626" i="73"/>
  <c r="P648" i="80" l="1"/>
  <c r="D654" i="73"/>
  <c r="F653"/>
  <c r="C653"/>
  <c r="G631"/>
  <c r="H631" s="1"/>
  <c r="B633"/>
  <c r="A633" s="1"/>
  <c r="N649" i="80"/>
  <c r="O649"/>
  <c r="I648"/>
  <c r="M648"/>
  <c r="K649"/>
  <c r="J649"/>
  <c r="H651"/>
  <c r="G651"/>
  <c r="F651"/>
  <c r="A650"/>
  <c r="D650" s="1"/>
  <c r="C652"/>
  <c r="E651"/>
  <c r="B651"/>
  <c r="E627" i="73"/>
  <c r="C654" l="1"/>
  <c r="P649" i="80"/>
  <c r="L649"/>
  <c r="D655" i="73"/>
  <c r="F654"/>
  <c r="I631"/>
  <c r="G632"/>
  <c r="H632" s="1"/>
  <c r="B634"/>
  <c r="A634" s="1"/>
  <c r="O650" i="80"/>
  <c r="N650"/>
  <c r="I649"/>
  <c r="M649"/>
  <c r="K650"/>
  <c r="J650"/>
  <c r="B652"/>
  <c r="H652"/>
  <c r="G652"/>
  <c r="F652"/>
  <c r="C653"/>
  <c r="E652"/>
  <c r="A651"/>
  <c r="D651" s="1"/>
  <c r="E628" i="73"/>
  <c r="L650" i="80" l="1"/>
  <c r="P650"/>
  <c r="D656" i="73"/>
  <c r="F655"/>
  <c r="I632"/>
  <c r="C655"/>
  <c r="C656" s="1"/>
  <c r="G633"/>
  <c r="H633" s="1"/>
  <c r="B635"/>
  <c r="A635" s="1"/>
  <c r="N651" i="80"/>
  <c r="O651"/>
  <c r="I650"/>
  <c r="M650"/>
  <c r="K651"/>
  <c r="J651"/>
  <c r="H653"/>
  <c r="G653"/>
  <c r="F653"/>
  <c r="A652"/>
  <c r="D652" s="1"/>
  <c r="C654"/>
  <c r="E653"/>
  <c r="B653"/>
  <c r="E629" i="73"/>
  <c r="P651" i="80" l="1"/>
  <c r="L651"/>
  <c r="D657" i="73"/>
  <c r="F656"/>
  <c r="G634"/>
  <c r="H634" s="1"/>
  <c r="B636"/>
  <c r="A636" s="1"/>
  <c r="I633"/>
  <c r="O652" i="80"/>
  <c r="N652"/>
  <c r="I651"/>
  <c r="M651"/>
  <c r="J652"/>
  <c r="K652"/>
  <c r="H654"/>
  <c r="G654"/>
  <c r="F654"/>
  <c r="B654"/>
  <c r="C655"/>
  <c r="E654"/>
  <c r="A653"/>
  <c r="D653" s="1"/>
  <c r="E630" i="73"/>
  <c r="P652" i="80" l="1"/>
  <c r="L652"/>
  <c r="D658" i="73"/>
  <c r="F657"/>
  <c r="I634"/>
  <c r="C657"/>
  <c r="C658" s="1"/>
  <c r="G635"/>
  <c r="H635" s="1"/>
  <c r="B637"/>
  <c r="A637" s="1"/>
  <c r="O653" i="80"/>
  <c r="N653"/>
  <c r="I652"/>
  <c r="M652"/>
  <c r="K653"/>
  <c r="J653"/>
  <c r="H655"/>
  <c r="G655"/>
  <c r="F655"/>
  <c r="A654"/>
  <c r="D654" s="1"/>
  <c r="C656"/>
  <c r="E655"/>
  <c r="B655"/>
  <c r="E631" i="73"/>
  <c r="L653" i="80" l="1"/>
  <c r="P653"/>
  <c r="D659" i="73"/>
  <c r="F658"/>
  <c r="I635"/>
  <c r="G636"/>
  <c r="H636" s="1"/>
  <c r="I636"/>
  <c r="B638"/>
  <c r="A638" s="1"/>
  <c r="N654" i="80"/>
  <c r="O654"/>
  <c r="I653"/>
  <c r="M653"/>
  <c r="B656"/>
  <c r="K654"/>
  <c r="J654"/>
  <c r="H656"/>
  <c r="G656"/>
  <c r="F656"/>
  <c r="C657"/>
  <c r="E656"/>
  <c r="A655"/>
  <c r="D655" s="1"/>
  <c r="E632" i="73"/>
  <c r="P654" i="80" l="1"/>
  <c r="L654"/>
  <c r="D660" i="73"/>
  <c r="F659"/>
  <c r="C659"/>
  <c r="G637"/>
  <c r="H637" s="1"/>
  <c r="B639"/>
  <c r="A639" s="1"/>
  <c r="O655" i="80"/>
  <c r="N655"/>
  <c r="I654"/>
  <c r="M654"/>
  <c r="K655"/>
  <c r="J655"/>
  <c r="G657"/>
  <c r="H657"/>
  <c r="F657"/>
  <c r="C658"/>
  <c r="E657"/>
  <c r="A656"/>
  <c r="D656" s="1"/>
  <c r="B657"/>
  <c r="E633" i="73"/>
  <c r="L655" i="80" l="1"/>
  <c r="P655"/>
  <c r="C660" i="73"/>
  <c r="D661"/>
  <c r="F660"/>
  <c r="G638"/>
  <c r="H638" s="1"/>
  <c r="B640"/>
  <c r="A640" s="1"/>
  <c r="I637"/>
  <c r="N656" i="80"/>
  <c r="O656"/>
  <c r="I655"/>
  <c r="M655"/>
  <c r="K656"/>
  <c r="J656"/>
  <c r="B658"/>
  <c r="H658"/>
  <c r="G658"/>
  <c r="F658"/>
  <c r="A657"/>
  <c r="D657" s="1"/>
  <c r="C659"/>
  <c r="E658"/>
  <c r="E634" i="73"/>
  <c r="L656" i="80" l="1"/>
  <c r="P656"/>
  <c r="D662" i="73"/>
  <c r="F661"/>
  <c r="C661"/>
  <c r="I638"/>
  <c r="G639"/>
  <c r="H639" s="1"/>
  <c r="B641"/>
  <c r="A641" s="1"/>
  <c r="O657" i="80"/>
  <c r="N657"/>
  <c r="I656"/>
  <c r="M656"/>
  <c r="K657"/>
  <c r="J657"/>
  <c r="H659"/>
  <c r="G659"/>
  <c r="F659"/>
  <c r="C660"/>
  <c r="E659"/>
  <c r="A658"/>
  <c r="D658" s="1"/>
  <c r="B659"/>
  <c r="E635" i="73"/>
  <c r="P657" i="80" l="1"/>
  <c r="L657"/>
  <c r="C662" i="73"/>
  <c r="D663"/>
  <c r="F662"/>
  <c r="G640"/>
  <c r="H640" s="1"/>
  <c r="B642"/>
  <c r="A642" s="1"/>
  <c r="I639"/>
  <c r="N658" i="80"/>
  <c r="O658"/>
  <c r="I657"/>
  <c r="M657"/>
  <c r="K658"/>
  <c r="J658"/>
  <c r="B660"/>
  <c r="H660"/>
  <c r="G660"/>
  <c r="F660"/>
  <c r="A659"/>
  <c r="D659" s="1"/>
  <c r="C661"/>
  <c r="E660"/>
  <c r="E636" i="73"/>
  <c r="P658" i="80" l="1"/>
  <c r="L658"/>
  <c r="D664" i="73"/>
  <c r="F663"/>
  <c r="C663"/>
  <c r="C664" s="1"/>
  <c r="I640"/>
  <c r="G641"/>
  <c r="H641" s="1"/>
  <c r="B643"/>
  <c r="A643" s="1"/>
  <c r="O659" i="80"/>
  <c r="N659"/>
  <c r="I658"/>
  <c r="M658"/>
  <c r="K659"/>
  <c r="J659"/>
  <c r="H661"/>
  <c r="G661"/>
  <c r="F661"/>
  <c r="C662"/>
  <c r="E661"/>
  <c r="A660"/>
  <c r="D660" s="1"/>
  <c r="B661"/>
  <c r="E637" i="73"/>
  <c r="L659" i="80" l="1"/>
  <c r="P659"/>
  <c r="D665" i="73"/>
  <c r="F664"/>
  <c r="G642"/>
  <c r="H642" s="1"/>
  <c r="B644"/>
  <c r="A644" s="1"/>
  <c r="I641"/>
  <c r="O660" i="80"/>
  <c r="N660"/>
  <c r="I659"/>
  <c r="M659"/>
  <c r="J660"/>
  <c r="K660"/>
  <c r="B662"/>
  <c r="H662"/>
  <c r="G662"/>
  <c r="F662"/>
  <c r="A661"/>
  <c r="D661" s="1"/>
  <c r="C663"/>
  <c r="E662"/>
  <c r="E638" i="73"/>
  <c r="L660" i="80" l="1"/>
  <c r="P660"/>
  <c r="D666" i="73"/>
  <c r="F665"/>
  <c r="C665"/>
  <c r="C666" s="1"/>
  <c r="I642"/>
  <c r="G643"/>
  <c r="H643" s="1"/>
  <c r="B645"/>
  <c r="A645" s="1"/>
  <c r="I660" i="80"/>
  <c r="M660"/>
  <c r="O661"/>
  <c r="N661"/>
  <c r="K661"/>
  <c r="J661"/>
  <c r="H663"/>
  <c r="G663"/>
  <c r="F663"/>
  <c r="C664"/>
  <c r="E663"/>
  <c r="A662"/>
  <c r="D662" s="1"/>
  <c r="B663"/>
  <c r="E639" i="73"/>
  <c r="L661" i="80" l="1"/>
  <c r="P661"/>
  <c r="D667" i="73"/>
  <c r="F666"/>
  <c r="G644"/>
  <c r="H644" s="1"/>
  <c r="B646"/>
  <c r="A646" s="1"/>
  <c r="I643"/>
  <c r="O662" i="80"/>
  <c r="N662"/>
  <c r="I661"/>
  <c r="M661"/>
  <c r="K662"/>
  <c r="J662"/>
  <c r="B664"/>
  <c r="H664"/>
  <c r="G664"/>
  <c r="F664"/>
  <c r="A663"/>
  <c r="D663" s="1"/>
  <c r="C665"/>
  <c r="E664"/>
  <c r="E640" i="73"/>
  <c r="L662" i="80" l="1"/>
  <c r="P662"/>
  <c r="D668" i="73"/>
  <c r="F667"/>
  <c r="C667"/>
  <c r="C668" s="1"/>
  <c r="I644"/>
  <c r="G645"/>
  <c r="H645" s="1"/>
  <c r="B647"/>
  <c r="A647" s="1"/>
  <c r="N663" i="80"/>
  <c r="O663"/>
  <c r="I662"/>
  <c r="M662"/>
  <c r="K663"/>
  <c r="J663"/>
  <c r="H665"/>
  <c r="G665"/>
  <c r="F665"/>
  <c r="C666"/>
  <c r="E665"/>
  <c r="A664"/>
  <c r="D664" s="1"/>
  <c r="B665"/>
  <c r="E641" i="73"/>
  <c r="L663" i="80" l="1"/>
  <c r="P663"/>
  <c r="I645" i="73"/>
  <c r="D669"/>
  <c r="F668"/>
  <c r="G646"/>
  <c r="H646" s="1"/>
  <c r="B648"/>
  <c r="A648" s="1"/>
  <c r="O664" i="80"/>
  <c r="N664"/>
  <c r="I663"/>
  <c r="M663"/>
  <c r="B666"/>
  <c r="J664"/>
  <c r="K664"/>
  <c r="H666"/>
  <c r="G666"/>
  <c r="F666"/>
  <c r="A665"/>
  <c r="D665" s="1"/>
  <c r="C667"/>
  <c r="E666"/>
  <c r="E642" i="73"/>
  <c r="P664" i="80" l="1"/>
  <c r="L664"/>
  <c r="D670" i="73"/>
  <c r="F669"/>
  <c r="C669"/>
  <c r="C670" s="1"/>
  <c r="I646"/>
  <c r="B649"/>
  <c r="A649" s="1"/>
  <c r="G647"/>
  <c r="H647" s="1"/>
  <c r="I664" i="80"/>
  <c r="M664"/>
  <c r="N665"/>
  <c r="O665"/>
  <c r="K665"/>
  <c r="J665"/>
  <c r="H667"/>
  <c r="G667"/>
  <c r="F667"/>
  <c r="C668"/>
  <c r="E667"/>
  <c r="A666"/>
  <c r="D666" s="1"/>
  <c r="B667"/>
  <c r="E643" i="73"/>
  <c r="L665" i="80" l="1"/>
  <c r="P665"/>
  <c r="D671" i="73"/>
  <c r="F670"/>
  <c r="I647"/>
  <c r="G648"/>
  <c r="H648" s="1"/>
  <c r="B650"/>
  <c r="A650" s="1"/>
  <c r="O666" i="80"/>
  <c r="N666"/>
  <c r="I665"/>
  <c r="M665"/>
  <c r="K666"/>
  <c r="J666"/>
  <c r="B668"/>
  <c r="H668"/>
  <c r="G668"/>
  <c r="F668"/>
  <c r="A667"/>
  <c r="D667" s="1"/>
  <c r="C669"/>
  <c r="E668"/>
  <c r="E644" i="73"/>
  <c r="P666" i="80" l="1"/>
  <c r="L666"/>
  <c r="D672" i="73"/>
  <c r="F671"/>
  <c r="C671"/>
  <c r="I648"/>
  <c r="B651"/>
  <c r="A651" s="1"/>
  <c r="G649"/>
  <c r="H649" s="1"/>
  <c r="I666" i="80"/>
  <c r="M666"/>
  <c r="O667"/>
  <c r="N667"/>
  <c r="K667"/>
  <c r="J667"/>
  <c r="H669"/>
  <c r="G669"/>
  <c r="F669"/>
  <c r="C670"/>
  <c r="E669"/>
  <c r="A668"/>
  <c r="D668" s="1"/>
  <c r="B669"/>
  <c r="E645" i="73"/>
  <c r="L667" i="80" l="1"/>
  <c r="P667"/>
  <c r="C672" i="73"/>
  <c r="D673"/>
  <c r="F672"/>
  <c r="I649"/>
  <c r="G650"/>
  <c r="H650" s="1"/>
  <c r="B652"/>
  <c r="A652" s="1"/>
  <c r="N668" i="80"/>
  <c r="O668"/>
  <c r="I667"/>
  <c r="M667"/>
  <c r="J668"/>
  <c r="K668"/>
  <c r="B670"/>
  <c r="H670"/>
  <c r="G670"/>
  <c r="F670"/>
  <c r="A669"/>
  <c r="D669" s="1"/>
  <c r="C671"/>
  <c r="E670"/>
  <c r="E646" i="73"/>
  <c r="L668" i="80" l="1"/>
  <c r="P668"/>
  <c r="D674" i="73"/>
  <c r="F673"/>
  <c r="C673"/>
  <c r="I650"/>
  <c r="B653"/>
  <c r="A653" s="1"/>
  <c r="G651"/>
  <c r="H651" s="1"/>
  <c r="O669" i="80"/>
  <c r="N669"/>
  <c r="I668"/>
  <c r="M668"/>
  <c r="K669"/>
  <c r="J669"/>
  <c r="H671"/>
  <c r="F671"/>
  <c r="G671"/>
  <c r="C672"/>
  <c r="E671"/>
  <c r="A670"/>
  <c r="D670" s="1"/>
  <c r="B671"/>
  <c r="E647" i="73"/>
  <c r="P669" i="80" l="1"/>
  <c r="L669"/>
  <c r="C674" i="73"/>
  <c r="D675"/>
  <c r="F674"/>
  <c r="I651"/>
  <c r="G652"/>
  <c r="H652" s="1"/>
  <c r="B654"/>
  <c r="A654" s="1"/>
  <c r="N670" i="80"/>
  <c r="O670"/>
  <c r="I669"/>
  <c r="M669"/>
  <c r="K670"/>
  <c r="J670"/>
  <c r="B672"/>
  <c r="H672"/>
  <c r="G672"/>
  <c r="F672"/>
  <c r="A671"/>
  <c r="D671" s="1"/>
  <c r="C673"/>
  <c r="E672"/>
  <c r="E648" i="73"/>
  <c r="L670" i="80" l="1"/>
  <c r="P670"/>
  <c r="D676" i="73"/>
  <c r="F675"/>
  <c r="C675"/>
  <c r="I652"/>
  <c r="B655"/>
  <c r="A655" s="1"/>
  <c r="G653"/>
  <c r="H653" s="1"/>
  <c r="I653"/>
  <c r="O671" i="80"/>
  <c r="N671"/>
  <c r="I670"/>
  <c r="M670"/>
  <c r="K671"/>
  <c r="J671"/>
  <c r="G673"/>
  <c r="F673"/>
  <c r="H673"/>
  <c r="C674"/>
  <c r="E673"/>
  <c r="A672"/>
  <c r="D672" s="1"/>
  <c r="B673"/>
  <c r="E649" i="73"/>
  <c r="P671" i="80" l="1"/>
  <c r="L671"/>
  <c r="C676" i="73"/>
  <c r="D677"/>
  <c r="F676"/>
  <c r="G654"/>
  <c r="H654" s="1"/>
  <c r="B656"/>
  <c r="A656" s="1"/>
  <c r="I671" i="80"/>
  <c r="M671"/>
  <c r="N672"/>
  <c r="O672"/>
  <c r="K672"/>
  <c r="J672"/>
  <c r="B674"/>
  <c r="H674"/>
  <c r="G674"/>
  <c r="F674"/>
  <c r="A673"/>
  <c r="D673" s="1"/>
  <c r="C675"/>
  <c r="E674"/>
  <c r="E650" i="73"/>
  <c r="P672" i="80" l="1"/>
  <c r="L672"/>
  <c r="D678" i="73"/>
  <c r="F677"/>
  <c r="I654"/>
  <c r="C677"/>
  <c r="B657"/>
  <c r="A657" s="1"/>
  <c r="G655"/>
  <c r="H655" s="1"/>
  <c r="O673" i="80"/>
  <c r="N673"/>
  <c r="I672"/>
  <c r="M672"/>
  <c r="K673"/>
  <c r="J673"/>
  <c r="H675"/>
  <c r="G675"/>
  <c r="F675"/>
  <c r="C676"/>
  <c r="E675"/>
  <c r="A674"/>
  <c r="D674" s="1"/>
  <c r="B675"/>
  <c r="E651" i="73"/>
  <c r="L673" i="80" l="1"/>
  <c r="P673"/>
  <c r="C678" i="73"/>
  <c r="D679"/>
  <c r="F678"/>
  <c r="I655"/>
  <c r="G656"/>
  <c r="H656" s="1"/>
  <c r="B658"/>
  <c r="A658" s="1"/>
  <c r="O674" i="80"/>
  <c r="N674"/>
  <c r="I673"/>
  <c r="M673"/>
  <c r="K674"/>
  <c r="J674"/>
  <c r="B676"/>
  <c r="H676"/>
  <c r="G676"/>
  <c r="F676"/>
  <c r="A675"/>
  <c r="D675" s="1"/>
  <c r="C677"/>
  <c r="E676"/>
  <c r="E652" i="73"/>
  <c r="P674" i="80" l="1"/>
  <c r="L674"/>
  <c r="I656" i="73"/>
  <c r="D680"/>
  <c r="F679"/>
  <c r="C679"/>
  <c r="G657"/>
  <c r="H657" s="1"/>
  <c r="B659"/>
  <c r="A659" s="1"/>
  <c r="I674" i="80"/>
  <c r="M674"/>
  <c r="O675"/>
  <c r="N675"/>
  <c r="K675"/>
  <c r="J675"/>
  <c r="H677"/>
  <c r="G677"/>
  <c r="F677"/>
  <c r="C678"/>
  <c r="E677"/>
  <c r="A676"/>
  <c r="D676" s="1"/>
  <c r="B677"/>
  <c r="E653" i="73"/>
  <c r="L675" i="80" l="1"/>
  <c r="P675"/>
  <c r="C680" i="73"/>
  <c r="I657"/>
  <c r="D681"/>
  <c r="F680"/>
  <c r="G658"/>
  <c r="H658" s="1"/>
  <c r="I658"/>
  <c r="B660"/>
  <c r="A660" s="1"/>
  <c r="O676" i="80"/>
  <c r="N676"/>
  <c r="I675"/>
  <c r="M675"/>
  <c r="J676"/>
  <c r="K676"/>
  <c r="B678"/>
  <c r="H678"/>
  <c r="G678"/>
  <c r="F678"/>
  <c r="A677"/>
  <c r="D677" s="1"/>
  <c r="C679"/>
  <c r="E678"/>
  <c r="E654" i="73"/>
  <c r="P676" i="80" l="1"/>
  <c r="L676"/>
  <c r="D682" i="73"/>
  <c r="F681"/>
  <c r="C681"/>
  <c r="G659"/>
  <c r="H659" s="1"/>
  <c r="B661"/>
  <c r="A661" s="1"/>
  <c r="N677" i="80"/>
  <c r="O677"/>
  <c r="I676"/>
  <c r="M676"/>
  <c r="K677"/>
  <c r="J677"/>
  <c r="H679"/>
  <c r="G679"/>
  <c r="F679"/>
  <c r="C680"/>
  <c r="E679"/>
  <c r="A678"/>
  <c r="D678" s="1"/>
  <c r="B679"/>
  <c r="E655" i="73"/>
  <c r="P677" i="80" l="1"/>
  <c r="L677"/>
  <c r="C682" i="73"/>
  <c r="D683"/>
  <c r="F682"/>
  <c r="I659"/>
  <c r="G660"/>
  <c r="H660" s="1"/>
  <c r="B662"/>
  <c r="A662" s="1"/>
  <c r="O678" i="80"/>
  <c r="N678"/>
  <c r="I677"/>
  <c r="M677"/>
  <c r="K678"/>
  <c r="J678"/>
  <c r="B680"/>
  <c r="H680"/>
  <c r="G680"/>
  <c r="F680"/>
  <c r="A679"/>
  <c r="D679" s="1"/>
  <c r="C681"/>
  <c r="E680"/>
  <c r="E656" i="73"/>
  <c r="L678" i="80" l="1"/>
  <c r="P678"/>
  <c r="I660" i="73"/>
  <c r="D684"/>
  <c r="F683"/>
  <c r="C683"/>
  <c r="C684" s="1"/>
  <c r="G661"/>
  <c r="H661" s="1"/>
  <c r="B663"/>
  <c r="A663" s="1"/>
  <c r="N679" i="80"/>
  <c r="O679"/>
  <c r="I678"/>
  <c r="M678"/>
  <c r="K679"/>
  <c r="J679"/>
  <c r="H681"/>
  <c r="G681"/>
  <c r="F681"/>
  <c r="C682"/>
  <c r="E681"/>
  <c r="A680"/>
  <c r="D680" s="1"/>
  <c r="B681"/>
  <c r="E657" i="73"/>
  <c r="P679" i="80" l="1"/>
  <c r="L679"/>
  <c r="D685" i="73"/>
  <c r="F684"/>
  <c r="G662"/>
  <c r="H662" s="1"/>
  <c r="B664"/>
  <c r="A664" s="1"/>
  <c r="I661"/>
  <c r="O680" i="80"/>
  <c r="N680"/>
  <c r="I679"/>
  <c r="M679"/>
  <c r="J680"/>
  <c r="K680"/>
  <c r="B682"/>
  <c r="H682"/>
  <c r="G682"/>
  <c r="F682"/>
  <c r="A681"/>
  <c r="D681" s="1"/>
  <c r="C683"/>
  <c r="E682"/>
  <c r="E658" i="73"/>
  <c r="P680" i="80" l="1"/>
  <c r="L680"/>
  <c r="D686" i="73"/>
  <c r="F685"/>
  <c r="I662"/>
  <c r="C685"/>
  <c r="G663"/>
  <c r="H663" s="1"/>
  <c r="B665"/>
  <c r="A665" s="1"/>
  <c r="O681" i="80"/>
  <c r="N681"/>
  <c r="I680"/>
  <c r="M680"/>
  <c r="K681"/>
  <c r="J681"/>
  <c r="H683"/>
  <c r="G683"/>
  <c r="F683"/>
  <c r="C684"/>
  <c r="E683"/>
  <c r="A682"/>
  <c r="D682" s="1"/>
  <c r="B683"/>
  <c r="E659" i="73"/>
  <c r="L681" i="80" l="1"/>
  <c r="P681"/>
  <c r="C686" i="73"/>
  <c r="D687"/>
  <c r="F686"/>
  <c r="I663"/>
  <c r="G664"/>
  <c r="H664" s="1"/>
  <c r="B666"/>
  <c r="A666" s="1"/>
  <c r="O682" i="80"/>
  <c r="N682"/>
  <c r="I681"/>
  <c r="M681"/>
  <c r="K682"/>
  <c r="J682"/>
  <c r="B684"/>
  <c r="H684"/>
  <c r="G684"/>
  <c r="F684"/>
  <c r="A683"/>
  <c r="D683" s="1"/>
  <c r="C685"/>
  <c r="E684"/>
  <c r="E660" i="73"/>
  <c r="L682" i="80" l="1"/>
  <c r="P682"/>
  <c r="I664" i="73"/>
  <c r="D688"/>
  <c r="F687"/>
  <c r="C687"/>
  <c r="G665"/>
  <c r="H665" s="1"/>
  <c r="B667"/>
  <c r="A667" s="1"/>
  <c r="I682" i="80"/>
  <c r="M682"/>
  <c r="O683"/>
  <c r="N683"/>
  <c r="K683"/>
  <c r="J683"/>
  <c r="H685"/>
  <c r="G685"/>
  <c r="F685"/>
  <c r="C686"/>
  <c r="E685"/>
  <c r="A684"/>
  <c r="D684" s="1"/>
  <c r="B685"/>
  <c r="E661" i="73"/>
  <c r="L683" i="80" l="1"/>
  <c r="P683"/>
  <c r="C688" i="73"/>
  <c r="I665"/>
  <c r="D689"/>
  <c r="F688"/>
  <c r="G666"/>
  <c r="H666" s="1"/>
  <c r="I666"/>
  <c r="B668"/>
  <c r="A668" s="1"/>
  <c r="N684" i="80"/>
  <c r="O684"/>
  <c r="I683"/>
  <c r="M683"/>
  <c r="J684"/>
  <c r="K684"/>
  <c r="B686"/>
  <c r="H686"/>
  <c r="G686"/>
  <c r="F686"/>
  <c r="A685"/>
  <c r="D685" s="1"/>
  <c r="C687"/>
  <c r="E686"/>
  <c r="E662" i="73"/>
  <c r="L684" i="80" l="1"/>
  <c r="P684"/>
  <c r="D690" i="73"/>
  <c r="F689"/>
  <c r="C689"/>
  <c r="G667"/>
  <c r="H667" s="1"/>
  <c r="B669"/>
  <c r="A669" s="1"/>
  <c r="I684" i="80"/>
  <c r="M684"/>
  <c r="O685"/>
  <c r="N685"/>
  <c r="K685"/>
  <c r="J685"/>
  <c r="H687"/>
  <c r="G687"/>
  <c r="F687"/>
  <c r="C688"/>
  <c r="E687"/>
  <c r="A686"/>
  <c r="D686" s="1"/>
  <c r="B687"/>
  <c r="E663" i="73"/>
  <c r="L685" i="80" l="1"/>
  <c r="P685"/>
  <c r="C690" i="73"/>
  <c r="I667"/>
  <c r="D691"/>
  <c r="F690"/>
  <c r="G668"/>
  <c r="H668" s="1"/>
  <c r="I668"/>
  <c r="B670"/>
  <c r="A670" s="1"/>
  <c r="N686" i="80"/>
  <c r="O686"/>
  <c r="I685"/>
  <c r="M685"/>
  <c r="K686"/>
  <c r="J686"/>
  <c r="B688"/>
  <c r="H688"/>
  <c r="G688"/>
  <c r="F688"/>
  <c r="A687"/>
  <c r="D687" s="1"/>
  <c r="C689"/>
  <c r="E688"/>
  <c r="E664" i="73"/>
  <c r="L686" i="80" l="1"/>
  <c r="P686"/>
  <c r="D692" i="73"/>
  <c r="F691"/>
  <c r="C691"/>
  <c r="B671"/>
  <c r="A671" s="1"/>
  <c r="G669"/>
  <c r="H669" s="1"/>
  <c r="I686" i="80"/>
  <c r="M686"/>
  <c r="O687"/>
  <c r="N687"/>
  <c r="K687"/>
  <c r="J687"/>
  <c r="H689"/>
  <c r="G689"/>
  <c r="F689"/>
  <c r="C690"/>
  <c r="E689"/>
  <c r="A688"/>
  <c r="D688" s="1"/>
  <c r="B689"/>
  <c r="E665" i="73"/>
  <c r="L687" i="80" l="1"/>
  <c r="P687"/>
  <c r="C692" i="73"/>
  <c r="D693"/>
  <c r="F692"/>
  <c r="I669"/>
  <c r="G670"/>
  <c r="H670" s="1"/>
  <c r="B672"/>
  <c r="A672" s="1"/>
  <c r="O688" i="80"/>
  <c r="N688"/>
  <c r="I687"/>
  <c r="M687"/>
  <c r="B690"/>
  <c r="K688"/>
  <c r="J688"/>
  <c r="H690"/>
  <c r="G690"/>
  <c r="F690"/>
  <c r="A689"/>
  <c r="D689" s="1"/>
  <c r="C691"/>
  <c r="E690"/>
  <c r="E666" i="73"/>
  <c r="P688" i="80" l="1"/>
  <c r="L688"/>
  <c r="D694" i="73"/>
  <c r="F693"/>
  <c r="C693"/>
  <c r="I670"/>
  <c r="G671"/>
  <c r="H671" s="1"/>
  <c r="B673"/>
  <c r="A673" s="1"/>
  <c r="I688" i="80"/>
  <c r="M688"/>
  <c r="O689"/>
  <c r="N689"/>
  <c r="K689"/>
  <c r="J689"/>
  <c r="H691"/>
  <c r="G691"/>
  <c r="F691"/>
  <c r="C692"/>
  <c r="E691"/>
  <c r="A690"/>
  <c r="D690" s="1"/>
  <c r="B691"/>
  <c r="E667" i="73"/>
  <c r="L689" i="80" l="1"/>
  <c r="P689"/>
  <c r="C694" i="73"/>
  <c r="I671"/>
  <c r="D695"/>
  <c r="F694"/>
  <c r="G672"/>
  <c r="H672" s="1"/>
  <c r="B674"/>
  <c r="A674" s="1"/>
  <c r="O690" i="80"/>
  <c r="N690"/>
  <c r="I689"/>
  <c r="M689"/>
  <c r="K690"/>
  <c r="J690"/>
  <c r="B692"/>
  <c r="H692"/>
  <c r="G692"/>
  <c r="F692"/>
  <c r="A691"/>
  <c r="D691" s="1"/>
  <c r="C693"/>
  <c r="E692"/>
  <c r="E668" i="73"/>
  <c r="L690" i="80" l="1"/>
  <c r="P690"/>
  <c r="D696" i="73"/>
  <c r="F695"/>
  <c r="C695"/>
  <c r="I672"/>
  <c r="G673"/>
  <c r="H673" s="1"/>
  <c r="B675"/>
  <c r="A675" s="1"/>
  <c r="O691" i="80"/>
  <c r="N691"/>
  <c r="I690"/>
  <c r="M690"/>
  <c r="K691"/>
  <c r="J691"/>
  <c r="H693"/>
  <c r="G693"/>
  <c r="F693"/>
  <c r="C694"/>
  <c r="E693"/>
  <c r="A692"/>
  <c r="D692" s="1"/>
  <c r="B693"/>
  <c r="E669" i="73"/>
  <c r="L691" i="80" l="1"/>
  <c r="P691"/>
  <c r="C696" i="73"/>
  <c r="D697"/>
  <c r="F696"/>
  <c r="G674"/>
  <c r="H674" s="1"/>
  <c r="B676"/>
  <c r="A676" s="1"/>
  <c r="I673"/>
  <c r="O692" i="80"/>
  <c r="N692"/>
  <c r="I691"/>
  <c r="M691"/>
  <c r="J692"/>
  <c r="K692"/>
  <c r="B694"/>
  <c r="H694"/>
  <c r="G694"/>
  <c r="F694"/>
  <c r="A693"/>
  <c r="D693" s="1"/>
  <c r="C695"/>
  <c r="E694"/>
  <c r="E670" i="73"/>
  <c r="L692" i="80" l="1"/>
  <c r="P692"/>
  <c r="D698" i="73"/>
  <c r="F697"/>
  <c r="C697"/>
  <c r="G675"/>
  <c r="H675" s="1"/>
  <c r="B677"/>
  <c r="A677" s="1"/>
  <c r="I674"/>
  <c r="I692" i="80"/>
  <c r="M692"/>
  <c r="N693"/>
  <c r="O693"/>
  <c r="K693"/>
  <c r="J693"/>
  <c r="H695"/>
  <c r="G695"/>
  <c r="F695"/>
  <c r="C696"/>
  <c r="E695"/>
  <c r="A694"/>
  <c r="D694" s="1"/>
  <c r="B695"/>
  <c r="E671" i="73"/>
  <c r="L693" i="80" l="1"/>
  <c r="P693"/>
  <c r="C698" i="73"/>
  <c r="D699"/>
  <c r="F698"/>
  <c r="I675"/>
  <c r="G676"/>
  <c r="H676" s="1"/>
  <c r="B678"/>
  <c r="A678" s="1"/>
  <c r="O694" i="80"/>
  <c r="N694"/>
  <c r="I693"/>
  <c r="M693"/>
  <c r="K694"/>
  <c r="J694"/>
  <c r="B696"/>
  <c r="H696"/>
  <c r="G696"/>
  <c r="F696"/>
  <c r="A695"/>
  <c r="D695" s="1"/>
  <c r="C697"/>
  <c r="E696"/>
  <c r="E672" i="73"/>
  <c r="P694" i="80" l="1"/>
  <c r="L694"/>
  <c r="D700" i="73"/>
  <c r="F699"/>
  <c r="I676"/>
  <c r="C699"/>
  <c r="G677"/>
  <c r="H677" s="1"/>
  <c r="B679"/>
  <c r="A679" s="1"/>
  <c r="I694" i="80"/>
  <c r="M694"/>
  <c r="N695"/>
  <c r="O695"/>
  <c r="K695"/>
  <c r="J695"/>
  <c r="H697"/>
  <c r="G697"/>
  <c r="F697"/>
  <c r="C698"/>
  <c r="E697"/>
  <c r="A696"/>
  <c r="D696" s="1"/>
  <c r="B697"/>
  <c r="E673" i="73"/>
  <c r="P695" i="80" l="1"/>
  <c r="L695"/>
  <c r="C700" i="73"/>
  <c r="D701"/>
  <c r="F700"/>
  <c r="G678"/>
  <c r="H678" s="1"/>
  <c r="B680"/>
  <c r="A680" s="1"/>
  <c r="I677"/>
  <c r="O696" i="80"/>
  <c r="N696"/>
  <c r="I695"/>
  <c r="M695"/>
  <c r="K696"/>
  <c r="J696"/>
  <c r="H698"/>
  <c r="G698"/>
  <c r="F698"/>
  <c r="B698"/>
  <c r="A697"/>
  <c r="D697" s="1"/>
  <c r="C699"/>
  <c r="E698"/>
  <c r="E674" i="73"/>
  <c r="P696" i="80" l="1"/>
  <c r="L696"/>
  <c r="D702" i="73"/>
  <c r="F701"/>
  <c r="C701"/>
  <c r="G679"/>
  <c r="H679" s="1"/>
  <c r="B681"/>
  <c r="A681" s="1"/>
  <c r="I678"/>
  <c r="I696" i="80"/>
  <c r="M696"/>
  <c r="O697"/>
  <c r="N697"/>
  <c r="K697"/>
  <c r="J697"/>
  <c r="H699"/>
  <c r="G699"/>
  <c r="F699"/>
  <c r="C700"/>
  <c r="E699"/>
  <c r="A698"/>
  <c r="D698" s="1"/>
  <c r="B699"/>
  <c r="E675" i="73"/>
  <c r="L697" i="80" l="1"/>
  <c r="P697"/>
  <c r="C702" i="73"/>
  <c r="D703"/>
  <c r="F702"/>
  <c r="I679"/>
  <c r="G680"/>
  <c r="H680" s="1"/>
  <c r="B682"/>
  <c r="A682" s="1"/>
  <c r="O698" i="80"/>
  <c r="N698"/>
  <c r="I697"/>
  <c r="M697"/>
  <c r="K698"/>
  <c r="J698"/>
  <c r="B700"/>
  <c r="H700"/>
  <c r="G700"/>
  <c r="F700"/>
  <c r="A699"/>
  <c r="D699" s="1"/>
  <c r="C701"/>
  <c r="E700"/>
  <c r="E676" i="73"/>
  <c r="L698" i="80" l="1"/>
  <c r="P698"/>
  <c r="D704" i="73"/>
  <c r="F703"/>
  <c r="C703"/>
  <c r="I680"/>
  <c r="G681"/>
  <c r="H681" s="1"/>
  <c r="I681"/>
  <c r="B683"/>
  <c r="A683" s="1"/>
  <c r="I698" i="80"/>
  <c r="M698"/>
  <c r="O699"/>
  <c r="N699"/>
  <c r="K699"/>
  <c r="J699"/>
  <c r="H701"/>
  <c r="G701"/>
  <c r="F701"/>
  <c r="C702"/>
  <c r="E701"/>
  <c r="A700"/>
  <c r="D700" s="1"/>
  <c r="B701"/>
  <c r="E677" i="73"/>
  <c r="L699" i="80" l="1"/>
  <c r="P699"/>
  <c r="C704" i="73"/>
  <c r="D705"/>
  <c r="F704"/>
  <c r="G682"/>
  <c r="H682" s="1"/>
  <c r="B684"/>
  <c r="A684" s="1"/>
  <c r="N700" i="80"/>
  <c r="O700"/>
  <c r="I699"/>
  <c r="M699"/>
  <c r="K700"/>
  <c r="J700"/>
  <c r="B702"/>
  <c r="H702"/>
  <c r="G702"/>
  <c r="F702"/>
  <c r="A701"/>
  <c r="D701" s="1"/>
  <c r="C703"/>
  <c r="E702"/>
  <c r="E678" i="73"/>
  <c r="P700" i="80" l="1"/>
  <c r="L700"/>
  <c r="D706" i="73"/>
  <c r="F705"/>
  <c r="C705"/>
  <c r="I682"/>
  <c r="B685"/>
  <c r="A685" s="1"/>
  <c r="G683"/>
  <c r="H683" s="1"/>
  <c r="O701" i="80"/>
  <c r="N701"/>
  <c r="I700"/>
  <c r="M700"/>
  <c r="K701"/>
  <c r="J701"/>
  <c r="H703"/>
  <c r="G703"/>
  <c r="F703"/>
  <c r="C704"/>
  <c r="E703"/>
  <c r="A702"/>
  <c r="D702" s="1"/>
  <c r="B703"/>
  <c r="E679" i="73"/>
  <c r="P701" i="80" l="1"/>
  <c r="L701"/>
  <c r="C706" i="73"/>
  <c r="D707"/>
  <c r="F706"/>
  <c r="I683"/>
  <c r="G684"/>
  <c r="H684" s="1"/>
  <c r="B686"/>
  <c r="A686" s="1"/>
  <c r="N702" i="80"/>
  <c r="O702"/>
  <c r="I701"/>
  <c r="M701"/>
  <c r="K702"/>
  <c r="J702"/>
  <c r="B704"/>
  <c r="H704"/>
  <c r="G704"/>
  <c r="F704"/>
  <c r="A703"/>
  <c r="D703" s="1"/>
  <c r="C705"/>
  <c r="E704"/>
  <c r="E680" i="73"/>
  <c r="L702" i="80" l="1"/>
  <c r="P702"/>
  <c r="D708" i="73"/>
  <c r="F707"/>
  <c r="C707"/>
  <c r="G685"/>
  <c r="H685" s="1"/>
  <c r="B687"/>
  <c r="A687" s="1"/>
  <c r="I684"/>
  <c r="N703" i="80"/>
  <c r="O703"/>
  <c r="I702"/>
  <c r="M702"/>
  <c r="K703"/>
  <c r="J703"/>
  <c r="H705"/>
  <c r="G705"/>
  <c r="F705"/>
  <c r="C706"/>
  <c r="E705"/>
  <c r="A704"/>
  <c r="D704" s="1"/>
  <c r="B705"/>
  <c r="E681" i="73"/>
  <c r="L703" i="80" l="1"/>
  <c r="P703"/>
  <c r="C708" i="73"/>
  <c r="D709"/>
  <c r="F708"/>
  <c r="G686"/>
  <c r="H686" s="1"/>
  <c r="B688"/>
  <c r="A688" s="1"/>
  <c r="I685"/>
  <c r="O704" i="80"/>
  <c r="N704"/>
  <c r="I703"/>
  <c r="M703"/>
  <c r="B706"/>
  <c r="K704"/>
  <c r="J704"/>
  <c r="H706"/>
  <c r="G706"/>
  <c r="F706"/>
  <c r="A705"/>
  <c r="D705" s="1"/>
  <c r="C707"/>
  <c r="E706"/>
  <c r="E682" i="73"/>
  <c r="P704" i="80" l="1"/>
  <c r="L704"/>
  <c r="D710" i="73"/>
  <c r="F709"/>
  <c r="C709"/>
  <c r="I686"/>
  <c r="G687"/>
  <c r="H687" s="1"/>
  <c r="B689"/>
  <c r="A689" s="1"/>
  <c r="O705" i="80"/>
  <c r="N705"/>
  <c r="I704"/>
  <c r="M704"/>
  <c r="K705"/>
  <c r="J705"/>
  <c r="H707"/>
  <c r="G707"/>
  <c r="F707"/>
  <c r="C708"/>
  <c r="E707"/>
  <c r="A706"/>
  <c r="D706" s="1"/>
  <c r="B707"/>
  <c r="E683" i="73"/>
  <c r="P705" i="80" l="1"/>
  <c r="L705"/>
  <c r="C710" i="73"/>
  <c r="D711"/>
  <c r="F710"/>
  <c r="G688"/>
  <c r="H688" s="1"/>
  <c r="B690"/>
  <c r="A690" s="1"/>
  <c r="I687"/>
  <c r="O706" i="80"/>
  <c r="N706"/>
  <c r="I705"/>
  <c r="M705"/>
  <c r="K706"/>
  <c r="J706"/>
  <c r="B708"/>
  <c r="H708"/>
  <c r="G708"/>
  <c r="F708"/>
  <c r="A707"/>
  <c r="D707" s="1"/>
  <c r="C709"/>
  <c r="E708"/>
  <c r="E684" i="73"/>
  <c r="L706" i="80" l="1"/>
  <c r="P706"/>
  <c r="D712" i="73"/>
  <c r="F711"/>
  <c r="C711"/>
  <c r="G689"/>
  <c r="H689" s="1"/>
  <c r="B691"/>
  <c r="A691" s="1"/>
  <c r="I688"/>
  <c r="I706" i="80"/>
  <c r="M706"/>
  <c r="O707"/>
  <c r="N707"/>
  <c r="K707"/>
  <c r="J707"/>
  <c r="H709"/>
  <c r="G709"/>
  <c r="F709"/>
  <c r="C710"/>
  <c r="E709"/>
  <c r="A708"/>
  <c r="D708" s="1"/>
  <c r="B709"/>
  <c r="E685" i="73"/>
  <c r="L707" i="80" l="1"/>
  <c r="P707"/>
  <c r="C712" i="73"/>
  <c r="D713"/>
  <c r="F712"/>
  <c r="G690"/>
  <c r="H690" s="1"/>
  <c r="B692"/>
  <c r="A692" s="1"/>
  <c r="I689"/>
  <c r="O708" i="80"/>
  <c r="N708"/>
  <c r="I707"/>
  <c r="M707"/>
  <c r="K708"/>
  <c r="J708"/>
  <c r="B710"/>
  <c r="H710"/>
  <c r="G710"/>
  <c r="F710"/>
  <c r="A709"/>
  <c r="D709" s="1"/>
  <c r="C711"/>
  <c r="E710"/>
  <c r="E686" i="73"/>
  <c r="L708" i="80" l="1"/>
  <c r="P708"/>
  <c r="D714" i="73"/>
  <c r="F713"/>
  <c r="C713"/>
  <c r="C714" s="1"/>
  <c r="B693"/>
  <c r="A693" s="1"/>
  <c r="G691"/>
  <c r="H691" s="1"/>
  <c r="I690"/>
  <c r="N709" i="80"/>
  <c r="O709"/>
  <c r="I708"/>
  <c r="M708"/>
  <c r="K709"/>
  <c r="J709"/>
  <c r="H711"/>
  <c r="G711"/>
  <c r="F711"/>
  <c r="C712"/>
  <c r="E711"/>
  <c r="A710"/>
  <c r="D710" s="1"/>
  <c r="B711"/>
  <c r="E687" i="73"/>
  <c r="P709" i="80" l="1"/>
  <c r="L709"/>
  <c r="D715" i="73"/>
  <c r="F714"/>
  <c r="I691"/>
  <c r="G692"/>
  <c r="H692" s="1"/>
  <c r="B694"/>
  <c r="A694" s="1"/>
  <c r="N710" i="80"/>
  <c r="O710"/>
  <c r="I709"/>
  <c r="M709"/>
  <c r="K710"/>
  <c r="J710"/>
  <c r="B712"/>
  <c r="H712"/>
  <c r="G712"/>
  <c r="F712"/>
  <c r="A711"/>
  <c r="D711" s="1"/>
  <c r="C713"/>
  <c r="E712"/>
  <c r="E688" i="73"/>
  <c r="P710" i="80" l="1"/>
  <c r="L710"/>
  <c r="D716" i="73"/>
  <c r="F715"/>
  <c r="C715"/>
  <c r="C716" s="1"/>
  <c r="B695"/>
  <c r="A695" s="1"/>
  <c r="I692"/>
  <c r="G693"/>
  <c r="H693" s="1"/>
  <c r="I710" i="80"/>
  <c r="M710"/>
  <c r="N711"/>
  <c r="O711"/>
  <c r="K711"/>
  <c r="J711"/>
  <c r="H713"/>
  <c r="G713"/>
  <c r="F713"/>
  <c r="C714"/>
  <c r="E713"/>
  <c r="A712"/>
  <c r="D712" s="1"/>
  <c r="B713"/>
  <c r="E689" i="73"/>
  <c r="L711" i="80" l="1"/>
  <c r="P711"/>
  <c r="D717" i="73"/>
  <c r="F716"/>
  <c r="I693"/>
  <c r="G694"/>
  <c r="H694" s="1"/>
  <c r="B696"/>
  <c r="A696" s="1"/>
  <c r="O712" i="80"/>
  <c r="N712"/>
  <c r="I711"/>
  <c r="M711"/>
  <c r="K712"/>
  <c r="J712"/>
  <c r="B714"/>
  <c r="H714"/>
  <c r="G714"/>
  <c r="F714"/>
  <c r="A713"/>
  <c r="D713" s="1"/>
  <c r="C715"/>
  <c r="E714"/>
  <c r="E690" i="73"/>
  <c r="L712" i="80" l="1"/>
  <c r="P712"/>
  <c r="D718" i="73"/>
  <c r="F717"/>
  <c r="C717"/>
  <c r="G695"/>
  <c r="H695" s="1"/>
  <c r="B697"/>
  <c r="A697" s="1"/>
  <c r="I694"/>
  <c r="I712" i="80"/>
  <c r="M712"/>
  <c r="O713"/>
  <c r="N713"/>
  <c r="K713"/>
  <c r="J713"/>
  <c r="H715"/>
  <c r="G715"/>
  <c r="F715"/>
  <c r="C716"/>
  <c r="E715"/>
  <c r="A714"/>
  <c r="D714" s="1"/>
  <c r="B715"/>
  <c r="E691" i="73"/>
  <c r="L713" i="80" l="1"/>
  <c r="P713"/>
  <c r="C718" i="73"/>
  <c r="D719"/>
  <c r="F718"/>
  <c r="I695"/>
  <c r="G696"/>
  <c r="H696" s="1"/>
  <c r="B698"/>
  <c r="A698" s="1"/>
  <c r="O714" i="80"/>
  <c r="N714"/>
  <c r="I713"/>
  <c r="M713"/>
  <c r="K714"/>
  <c r="J714"/>
  <c r="B716"/>
  <c r="H716"/>
  <c r="G716"/>
  <c r="F716"/>
  <c r="A715"/>
  <c r="D715" s="1"/>
  <c r="C717"/>
  <c r="E716"/>
  <c r="E692" i="73"/>
  <c r="L714" i="80" l="1"/>
  <c r="P714"/>
  <c r="D720" i="73"/>
  <c r="F719"/>
  <c r="C719"/>
  <c r="I696"/>
  <c r="G697"/>
  <c r="H697" s="1"/>
  <c r="B699"/>
  <c r="A699" s="1"/>
  <c r="N715" i="80"/>
  <c r="O715"/>
  <c r="I714"/>
  <c r="M714"/>
  <c r="K715"/>
  <c r="J715"/>
  <c r="H717"/>
  <c r="G717"/>
  <c r="F717"/>
  <c r="A716"/>
  <c r="D716" s="1"/>
  <c r="C718"/>
  <c r="E717"/>
  <c r="B717"/>
  <c r="E693" i="73"/>
  <c r="L715" i="80" l="1"/>
  <c r="P715"/>
  <c r="C720" i="73"/>
  <c r="D721"/>
  <c r="F720"/>
  <c r="G698"/>
  <c r="H698" s="1"/>
  <c r="B700"/>
  <c r="A700" s="1"/>
  <c r="I697"/>
  <c r="N716" i="80"/>
  <c r="O716"/>
  <c r="I715"/>
  <c r="M715"/>
  <c r="K716"/>
  <c r="J716"/>
  <c r="B718"/>
  <c r="H718"/>
  <c r="G718"/>
  <c r="F718"/>
  <c r="C719"/>
  <c r="E718"/>
  <c r="A717"/>
  <c r="D717" s="1"/>
  <c r="E694" i="73"/>
  <c r="L716" i="80" l="1"/>
  <c r="P716"/>
  <c r="D722" i="73"/>
  <c r="F721"/>
  <c r="I698"/>
  <c r="C721"/>
  <c r="C722" s="1"/>
  <c r="G699"/>
  <c r="H699" s="1"/>
  <c r="B701"/>
  <c r="A701" s="1"/>
  <c r="N717" i="80"/>
  <c r="O717"/>
  <c r="I716"/>
  <c r="M716"/>
  <c r="K717"/>
  <c r="J717"/>
  <c r="H719"/>
  <c r="G719"/>
  <c r="F719"/>
  <c r="A718"/>
  <c r="D718" s="1"/>
  <c r="C720"/>
  <c r="E719"/>
  <c r="B719"/>
  <c r="E695" i="73"/>
  <c r="L717" i="80" l="1"/>
  <c r="P717"/>
  <c r="D723" i="73"/>
  <c r="F722"/>
  <c r="B702"/>
  <c r="A702" s="1"/>
  <c r="G700"/>
  <c r="H700" s="1"/>
  <c r="I699"/>
  <c r="N718" i="80"/>
  <c r="O718"/>
  <c r="I717"/>
  <c r="M717"/>
  <c r="K718"/>
  <c r="J718"/>
  <c r="B720"/>
  <c r="H720"/>
  <c r="G720"/>
  <c r="F720"/>
  <c r="C721"/>
  <c r="E720"/>
  <c r="A719"/>
  <c r="D719" s="1"/>
  <c r="E696" i="73"/>
  <c r="P718" i="80" l="1"/>
  <c r="L718"/>
  <c r="I700" i="73"/>
  <c r="D724"/>
  <c r="F723"/>
  <c r="C723"/>
  <c r="C724" s="1"/>
  <c r="G701"/>
  <c r="H701" s="1"/>
  <c r="B703"/>
  <c r="A703" s="1"/>
  <c r="O719" i="80"/>
  <c r="N719"/>
  <c r="I718"/>
  <c r="M718"/>
  <c r="K719"/>
  <c r="J719"/>
  <c r="G721"/>
  <c r="H721"/>
  <c r="F721"/>
  <c r="A720"/>
  <c r="D720" s="1"/>
  <c r="C722"/>
  <c r="E721"/>
  <c r="B721"/>
  <c r="E697" i="73"/>
  <c r="P719" i="80" l="1"/>
  <c r="L719"/>
  <c r="D725" i="73"/>
  <c r="F724"/>
  <c r="G702"/>
  <c r="H702" s="1"/>
  <c r="B704"/>
  <c r="A704" s="1"/>
  <c r="I701"/>
  <c r="O720" i="80"/>
  <c r="N720"/>
  <c r="I719"/>
  <c r="M719"/>
  <c r="K720"/>
  <c r="J720"/>
  <c r="B722"/>
  <c r="H722"/>
  <c r="G722"/>
  <c r="F722"/>
  <c r="C723"/>
  <c r="E722"/>
  <c r="A721"/>
  <c r="D721" s="1"/>
  <c r="E698" i="73"/>
  <c r="P720" i="80" l="1"/>
  <c r="L720"/>
  <c r="D726" i="73"/>
  <c r="F725"/>
  <c r="C725"/>
  <c r="C726" s="1"/>
  <c r="I702"/>
  <c r="G703"/>
  <c r="H703" s="1"/>
  <c r="B705"/>
  <c r="A705" s="1"/>
  <c r="O721" i="80"/>
  <c r="N721"/>
  <c r="I720"/>
  <c r="M720"/>
  <c r="K721"/>
  <c r="J721"/>
  <c r="H723"/>
  <c r="G723"/>
  <c r="F723"/>
  <c r="C724"/>
  <c r="E723"/>
  <c r="A722"/>
  <c r="D722" s="1"/>
  <c r="B723"/>
  <c r="E699" i="73"/>
  <c r="L721" i="80" l="1"/>
  <c r="P721"/>
  <c r="D727" i="73"/>
  <c r="F726"/>
  <c r="G704"/>
  <c r="H704" s="1"/>
  <c r="B706"/>
  <c r="A706" s="1"/>
  <c r="I703"/>
  <c r="N722" i="80"/>
  <c r="O722"/>
  <c r="I721"/>
  <c r="M721"/>
  <c r="K722"/>
  <c r="J722"/>
  <c r="B724"/>
  <c r="H724"/>
  <c r="G724"/>
  <c r="F724"/>
  <c r="A723"/>
  <c r="D723" s="1"/>
  <c r="C725"/>
  <c r="E724"/>
  <c r="E700" i="73"/>
  <c r="P722" i="80" l="1"/>
  <c r="L722"/>
  <c r="D728" i="73"/>
  <c r="F727"/>
  <c r="I704"/>
  <c r="C727"/>
  <c r="C728" s="1"/>
  <c r="G705"/>
  <c r="H705" s="1"/>
  <c r="B707"/>
  <c r="A707" s="1"/>
  <c r="I722" i="80"/>
  <c r="M722"/>
  <c r="O723"/>
  <c r="N723"/>
  <c r="K723"/>
  <c r="J723"/>
  <c r="H725"/>
  <c r="G725"/>
  <c r="F725"/>
  <c r="C726"/>
  <c r="E725"/>
  <c r="A724"/>
  <c r="D724" s="1"/>
  <c r="B725"/>
  <c r="E701" i="73"/>
  <c r="L723" i="80" l="1"/>
  <c r="P723"/>
  <c r="D729" i="73"/>
  <c r="F728"/>
  <c r="B708"/>
  <c r="A708" s="1"/>
  <c r="G706"/>
  <c r="H706" s="1"/>
  <c r="I705"/>
  <c r="N724" i="80"/>
  <c r="O724"/>
  <c r="I723"/>
  <c r="M723"/>
  <c r="B726"/>
  <c r="K724"/>
  <c r="J724"/>
  <c r="H726"/>
  <c r="G726"/>
  <c r="F726"/>
  <c r="A725"/>
  <c r="D725" s="1"/>
  <c r="C727"/>
  <c r="E726"/>
  <c r="E702" i="73"/>
  <c r="P724" i="80" l="1"/>
  <c r="L724"/>
  <c r="D730" i="73"/>
  <c r="F729"/>
  <c r="C729"/>
  <c r="C730" s="1"/>
  <c r="I706"/>
  <c r="G707"/>
  <c r="H707" s="1"/>
  <c r="B709"/>
  <c r="A709" s="1"/>
  <c r="N725" i="80"/>
  <c r="O725"/>
  <c r="I724"/>
  <c r="M724"/>
  <c r="K725"/>
  <c r="J725"/>
  <c r="H727"/>
  <c r="G727"/>
  <c r="F727"/>
  <c r="A726"/>
  <c r="D726" s="1"/>
  <c r="C728"/>
  <c r="E727"/>
  <c r="B727"/>
  <c r="E703" i="73"/>
  <c r="P725" i="80" l="1"/>
  <c r="L725"/>
  <c r="D731" i="73"/>
  <c r="F730"/>
  <c r="B710"/>
  <c r="A710" s="1"/>
  <c r="I707"/>
  <c r="G708"/>
  <c r="H708" s="1"/>
  <c r="O726" i="80"/>
  <c r="N726"/>
  <c r="I725"/>
  <c r="M725"/>
  <c r="K726"/>
  <c r="J726"/>
  <c r="B728"/>
  <c r="H728"/>
  <c r="G728"/>
  <c r="F728"/>
  <c r="C729"/>
  <c r="E728"/>
  <c r="A727"/>
  <c r="D727" s="1"/>
  <c r="E704" i="73"/>
  <c r="L726" i="80" l="1"/>
  <c r="P726"/>
  <c r="D732" i="73"/>
  <c r="F731"/>
  <c r="C731"/>
  <c r="C732" s="1"/>
  <c r="G709"/>
  <c r="H709" s="1"/>
  <c r="I708"/>
  <c r="B711"/>
  <c r="A711" s="1"/>
  <c r="I726" i="80"/>
  <c r="M726"/>
  <c r="N727"/>
  <c r="O727"/>
  <c r="K727"/>
  <c r="J727"/>
  <c r="H729"/>
  <c r="G729"/>
  <c r="F729"/>
  <c r="C730"/>
  <c r="E729"/>
  <c r="A728"/>
  <c r="D728" s="1"/>
  <c r="B729"/>
  <c r="E705" i="73"/>
  <c r="L727" i="80" l="1"/>
  <c r="P727"/>
  <c r="I709" i="73"/>
  <c r="D733"/>
  <c r="F732"/>
  <c r="B712"/>
  <c r="A712" s="1"/>
  <c r="G710"/>
  <c r="H710" s="1"/>
  <c r="O728" i="80"/>
  <c r="N728"/>
  <c r="I727"/>
  <c r="M727"/>
  <c r="K728"/>
  <c r="J728"/>
  <c r="B730"/>
  <c r="H730"/>
  <c r="G730"/>
  <c r="F730"/>
  <c r="A729"/>
  <c r="D729" s="1"/>
  <c r="C731"/>
  <c r="E730"/>
  <c r="E706" i="73"/>
  <c r="P728" i="80" l="1"/>
  <c r="L728"/>
  <c r="D734" i="73"/>
  <c r="F733"/>
  <c r="C733"/>
  <c r="C734" s="1"/>
  <c r="I710"/>
  <c r="G711"/>
  <c r="H711" s="1"/>
  <c r="B713"/>
  <c r="A713" s="1"/>
  <c r="G712"/>
  <c r="H712" s="1"/>
  <c r="N729" i="80"/>
  <c r="P729" s="1"/>
  <c r="O729"/>
  <c r="I728"/>
  <c r="M728"/>
  <c r="K729"/>
  <c r="J729"/>
  <c r="H731"/>
  <c r="G731"/>
  <c r="F731"/>
  <c r="C732"/>
  <c r="E731"/>
  <c r="A730"/>
  <c r="D730" s="1"/>
  <c r="B731"/>
  <c r="E707" i="73"/>
  <c r="L729" i="80" l="1"/>
  <c r="D735" i="73"/>
  <c r="F734"/>
  <c r="B714"/>
  <c r="A714" s="1"/>
  <c r="I711"/>
  <c r="O730" i="80"/>
  <c r="N730"/>
  <c r="I729"/>
  <c r="M729"/>
  <c r="K730"/>
  <c r="J730"/>
  <c r="B732"/>
  <c r="H732"/>
  <c r="G732"/>
  <c r="F732"/>
  <c r="A731"/>
  <c r="D731" s="1"/>
  <c r="C733"/>
  <c r="E732"/>
  <c r="E708" i="73"/>
  <c r="P730" i="80" l="1"/>
  <c r="L730"/>
  <c r="D736" i="73"/>
  <c r="F735"/>
  <c r="C735"/>
  <c r="G713"/>
  <c r="H713" s="1"/>
  <c r="B715"/>
  <c r="A715" s="1"/>
  <c r="G714"/>
  <c r="H714" s="1"/>
  <c r="O731" i="80"/>
  <c r="N731"/>
  <c r="I730"/>
  <c r="M730"/>
  <c r="K731"/>
  <c r="J731"/>
  <c r="H733"/>
  <c r="G733"/>
  <c r="F733"/>
  <c r="C734"/>
  <c r="E733"/>
  <c r="A732"/>
  <c r="D732" s="1"/>
  <c r="B733"/>
  <c r="E709" i="73"/>
  <c r="P731" i="80" l="1"/>
  <c r="L731"/>
  <c r="C736" i="73"/>
  <c r="D737"/>
  <c r="F736"/>
  <c r="I713"/>
  <c r="B716"/>
  <c r="A716" s="1"/>
  <c r="N732" i="80"/>
  <c r="O732"/>
  <c r="I731"/>
  <c r="M731"/>
  <c r="K732"/>
  <c r="J732"/>
  <c r="B734"/>
  <c r="H734"/>
  <c r="G734"/>
  <c r="F734"/>
  <c r="A733"/>
  <c r="D733" s="1"/>
  <c r="C735"/>
  <c r="E734"/>
  <c r="E710" i="73"/>
  <c r="P732" i="80" l="1"/>
  <c r="L732"/>
  <c r="D738" i="73"/>
  <c r="F737"/>
  <c r="C737"/>
  <c r="G715"/>
  <c r="H715" s="1"/>
  <c r="B717"/>
  <c r="A717" s="1"/>
  <c r="I732" i="80"/>
  <c r="M732"/>
  <c r="O733"/>
  <c r="N733"/>
  <c r="K733"/>
  <c r="J733"/>
  <c r="H735"/>
  <c r="F735"/>
  <c r="G735"/>
  <c r="A734"/>
  <c r="D734" s="1"/>
  <c r="C736"/>
  <c r="E735"/>
  <c r="B735"/>
  <c r="E711" i="73"/>
  <c r="P733" i="80" l="1"/>
  <c r="L733"/>
  <c r="C738" i="73"/>
  <c r="I715"/>
  <c r="D739"/>
  <c r="F738"/>
  <c r="G716"/>
  <c r="H716" s="1"/>
  <c r="B718"/>
  <c r="A718" s="1"/>
  <c r="I733" i="80"/>
  <c r="M733"/>
  <c r="N734"/>
  <c r="O734"/>
  <c r="K734"/>
  <c r="J734"/>
  <c r="H736"/>
  <c r="G736"/>
  <c r="F736"/>
  <c r="B736"/>
  <c r="C737"/>
  <c r="E736"/>
  <c r="A735"/>
  <c r="D735" s="1"/>
  <c r="E712" i="73"/>
  <c r="L734" i="80" l="1"/>
  <c r="P734"/>
  <c r="D740" i="73"/>
  <c r="F739"/>
  <c r="C739"/>
  <c r="C740" s="1"/>
  <c r="I716"/>
  <c r="G717"/>
  <c r="H717" s="1"/>
  <c r="B719"/>
  <c r="A719" s="1"/>
  <c r="O735" i="80"/>
  <c r="N735"/>
  <c r="I734"/>
  <c r="M734"/>
  <c r="K735"/>
  <c r="J735"/>
  <c r="G737"/>
  <c r="H737"/>
  <c r="F737"/>
  <c r="C738"/>
  <c r="E737"/>
  <c r="A736"/>
  <c r="D736" s="1"/>
  <c r="B737"/>
  <c r="E713" i="73"/>
  <c r="L735" i="80" l="1"/>
  <c r="P735"/>
  <c r="D741" i="73"/>
  <c r="F740"/>
  <c r="B720"/>
  <c r="A720" s="1"/>
  <c r="G718"/>
  <c r="H718" s="1"/>
  <c r="I717"/>
  <c r="B738" i="80"/>
  <c r="N736"/>
  <c r="O736"/>
  <c r="I735"/>
  <c r="M735"/>
  <c r="K736"/>
  <c r="J736"/>
  <c r="H738"/>
  <c r="G738"/>
  <c r="F738"/>
  <c r="A737"/>
  <c r="D737" s="1"/>
  <c r="C739"/>
  <c r="E738"/>
  <c r="E714" i="73"/>
  <c r="L736" i="80" l="1"/>
  <c r="P736"/>
  <c r="D742" i="73"/>
  <c r="F741"/>
  <c r="C741"/>
  <c r="I718"/>
  <c r="G719"/>
  <c r="H719" s="1"/>
  <c r="B721"/>
  <c r="A721" s="1"/>
  <c r="O737" i="80"/>
  <c r="N737"/>
  <c r="I736"/>
  <c r="M736"/>
  <c r="K737"/>
  <c r="J737"/>
  <c r="H739"/>
  <c r="G739"/>
  <c r="F739"/>
  <c r="C740"/>
  <c r="E739"/>
  <c r="A738"/>
  <c r="D738" s="1"/>
  <c r="B739"/>
  <c r="E715" i="73"/>
  <c r="P737" i="80" l="1"/>
  <c r="L737"/>
  <c r="C742" i="73"/>
  <c r="D743"/>
  <c r="F742"/>
  <c r="I719"/>
  <c r="G720"/>
  <c r="H720" s="1"/>
  <c r="I720"/>
  <c r="B722"/>
  <c r="A722" s="1"/>
  <c r="O738" i="80"/>
  <c r="N738"/>
  <c r="I737"/>
  <c r="M737"/>
  <c r="K738"/>
  <c r="J738"/>
  <c r="B740"/>
  <c r="H740"/>
  <c r="G740"/>
  <c r="F740"/>
  <c r="A739"/>
  <c r="D739" s="1"/>
  <c r="C741"/>
  <c r="E740"/>
  <c r="E716" i="73"/>
  <c r="P738" i="80" l="1"/>
  <c r="L738"/>
  <c r="D744" i="73"/>
  <c r="F743"/>
  <c r="C743"/>
  <c r="G721"/>
  <c r="H721" s="1"/>
  <c r="B723"/>
  <c r="A723" s="1"/>
  <c r="O739" i="80"/>
  <c r="N739"/>
  <c r="I738"/>
  <c r="M738"/>
  <c r="K739"/>
  <c r="J739"/>
  <c r="H741"/>
  <c r="G741"/>
  <c r="F741"/>
  <c r="A740"/>
  <c r="D740" s="1"/>
  <c r="C742"/>
  <c r="E741"/>
  <c r="B741"/>
  <c r="E717" i="73"/>
  <c r="L739" i="80" l="1"/>
  <c r="P739"/>
  <c r="C744" i="73"/>
  <c r="D745"/>
  <c r="F744"/>
  <c r="I721"/>
  <c r="G722"/>
  <c r="H722" s="1"/>
  <c r="B724"/>
  <c r="A724" s="1"/>
  <c r="O740" i="80"/>
  <c r="N740"/>
  <c r="I739"/>
  <c r="M739"/>
  <c r="K740"/>
  <c r="J740"/>
  <c r="H742"/>
  <c r="G742"/>
  <c r="F742"/>
  <c r="B742"/>
  <c r="C743"/>
  <c r="E742"/>
  <c r="A741"/>
  <c r="D741" s="1"/>
  <c r="E718" i="73"/>
  <c r="P740" i="80" l="1"/>
  <c r="L740"/>
  <c r="I722" i="73"/>
  <c r="D746"/>
  <c r="F745"/>
  <c r="C745"/>
  <c r="C746" s="1"/>
  <c r="G723"/>
  <c r="H723" s="1"/>
  <c r="B725"/>
  <c r="A725" s="1"/>
  <c r="O741" i="80"/>
  <c r="N741"/>
  <c r="I740"/>
  <c r="M740"/>
  <c r="K741"/>
  <c r="J741"/>
  <c r="H743"/>
  <c r="G743"/>
  <c r="F743"/>
  <c r="A742"/>
  <c r="D742" s="1"/>
  <c r="C744"/>
  <c r="E743"/>
  <c r="B743"/>
  <c r="E719" i="73"/>
  <c r="L741" i="80" l="1"/>
  <c r="P741"/>
  <c r="D747" i="73"/>
  <c r="F746"/>
  <c r="G724"/>
  <c r="H724" s="1"/>
  <c r="B726"/>
  <c r="A726" s="1"/>
  <c r="I723"/>
  <c r="O742" i="80"/>
  <c r="N742"/>
  <c r="I741"/>
  <c r="M741"/>
  <c r="K742"/>
  <c r="J742"/>
  <c r="B744"/>
  <c r="H744"/>
  <c r="G744"/>
  <c r="F744"/>
  <c r="C745"/>
  <c r="E744"/>
  <c r="A743"/>
  <c r="D743" s="1"/>
  <c r="E720" i="73"/>
  <c r="L742" i="80" l="1"/>
  <c r="P742"/>
  <c r="D748" i="73"/>
  <c r="F747"/>
  <c r="C747"/>
  <c r="I724"/>
  <c r="G725"/>
  <c r="H725" s="1"/>
  <c r="B727"/>
  <c r="A727" s="1"/>
  <c r="O743" i="80"/>
  <c r="N743"/>
  <c r="I742"/>
  <c r="M742"/>
  <c r="K743"/>
  <c r="J743"/>
  <c r="H745"/>
  <c r="G745"/>
  <c r="F745"/>
  <c r="A744"/>
  <c r="D744" s="1"/>
  <c r="C746"/>
  <c r="E745"/>
  <c r="B745"/>
  <c r="E721" i="73"/>
  <c r="L743" i="80" l="1"/>
  <c r="P743"/>
  <c r="C748" i="73"/>
  <c r="I725"/>
  <c r="D749"/>
  <c r="F748"/>
  <c r="G726"/>
  <c r="H726" s="1"/>
  <c r="B728"/>
  <c r="A728" s="1"/>
  <c r="O744" i="80"/>
  <c r="N744"/>
  <c r="I743"/>
  <c r="M743"/>
  <c r="B746"/>
  <c r="K744"/>
  <c r="J744"/>
  <c r="H746"/>
  <c r="G746"/>
  <c r="F746"/>
  <c r="C747"/>
  <c r="E746"/>
  <c r="A745"/>
  <c r="D745" s="1"/>
  <c r="E722" i="73"/>
  <c r="L744" i="80" l="1"/>
  <c r="P744"/>
  <c r="D750" i="73"/>
  <c r="F749"/>
  <c r="C749"/>
  <c r="C750" s="1"/>
  <c r="I726"/>
  <c r="G727"/>
  <c r="H727" s="1"/>
  <c r="B729"/>
  <c r="A729" s="1"/>
  <c r="N745" i="80"/>
  <c r="O745"/>
  <c r="I744"/>
  <c r="M744"/>
  <c r="K745"/>
  <c r="J745"/>
  <c r="H747"/>
  <c r="G747"/>
  <c r="F747"/>
  <c r="A746"/>
  <c r="D746" s="1"/>
  <c r="C748"/>
  <c r="E747"/>
  <c r="B747"/>
  <c r="E723" i="73"/>
  <c r="L745" i="80" l="1"/>
  <c r="P745"/>
  <c r="I727" i="73"/>
  <c r="D751"/>
  <c r="F750"/>
  <c r="G728"/>
  <c r="H728" s="1"/>
  <c r="B730"/>
  <c r="A730" s="1"/>
  <c r="O746" i="80"/>
  <c r="N746"/>
  <c r="I745"/>
  <c r="M745"/>
  <c r="K746"/>
  <c r="J746"/>
  <c r="B748"/>
  <c r="H748"/>
  <c r="G748"/>
  <c r="F748"/>
  <c r="C749"/>
  <c r="E748"/>
  <c r="A747"/>
  <c r="D747" s="1"/>
  <c r="E724" i="73"/>
  <c r="L746" i="80" l="1"/>
  <c r="P746"/>
  <c r="D752" i="73"/>
  <c r="F751"/>
  <c r="C751"/>
  <c r="C752" s="1"/>
  <c r="I728"/>
  <c r="B731"/>
  <c r="A731" s="1"/>
  <c r="G729"/>
  <c r="H729" s="1"/>
  <c r="N747" i="80"/>
  <c r="O747"/>
  <c r="I746"/>
  <c r="M746"/>
  <c r="K747"/>
  <c r="J747"/>
  <c r="H749"/>
  <c r="G749"/>
  <c r="F749"/>
  <c r="A748"/>
  <c r="D748" s="1"/>
  <c r="C750"/>
  <c r="E749"/>
  <c r="B749"/>
  <c r="E725" i="73"/>
  <c r="L747" i="80" l="1"/>
  <c r="P747"/>
  <c r="D753" i="73"/>
  <c r="F752"/>
  <c r="I729"/>
  <c r="G730"/>
  <c r="H730" s="1"/>
  <c r="I730"/>
  <c r="B732"/>
  <c r="A732" s="1"/>
  <c r="O748" i="80"/>
  <c r="N748"/>
  <c r="I747"/>
  <c r="M747"/>
  <c r="J748"/>
  <c r="K748"/>
  <c r="B750"/>
  <c r="H750"/>
  <c r="G750"/>
  <c r="F750"/>
  <c r="C751"/>
  <c r="E750"/>
  <c r="A749"/>
  <c r="D749" s="1"/>
  <c r="E726" i="73"/>
  <c r="P748" i="80" l="1"/>
  <c r="L748"/>
  <c r="D754" i="73"/>
  <c r="F753"/>
  <c r="C753"/>
  <c r="B733"/>
  <c r="A733" s="1"/>
  <c r="G731"/>
  <c r="H731" s="1"/>
  <c r="O749" i="80"/>
  <c r="N749"/>
  <c r="I748"/>
  <c r="M748"/>
  <c r="K749"/>
  <c r="J749"/>
  <c r="H751"/>
  <c r="G751"/>
  <c r="F751"/>
  <c r="A750"/>
  <c r="D750" s="1"/>
  <c r="C752"/>
  <c r="E751"/>
  <c r="B751"/>
  <c r="E727" i="73"/>
  <c r="L749" i="80" l="1"/>
  <c r="P749"/>
  <c r="C754" i="73"/>
  <c r="D755"/>
  <c r="F754"/>
  <c r="I731"/>
  <c r="G732"/>
  <c r="H732" s="1"/>
  <c r="I732"/>
  <c r="B734"/>
  <c r="A734" s="1"/>
  <c r="O750" i="80"/>
  <c r="N750"/>
  <c r="I749"/>
  <c r="M749"/>
  <c r="K750"/>
  <c r="J750"/>
  <c r="B752"/>
  <c r="H752"/>
  <c r="G752"/>
  <c r="F752"/>
  <c r="C753"/>
  <c r="E752"/>
  <c r="A751"/>
  <c r="D751" s="1"/>
  <c r="E728" i="73"/>
  <c r="L750" i="80" l="1"/>
  <c r="P750"/>
  <c r="D756" i="73"/>
  <c r="F755"/>
  <c r="C755"/>
  <c r="G733"/>
  <c r="H733" s="1"/>
  <c r="B735"/>
  <c r="A735" s="1"/>
  <c r="O751" i="80"/>
  <c r="N751"/>
  <c r="I750"/>
  <c r="M750"/>
  <c r="K751"/>
  <c r="J751"/>
  <c r="H753"/>
  <c r="G753"/>
  <c r="F753"/>
  <c r="C754"/>
  <c r="E753"/>
  <c r="A752"/>
  <c r="D752" s="1"/>
  <c r="B753"/>
  <c r="E729" i="73"/>
  <c r="L751" i="80" l="1"/>
  <c r="P751"/>
  <c r="C756" i="73"/>
  <c r="D757"/>
  <c r="F756"/>
  <c r="I733"/>
  <c r="G734"/>
  <c r="H734" s="1"/>
  <c r="B736"/>
  <c r="A736" s="1"/>
  <c r="N752" i="80"/>
  <c r="O752"/>
  <c r="I751"/>
  <c r="M751"/>
  <c r="K752"/>
  <c r="J752"/>
  <c r="B754"/>
  <c r="H754"/>
  <c r="G754"/>
  <c r="F754"/>
  <c r="A753"/>
  <c r="D753" s="1"/>
  <c r="C755"/>
  <c r="E754"/>
  <c r="E730" i="73"/>
  <c r="L752" i="80" l="1"/>
  <c r="P752"/>
  <c r="D758" i="73"/>
  <c r="F757"/>
  <c r="C757"/>
  <c r="C758" s="1"/>
  <c r="I734"/>
  <c r="G735"/>
  <c r="H735" s="1"/>
  <c r="B737"/>
  <c r="A737" s="1"/>
  <c r="O753" i="80"/>
  <c r="N753"/>
  <c r="I752"/>
  <c r="M752"/>
  <c r="K753"/>
  <c r="J753"/>
  <c r="H755"/>
  <c r="G755"/>
  <c r="F755"/>
  <c r="C756"/>
  <c r="E755"/>
  <c r="A754"/>
  <c r="D754" s="1"/>
  <c r="B755"/>
  <c r="E731" i="73"/>
  <c r="L753" i="80" l="1"/>
  <c r="P753"/>
  <c r="I735" i="73"/>
  <c r="D759"/>
  <c r="F758"/>
  <c r="B738"/>
  <c r="A738" s="1"/>
  <c r="G736"/>
  <c r="H736" s="1"/>
  <c r="N754" i="80"/>
  <c r="O754"/>
  <c r="I753"/>
  <c r="M753"/>
  <c r="K754"/>
  <c r="J754"/>
  <c r="B756"/>
  <c r="H756"/>
  <c r="G756"/>
  <c r="F756"/>
  <c r="A755"/>
  <c r="D755" s="1"/>
  <c r="C757"/>
  <c r="E756"/>
  <c r="E732" i="73"/>
  <c r="P754" i="80" l="1"/>
  <c r="L754"/>
  <c r="D760" i="73"/>
  <c r="F759"/>
  <c r="C759"/>
  <c r="C760" s="1"/>
  <c r="I736"/>
  <c r="G737"/>
  <c r="H737" s="1"/>
  <c r="B739"/>
  <c r="A739" s="1"/>
  <c r="O755" i="80"/>
  <c r="N755"/>
  <c r="I754"/>
  <c r="M754"/>
  <c r="K755"/>
  <c r="J755"/>
  <c r="H757"/>
  <c r="G757"/>
  <c r="F757"/>
  <c r="C758"/>
  <c r="E757"/>
  <c r="A756"/>
  <c r="D756" s="1"/>
  <c r="B757"/>
  <c r="E733" i="73"/>
  <c r="L755" i="80" l="1"/>
  <c r="P755"/>
  <c r="I737" i="73"/>
  <c r="D761"/>
  <c r="F760"/>
  <c r="G738"/>
  <c r="H738" s="1"/>
  <c r="B740"/>
  <c r="A740" s="1"/>
  <c r="O756" i="80"/>
  <c r="N756"/>
  <c r="I755"/>
  <c r="M755"/>
  <c r="K756"/>
  <c r="J756"/>
  <c r="B758"/>
  <c r="H758"/>
  <c r="G758"/>
  <c r="F758"/>
  <c r="A757"/>
  <c r="D757" s="1"/>
  <c r="C759"/>
  <c r="E758"/>
  <c r="E734" i="73"/>
  <c r="P756" i="80" l="1"/>
  <c r="L756"/>
  <c r="D762" i="73"/>
  <c r="F761"/>
  <c r="C761"/>
  <c r="I738"/>
  <c r="B741"/>
  <c r="A741" s="1"/>
  <c r="G739"/>
  <c r="H739" s="1"/>
  <c r="I739"/>
  <c r="I756" i="80"/>
  <c r="M756"/>
  <c r="O757"/>
  <c r="N757"/>
  <c r="K757"/>
  <c r="J757"/>
  <c r="H759"/>
  <c r="G759"/>
  <c r="F759"/>
  <c r="C760"/>
  <c r="E759"/>
  <c r="A758"/>
  <c r="D758" s="1"/>
  <c r="B759"/>
  <c r="E735" i="73"/>
  <c r="P757" i="80" l="1"/>
  <c r="L757"/>
  <c r="C762" i="73"/>
  <c r="D763"/>
  <c r="F762"/>
  <c r="G740"/>
  <c r="H740" s="1"/>
  <c r="B742"/>
  <c r="A742" s="1"/>
  <c r="O758" i="80"/>
  <c r="N758"/>
  <c r="I757"/>
  <c r="M757"/>
  <c r="K758"/>
  <c r="J758"/>
  <c r="B760"/>
  <c r="H760"/>
  <c r="G760"/>
  <c r="F760"/>
  <c r="A759"/>
  <c r="D759" s="1"/>
  <c r="C761"/>
  <c r="E760"/>
  <c r="E736" i="73"/>
  <c r="L758" i="80" l="1"/>
  <c r="P758"/>
  <c r="D764" i="73"/>
  <c r="F763"/>
  <c r="C763"/>
  <c r="C764" s="1"/>
  <c r="I740"/>
  <c r="G741"/>
  <c r="H741" s="1"/>
  <c r="B743"/>
  <c r="A743" s="1"/>
  <c r="I758" i="80"/>
  <c r="M758"/>
  <c r="O759"/>
  <c r="N759"/>
  <c r="K759"/>
  <c r="J759"/>
  <c r="H761"/>
  <c r="G761"/>
  <c r="F761"/>
  <c r="C762"/>
  <c r="E761"/>
  <c r="A760"/>
  <c r="D760" s="1"/>
  <c r="B761"/>
  <c r="E737" i="73"/>
  <c r="L759" i="80" l="1"/>
  <c r="P759"/>
  <c r="D765" i="73"/>
  <c r="F764"/>
  <c r="B744"/>
  <c r="A744" s="1"/>
  <c r="G742"/>
  <c r="H742" s="1"/>
  <c r="I741"/>
  <c r="O760" i="80"/>
  <c r="N760"/>
  <c r="I759"/>
  <c r="M759"/>
  <c r="K760"/>
  <c r="J760"/>
  <c r="B762"/>
  <c r="H762"/>
  <c r="G762"/>
  <c r="F762"/>
  <c r="A761"/>
  <c r="D761" s="1"/>
  <c r="C763"/>
  <c r="E762"/>
  <c r="E738" i="73"/>
  <c r="L760" i="80" l="1"/>
  <c r="P760"/>
  <c r="D766" i="73"/>
  <c r="F765"/>
  <c r="C765"/>
  <c r="C766" s="1"/>
  <c r="I742"/>
  <c r="G743"/>
  <c r="H743" s="1"/>
  <c r="B745"/>
  <c r="A745" s="1"/>
  <c r="N761" i="80"/>
  <c r="O761"/>
  <c r="I760"/>
  <c r="M760"/>
  <c r="K761"/>
  <c r="J761"/>
  <c r="H763"/>
  <c r="G763"/>
  <c r="F763"/>
  <c r="C764"/>
  <c r="E763"/>
  <c r="A762"/>
  <c r="D762" s="1"/>
  <c r="B763"/>
  <c r="E739" i="73"/>
  <c r="L761" i="80" l="1"/>
  <c r="P761"/>
  <c r="I743" i="73"/>
  <c r="D767"/>
  <c r="F766"/>
  <c r="G744"/>
  <c r="H744" s="1"/>
  <c r="B746"/>
  <c r="A746" s="1"/>
  <c r="O762" i="80"/>
  <c r="N762"/>
  <c r="I761"/>
  <c r="M761"/>
  <c r="K762"/>
  <c r="J762"/>
  <c r="B764"/>
  <c r="H764"/>
  <c r="G764"/>
  <c r="F764"/>
  <c r="A763"/>
  <c r="D763" s="1"/>
  <c r="C765"/>
  <c r="E764"/>
  <c r="E740" i="73"/>
  <c r="L762" i="80" l="1"/>
  <c r="P762"/>
  <c r="D768" i="73"/>
  <c r="F767"/>
  <c r="C767"/>
  <c r="C768" s="1"/>
  <c r="I744"/>
  <c r="B747"/>
  <c r="A747" s="1"/>
  <c r="G745"/>
  <c r="H745" s="1"/>
  <c r="I745"/>
  <c r="N763" i="80"/>
  <c r="O763"/>
  <c r="I762"/>
  <c r="M762"/>
  <c r="K763"/>
  <c r="J763"/>
  <c r="H765"/>
  <c r="G765"/>
  <c r="F765"/>
  <c r="A764"/>
  <c r="D764" s="1"/>
  <c r="C766"/>
  <c r="E765"/>
  <c r="B765"/>
  <c r="E741" i="73"/>
  <c r="L763" i="80" l="1"/>
  <c r="P763"/>
  <c r="D769" i="73"/>
  <c r="F768"/>
  <c r="G746"/>
  <c r="H746" s="1"/>
  <c r="B748"/>
  <c r="A748" s="1"/>
  <c r="O764" i="80"/>
  <c r="N764"/>
  <c r="I763"/>
  <c r="M763"/>
  <c r="J764"/>
  <c r="K764"/>
  <c r="H766"/>
  <c r="G766"/>
  <c r="F766"/>
  <c r="B766"/>
  <c r="C767"/>
  <c r="E766"/>
  <c r="A765"/>
  <c r="D765" s="1"/>
  <c r="E742" i="73"/>
  <c r="P764" i="80" l="1"/>
  <c r="L764"/>
  <c r="D770" i="73"/>
  <c r="F769"/>
  <c r="C769"/>
  <c r="C770" s="1"/>
  <c r="G747"/>
  <c r="H747" s="1"/>
  <c r="B749"/>
  <c r="A749" s="1"/>
  <c r="I746"/>
  <c r="O765" i="80"/>
  <c r="N765"/>
  <c r="I764"/>
  <c r="M764"/>
  <c r="K765"/>
  <c r="J765"/>
  <c r="H767"/>
  <c r="G767"/>
  <c r="F767"/>
  <c r="A766"/>
  <c r="D766" s="1"/>
  <c r="C768"/>
  <c r="E767"/>
  <c r="B767"/>
  <c r="E743" i="73"/>
  <c r="P765" i="80" l="1"/>
  <c r="L765"/>
  <c r="D771" i="73"/>
  <c r="F770"/>
  <c r="I747"/>
  <c r="G748"/>
  <c r="H748" s="1"/>
  <c r="B750"/>
  <c r="A750" s="1"/>
  <c r="O766" i="80"/>
  <c r="N766"/>
  <c r="I765"/>
  <c r="M765"/>
  <c r="K766"/>
  <c r="J766"/>
  <c r="B768"/>
  <c r="H768"/>
  <c r="G768"/>
  <c r="F768"/>
  <c r="C769"/>
  <c r="E768"/>
  <c r="A767"/>
  <c r="D767" s="1"/>
  <c r="E744" i="73"/>
  <c r="P766" i="80" l="1"/>
  <c r="L766"/>
  <c r="D772" i="73"/>
  <c r="F771"/>
  <c r="C771"/>
  <c r="B751"/>
  <c r="A751" s="1"/>
  <c r="G749"/>
  <c r="H749" s="1"/>
  <c r="I748"/>
  <c r="O767" i="80"/>
  <c r="N767"/>
  <c r="I766"/>
  <c r="M766"/>
  <c r="K767"/>
  <c r="J767"/>
  <c r="H769"/>
  <c r="G769"/>
  <c r="F769"/>
  <c r="A768"/>
  <c r="D768" s="1"/>
  <c r="C770"/>
  <c r="E769"/>
  <c r="B769"/>
  <c r="E745" i="73"/>
  <c r="L767" i="80" l="1"/>
  <c r="P767"/>
  <c r="C772" i="73"/>
  <c r="D773"/>
  <c r="F772"/>
  <c r="I749"/>
  <c r="G750"/>
  <c r="H750" s="1"/>
  <c r="I750"/>
  <c r="B752"/>
  <c r="A752" s="1"/>
  <c r="I767" i="80"/>
  <c r="M767"/>
  <c r="N768"/>
  <c r="O768"/>
  <c r="K768"/>
  <c r="J768"/>
  <c r="B770"/>
  <c r="H770"/>
  <c r="G770"/>
  <c r="F770"/>
  <c r="C771"/>
  <c r="E770"/>
  <c r="A769"/>
  <c r="D769" s="1"/>
  <c r="E746" i="73"/>
  <c r="L768" i="80" l="1"/>
  <c r="P768"/>
  <c r="D774" i="73"/>
  <c r="F773"/>
  <c r="C773"/>
  <c r="C774" s="1"/>
  <c r="G751"/>
  <c r="H751" s="1"/>
  <c r="B753"/>
  <c r="A753" s="1"/>
  <c r="O769" i="80"/>
  <c r="N769"/>
  <c r="I768"/>
  <c r="M768"/>
  <c r="K769"/>
  <c r="J769"/>
  <c r="H771"/>
  <c r="G771"/>
  <c r="F771"/>
  <c r="A770"/>
  <c r="D770" s="1"/>
  <c r="C772"/>
  <c r="E771"/>
  <c r="B771"/>
  <c r="E747" i="73"/>
  <c r="P769" i="80" l="1"/>
  <c r="L769"/>
  <c r="D775" i="73"/>
  <c r="C775" s="1"/>
  <c r="F774"/>
  <c r="I751"/>
  <c r="G752"/>
  <c r="H752" s="1"/>
  <c r="B754"/>
  <c r="A754" s="1"/>
  <c r="N770" i="80"/>
  <c r="O770"/>
  <c r="I769"/>
  <c r="M769"/>
  <c r="K770"/>
  <c r="J770"/>
  <c r="B772"/>
  <c r="H772"/>
  <c r="G772"/>
  <c r="F772"/>
  <c r="C773"/>
  <c r="E772"/>
  <c r="A771"/>
  <c r="D771" s="1"/>
  <c r="E748" i="73"/>
  <c r="P770" i="80" l="1"/>
  <c r="L770"/>
  <c r="D776" i="73"/>
  <c r="C776" s="1"/>
  <c r="F775"/>
  <c r="I752"/>
  <c r="B755"/>
  <c r="A755" s="1"/>
  <c r="G753"/>
  <c r="H753" s="1"/>
  <c r="O771" i="80"/>
  <c r="N771"/>
  <c r="I770"/>
  <c r="M770"/>
  <c r="K771"/>
  <c r="J771"/>
  <c r="H773"/>
  <c r="G773"/>
  <c r="F773"/>
  <c r="A772"/>
  <c r="D772" s="1"/>
  <c r="C774"/>
  <c r="E773"/>
  <c r="B773"/>
  <c r="E749" i="73"/>
  <c r="L771" i="80" l="1"/>
  <c r="P771"/>
  <c r="D777" i="73"/>
  <c r="C777" s="1"/>
  <c r="F776"/>
  <c r="I753"/>
  <c r="G754"/>
  <c r="H754" s="1"/>
  <c r="B756"/>
  <c r="A756" s="1"/>
  <c r="O772" i="80"/>
  <c r="N772"/>
  <c r="I771"/>
  <c r="M771"/>
  <c r="K772"/>
  <c r="J772"/>
  <c r="B774"/>
  <c r="H774"/>
  <c r="G774"/>
  <c r="F774"/>
  <c r="C775"/>
  <c r="E774"/>
  <c r="A773"/>
  <c r="D773" s="1"/>
  <c r="E750" i="73"/>
  <c r="L772" i="80" l="1"/>
  <c r="P772"/>
  <c r="D778" i="73"/>
  <c r="C778" s="1"/>
  <c r="F777"/>
  <c r="I754"/>
  <c r="B757"/>
  <c r="A757" s="1"/>
  <c r="G755"/>
  <c r="H755" s="1"/>
  <c r="O773" i="80"/>
  <c r="N773"/>
  <c r="I772"/>
  <c r="M772"/>
  <c r="K773"/>
  <c r="J773"/>
  <c r="H775"/>
  <c r="G775"/>
  <c r="F775"/>
  <c r="C776"/>
  <c r="E775"/>
  <c r="A774"/>
  <c r="D774" s="1"/>
  <c r="B775"/>
  <c r="E751" i="73"/>
  <c r="L773" i="80" l="1"/>
  <c r="P773"/>
  <c r="D779" i="73"/>
  <c r="F778"/>
  <c r="G756"/>
  <c r="H756" s="1"/>
  <c r="B758"/>
  <c r="A758" s="1"/>
  <c r="I755"/>
  <c r="O774" i="80"/>
  <c r="N774"/>
  <c r="I773"/>
  <c r="M773"/>
  <c r="K774"/>
  <c r="J774"/>
  <c r="H776"/>
  <c r="G776"/>
  <c r="F776"/>
  <c r="B776"/>
  <c r="A775"/>
  <c r="D775" s="1"/>
  <c r="C777"/>
  <c r="E776"/>
  <c r="E752" i="73"/>
  <c r="P774" i="80" l="1"/>
  <c r="L774"/>
  <c r="D780" i="73"/>
  <c r="F779"/>
  <c r="C779"/>
  <c r="C780" s="1"/>
  <c r="I756"/>
  <c r="G757"/>
  <c r="H757" s="1"/>
  <c r="B759"/>
  <c r="A759" s="1"/>
  <c r="I774" i="80"/>
  <c r="M774"/>
  <c r="O775"/>
  <c r="N775"/>
  <c r="K775"/>
  <c r="J775"/>
  <c r="H777"/>
  <c r="G777"/>
  <c r="F777"/>
  <c r="C778"/>
  <c r="E777"/>
  <c r="A776"/>
  <c r="D776" s="1"/>
  <c r="B777"/>
  <c r="E753" i="73"/>
  <c r="L775" i="80" l="1"/>
  <c r="P775"/>
  <c r="D781" i="73"/>
  <c r="F780"/>
  <c r="I757"/>
  <c r="G758"/>
  <c r="H758" s="1"/>
  <c r="B760"/>
  <c r="A760" s="1"/>
  <c r="O776" i="80"/>
  <c r="N776"/>
  <c r="I775"/>
  <c r="M775"/>
  <c r="K776"/>
  <c r="J776"/>
  <c r="H778"/>
  <c r="G778"/>
  <c r="F778"/>
  <c r="B778"/>
  <c r="A777"/>
  <c r="D777" s="1"/>
  <c r="C779"/>
  <c r="E778"/>
  <c r="E754" i="73"/>
  <c r="L776" i="80" l="1"/>
  <c r="P776"/>
  <c r="D782" i="73"/>
  <c r="F781"/>
  <c r="C781"/>
  <c r="C782" s="1"/>
  <c r="I758"/>
  <c r="G759"/>
  <c r="H759" s="1"/>
  <c r="B761"/>
  <c r="A761" s="1"/>
  <c r="O777" i="80"/>
  <c r="N777"/>
  <c r="I776"/>
  <c r="M776"/>
  <c r="K777"/>
  <c r="J777"/>
  <c r="H779"/>
  <c r="G779"/>
  <c r="F779"/>
  <c r="A778"/>
  <c r="D778" s="1"/>
  <c r="C780"/>
  <c r="E779"/>
  <c r="B779"/>
  <c r="E755" i="73"/>
  <c r="L777" i="80" l="1"/>
  <c r="P777"/>
  <c r="D783" i="73"/>
  <c r="F782"/>
  <c r="I759"/>
  <c r="G760"/>
  <c r="H760" s="1"/>
  <c r="I760"/>
  <c r="B762"/>
  <c r="A762" s="1"/>
  <c r="O778" i="80"/>
  <c r="N778"/>
  <c r="I777"/>
  <c r="M777"/>
  <c r="K778"/>
  <c r="J778"/>
  <c r="H780"/>
  <c r="G780"/>
  <c r="F780"/>
  <c r="B780"/>
  <c r="C781"/>
  <c r="E780"/>
  <c r="A779"/>
  <c r="D779" s="1"/>
  <c r="E756" i="73"/>
  <c r="P778" i="80" l="1"/>
  <c r="L778"/>
  <c r="D784" i="73"/>
  <c r="F783"/>
  <c r="C783"/>
  <c r="G761"/>
  <c r="H761" s="1"/>
  <c r="B763"/>
  <c r="A763" s="1"/>
  <c r="O779" i="80"/>
  <c r="N779"/>
  <c r="I778"/>
  <c r="M778"/>
  <c r="K779"/>
  <c r="J779"/>
  <c r="H781"/>
  <c r="G781"/>
  <c r="F781"/>
  <c r="A780"/>
  <c r="D780" s="1"/>
  <c r="C782"/>
  <c r="E781"/>
  <c r="B781"/>
  <c r="E757" i="73"/>
  <c r="L779" i="80" l="1"/>
  <c r="P779"/>
  <c r="C784" i="73"/>
  <c r="D785"/>
  <c r="F784"/>
  <c r="I761"/>
  <c r="G762"/>
  <c r="H762" s="1"/>
  <c r="I762"/>
  <c r="B764"/>
  <c r="A764" s="1"/>
  <c r="N780" i="80"/>
  <c r="O780"/>
  <c r="I779"/>
  <c r="M779"/>
  <c r="K780"/>
  <c r="J780"/>
  <c r="H782"/>
  <c r="G782"/>
  <c r="F782"/>
  <c r="B782"/>
  <c r="C783"/>
  <c r="E782"/>
  <c r="A781"/>
  <c r="D781" s="1"/>
  <c r="E758" i="73"/>
  <c r="P780" i="80" l="1"/>
  <c r="L780"/>
  <c r="D786" i="73"/>
  <c r="F785"/>
  <c r="C785"/>
  <c r="G763"/>
  <c r="H763" s="1"/>
  <c r="B765"/>
  <c r="A765" s="1"/>
  <c r="O781" i="80"/>
  <c r="N781"/>
  <c r="I780"/>
  <c r="M780"/>
  <c r="K781"/>
  <c r="J781"/>
  <c r="H783"/>
  <c r="G783"/>
  <c r="F783"/>
  <c r="C784"/>
  <c r="E783"/>
  <c r="A782"/>
  <c r="D782" s="1"/>
  <c r="B783"/>
  <c r="E759" i="73"/>
  <c r="L781" i="80" l="1"/>
  <c r="P781"/>
  <c r="C786" i="73"/>
  <c r="D787"/>
  <c r="F786"/>
  <c r="I763"/>
  <c r="B766"/>
  <c r="A766" s="1"/>
  <c r="G764"/>
  <c r="H764" s="1"/>
  <c r="N782" i="80"/>
  <c r="O782"/>
  <c r="I781"/>
  <c r="M781"/>
  <c r="K782"/>
  <c r="J782"/>
  <c r="H784"/>
  <c r="G784"/>
  <c r="F784"/>
  <c r="B784"/>
  <c r="A783"/>
  <c r="D783" s="1"/>
  <c r="C785"/>
  <c r="E784"/>
  <c r="E760" i="73"/>
  <c r="L782" i="80" l="1"/>
  <c r="P782"/>
  <c r="D788" i="73"/>
  <c r="F787"/>
  <c r="C787"/>
  <c r="C788" s="1"/>
  <c r="I764"/>
  <c r="G765"/>
  <c r="H765" s="1"/>
  <c r="B767"/>
  <c r="A767" s="1"/>
  <c r="O783" i="80"/>
  <c r="N783"/>
  <c r="I782"/>
  <c r="M782"/>
  <c r="K783"/>
  <c r="J783"/>
  <c r="G785"/>
  <c r="H785"/>
  <c r="F785"/>
  <c r="C786"/>
  <c r="E785"/>
  <c r="A784"/>
  <c r="D784" s="1"/>
  <c r="B785"/>
  <c r="E761" i="73"/>
  <c r="L783" i="80" l="1"/>
  <c r="P783"/>
  <c r="D789" i="73"/>
  <c r="F788"/>
  <c r="I765"/>
  <c r="G766"/>
  <c r="H766" s="1"/>
  <c r="I766"/>
  <c r="B768"/>
  <c r="A768" s="1"/>
  <c r="O784" i="80"/>
  <c r="N784"/>
  <c r="I783"/>
  <c r="M783"/>
  <c r="K784"/>
  <c r="J784"/>
  <c r="H786"/>
  <c r="G786"/>
  <c r="F786"/>
  <c r="B786"/>
  <c r="A785"/>
  <c r="D785" s="1"/>
  <c r="C787"/>
  <c r="E786"/>
  <c r="E762" i="73"/>
  <c r="L784" i="80" l="1"/>
  <c r="P784"/>
  <c r="D790" i="73"/>
  <c r="F789"/>
  <c r="C789"/>
  <c r="G767"/>
  <c r="H767" s="1"/>
  <c r="B769"/>
  <c r="A769" s="1"/>
  <c r="O785" i="80"/>
  <c r="N785"/>
  <c r="I784"/>
  <c r="M784"/>
  <c r="K785"/>
  <c r="J785"/>
  <c r="H787"/>
  <c r="G787"/>
  <c r="F787"/>
  <c r="A786"/>
  <c r="D786" s="1"/>
  <c r="C788"/>
  <c r="E787"/>
  <c r="B787"/>
  <c r="E763" i="73"/>
  <c r="L785" i="80" l="1"/>
  <c r="P785"/>
  <c r="C790" i="73"/>
  <c r="D791"/>
  <c r="F790"/>
  <c r="I767"/>
  <c r="G768"/>
  <c r="H768" s="1"/>
  <c r="B770"/>
  <c r="A770" s="1"/>
  <c r="O786" i="80"/>
  <c r="N786"/>
  <c r="I785"/>
  <c r="M785"/>
  <c r="K786"/>
  <c r="J786"/>
  <c r="B788"/>
  <c r="H788"/>
  <c r="G788"/>
  <c r="F788"/>
  <c r="C789"/>
  <c r="E788"/>
  <c r="A787"/>
  <c r="D787" s="1"/>
  <c r="E764" i="73"/>
  <c r="L786" i="80" l="1"/>
  <c r="P786"/>
  <c r="D792" i="73"/>
  <c r="F791"/>
  <c r="C791"/>
  <c r="C792" s="1"/>
  <c r="I768"/>
  <c r="G769"/>
  <c r="H769" s="1"/>
  <c r="B771"/>
  <c r="A771" s="1"/>
  <c r="O787" i="80"/>
  <c r="N787"/>
  <c r="I786"/>
  <c r="M786"/>
  <c r="K787"/>
  <c r="J787"/>
  <c r="H789"/>
  <c r="G789"/>
  <c r="F789"/>
  <c r="A788"/>
  <c r="D788" s="1"/>
  <c r="C790"/>
  <c r="E789"/>
  <c r="B789"/>
  <c r="E765" i="73"/>
  <c r="L787" i="80" l="1"/>
  <c r="P787"/>
  <c r="D793" i="73"/>
  <c r="F792"/>
  <c r="I769"/>
  <c r="G770"/>
  <c r="H770" s="1"/>
  <c r="B772"/>
  <c r="A772" s="1"/>
  <c r="I787" i="80"/>
  <c r="M787"/>
  <c r="O788"/>
  <c r="N788"/>
  <c r="K788"/>
  <c r="J788"/>
  <c r="H790"/>
  <c r="G790"/>
  <c r="F790"/>
  <c r="B790"/>
  <c r="C791"/>
  <c r="E790"/>
  <c r="A789"/>
  <c r="D789" s="1"/>
  <c r="E766" i="73"/>
  <c r="P788" i="80" l="1"/>
  <c r="L788"/>
  <c r="D794" i="73"/>
  <c r="F793"/>
  <c r="C793"/>
  <c r="C794" s="1"/>
  <c r="I770"/>
  <c r="G771"/>
  <c r="H771" s="1"/>
  <c r="B773"/>
  <c r="A773" s="1"/>
  <c r="N789" i="80"/>
  <c r="O789"/>
  <c r="I788"/>
  <c r="M788"/>
  <c r="K789"/>
  <c r="J789"/>
  <c r="H791"/>
  <c r="G791"/>
  <c r="F791"/>
  <c r="C792"/>
  <c r="E791"/>
  <c r="A790"/>
  <c r="D790" s="1"/>
  <c r="B791"/>
  <c r="E767" i="73"/>
  <c r="L789" i="80" l="1"/>
  <c r="P789"/>
  <c r="D795" i="73"/>
  <c r="F794"/>
  <c r="I771"/>
  <c r="G772"/>
  <c r="H772" s="1"/>
  <c r="I772"/>
  <c r="B774"/>
  <c r="A774" s="1"/>
  <c r="O790" i="80"/>
  <c r="N790"/>
  <c r="I789"/>
  <c r="M789"/>
  <c r="K790"/>
  <c r="J790"/>
  <c r="H792"/>
  <c r="G792"/>
  <c r="F792"/>
  <c r="B792"/>
  <c r="A791"/>
  <c r="D791" s="1"/>
  <c r="C793"/>
  <c r="E792"/>
  <c r="E768" i="73"/>
  <c r="P790" i="80" l="1"/>
  <c r="L790"/>
  <c r="D796" i="73"/>
  <c r="F795"/>
  <c r="C795"/>
  <c r="G773"/>
  <c r="H773" s="1"/>
  <c r="B775"/>
  <c r="A775" s="1"/>
  <c r="I790" i="80"/>
  <c r="M790"/>
  <c r="N791"/>
  <c r="O791"/>
  <c r="K791"/>
  <c r="J791"/>
  <c r="H793"/>
  <c r="G793"/>
  <c r="F793"/>
  <c r="C794"/>
  <c r="E793"/>
  <c r="A792"/>
  <c r="D792" s="1"/>
  <c r="B793"/>
  <c r="E769" i="73"/>
  <c r="L791" i="80" l="1"/>
  <c r="P791"/>
  <c r="C796" i="73"/>
  <c r="D797"/>
  <c r="F796"/>
  <c r="I773"/>
  <c r="G774"/>
  <c r="H774" s="1"/>
  <c r="I774"/>
  <c r="B776"/>
  <c r="A776" s="1"/>
  <c r="O792" i="80"/>
  <c r="N792"/>
  <c r="I791"/>
  <c r="M791"/>
  <c r="K792"/>
  <c r="J792"/>
  <c r="H794"/>
  <c r="G794"/>
  <c r="F794"/>
  <c r="B794"/>
  <c r="A793"/>
  <c r="D793" s="1"/>
  <c r="C795"/>
  <c r="E794"/>
  <c r="E770" i="73"/>
  <c r="P792" i="80" l="1"/>
  <c r="L792"/>
  <c r="D798" i="73"/>
  <c r="F797"/>
  <c r="C797"/>
  <c r="C798" s="1"/>
  <c r="G775"/>
  <c r="H775" s="1"/>
  <c r="B777"/>
  <c r="A777" s="1"/>
  <c r="O793" i="80"/>
  <c r="N793"/>
  <c r="I792"/>
  <c r="M792"/>
  <c r="K793"/>
  <c r="J793"/>
  <c r="H795"/>
  <c r="G795"/>
  <c r="F795"/>
  <c r="C796"/>
  <c r="E795"/>
  <c r="A794"/>
  <c r="D794" s="1"/>
  <c r="B795"/>
  <c r="E771" i="73"/>
  <c r="L793" i="80" l="1"/>
  <c r="P793"/>
  <c r="D799" i="73"/>
  <c r="F798"/>
  <c r="I775"/>
  <c r="G776"/>
  <c r="H776" s="1"/>
  <c r="I776"/>
  <c r="B778"/>
  <c r="A778" s="1"/>
  <c r="O794" i="80"/>
  <c r="N794"/>
  <c r="I793"/>
  <c r="M793"/>
  <c r="K794"/>
  <c r="J794"/>
  <c r="H796"/>
  <c r="G796"/>
  <c r="F796"/>
  <c r="B796"/>
  <c r="A795"/>
  <c r="D795" s="1"/>
  <c r="C797"/>
  <c r="E796"/>
  <c r="E772" i="73"/>
  <c r="L794" i="80" l="1"/>
  <c r="P794"/>
  <c r="D800" i="73"/>
  <c r="F799"/>
  <c r="C799"/>
  <c r="C800" s="1"/>
  <c r="G777"/>
  <c r="H777" s="1"/>
  <c r="B779"/>
  <c r="A779" s="1"/>
  <c r="I794" i="80"/>
  <c r="M794"/>
  <c r="O795"/>
  <c r="N795"/>
  <c r="K795"/>
  <c r="J795"/>
  <c r="H797"/>
  <c r="G797"/>
  <c r="F797"/>
  <c r="A796"/>
  <c r="D796" s="1"/>
  <c r="C798"/>
  <c r="E797"/>
  <c r="B797"/>
  <c r="E773" i="73"/>
  <c r="L795" i="80" l="1"/>
  <c r="P795"/>
  <c r="D801" i="73"/>
  <c r="F800"/>
  <c r="G778"/>
  <c r="H778" s="1"/>
  <c r="B780"/>
  <c r="A780" s="1"/>
  <c r="I777"/>
  <c r="N796" i="80"/>
  <c r="O796"/>
  <c r="I795"/>
  <c r="M795"/>
  <c r="K796"/>
  <c r="J796"/>
  <c r="H798"/>
  <c r="G798"/>
  <c r="F798"/>
  <c r="B798"/>
  <c r="C799"/>
  <c r="E798"/>
  <c r="A797"/>
  <c r="D797" s="1"/>
  <c r="E774" i="73"/>
  <c r="L796" i="80" l="1"/>
  <c r="P796"/>
  <c r="D802" i="73"/>
  <c r="F801"/>
  <c r="C801"/>
  <c r="C802" s="1"/>
  <c r="I778"/>
  <c r="G779"/>
  <c r="H779" s="1"/>
  <c r="B781"/>
  <c r="A781" s="1"/>
  <c r="O797" i="80"/>
  <c r="N797"/>
  <c r="I796"/>
  <c r="M796"/>
  <c r="K797"/>
  <c r="J797"/>
  <c r="H799"/>
  <c r="G799"/>
  <c r="F799"/>
  <c r="C800"/>
  <c r="E799"/>
  <c r="A798"/>
  <c r="D798" s="1"/>
  <c r="B799"/>
  <c r="E775" i="73"/>
  <c r="L797" i="80" l="1"/>
  <c r="P797"/>
  <c r="I779" i="73"/>
  <c r="D803"/>
  <c r="F802"/>
  <c r="G780"/>
  <c r="H780" s="1"/>
  <c r="B782"/>
  <c r="A782" s="1"/>
  <c r="N798" i="80"/>
  <c r="O798"/>
  <c r="I797"/>
  <c r="M797"/>
  <c r="K798"/>
  <c r="J798"/>
  <c r="H800"/>
  <c r="G800"/>
  <c r="F800"/>
  <c r="B800"/>
  <c r="A799"/>
  <c r="D799" s="1"/>
  <c r="C801"/>
  <c r="E800"/>
  <c r="E776" i="73"/>
  <c r="L798" i="80" l="1"/>
  <c r="P798"/>
  <c r="D804" i="73"/>
  <c r="F803"/>
  <c r="C803"/>
  <c r="C804" s="1"/>
  <c r="I780"/>
  <c r="G781"/>
  <c r="H781" s="1"/>
  <c r="B783"/>
  <c r="A783" s="1"/>
  <c r="O799" i="80"/>
  <c r="N799"/>
  <c r="I798"/>
  <c r="M798"/>
  <c r="K799"/>
  <c r="J799"/>
  <c r="G801"/>
  <c r="H801"/>
  <c r="F801"/>
  <c r="C802"/>
  <c r="E801"/>
  <c r="A800"/>
  <c r="D800" s="1"/>
  <c r="B801"/>
  <c r="E777" i="73"/>
  <c r="L799" i="80" l="1"/>
  <c r="P799"/>
  <c r="D805" i="73"/>
  <c r="F804"/>
  <c r="G782"/>
  <c r="H782" s="1"/>
  <c r="B784"/>
  <c r="A784" s="1"/>
  <c r="I781"/>
  <c r="O800" i="80"/>
  <c r="N800"/>
  <c r="I799"/>
  <c r="M799"/>
  <c r="K800"/>
  <c r="J800"/>
  <c r="H802"/>
  <c r="G802"/>
  <c r="F802"/>
  <c r="B802"/>
  <c r="A801"/>
  <c r="D801" s="1"/>
  <c r="C803"/>
  <c r="E802"/>
  <c r="E778" i="73"/>
  <c r="L800" i="80" l="1"/>
  <c r="P800"/>
  <c r="D806" i="73"/>
  <c r="F805"/>
  <c r="C805"/>
  <c r="C806" s="1"/>
  <c r="I782"/>
  <c r="G783"/>
  <c r="H783" s="1"/>
  <c r="B785"/>
  <c r="A785" s="1"/>
  <c r="O801" i="80"/>
  <c r="N801"/>
  <c r="I800"/>
  <c r="M800"/>
  <c r="K801"/>
  <c r="J801"/>
  <c r="H803"/>
  <c r="G803"/>
  <c r="F803"/>
  <c r="A802"/>
  <c r="D802" s="1"/>
  <c r="C804"/>
  <c r="E803"/>
  <c r="B803"/>
  <c r="E779" i="73"/>
  <c r="L801" i="80" l="1"/>
  <c r="P801"/>
  <c r="D807" i="73"/>
  <c r="C807" s="1"/>
  <c r="F806"/>
  <c r="I783"/>
  <c r="G784"/>
  <c r="H784" s="1"/>
  <c r="B786"/>
  <c r="A786" s="1"/>
  <c r="O802" i="80"/>
  <c r="N802"/>
  <c r="I801"/>
  <c r="M801"/>
  <c r="K802"/>
  <c r="J802"/>
  <c r="B804"/>
  <c r="H804"/>
  <c r="G804"/>
  <c r="F804"/>
  <c r="C805"/>
  <c r="E804"/>
  <c r="A803"/>
  <c r="D803" s="1"/>
  <c r="E780" i="73"/>
  <c r="P802" i="80" l="1"/>
  <c r="L802"/>
  <c r="D808" i="73"/>
  <c r="C808" s="1"/>
  <c r="F807"/>
  <c r="I784"/>
  <c r="G785"/>
  <c r="H785" s="1"/>
  <c r="I785"/>
  <c r="B787"/>
  <c r="A787" s="1"/>
  <c r="O803" i="80"/>
  <c r="N803"/>
  <c r="I802"/>
  <c r="M802"/>
  <c r="K803"/>
  <c r="J803"/>
  <c r="H805"/>
  <c r="G805"/>
  <c r="F805"/>
  <c r="A804"/>
  <c r="D804" s="1"/>
  <c r="C806"/>
  <c r="E805"/>
  <c r="B805"/>
  <c r="E781" i="73"/>
  <c r="P803" i="80" l="1"/>
  <c r="L803"/>
  <c r="D809" i="73"/>
  <c r="F808"/>
  <c r="G786"/>
  <c r="H786" s="1"/>
  <c r="B788"/>
  <c r="A788" s="1"/>
  <c r="I803" i="80"/>
  <c r="M803"/>
  <c r="O804"/>
  <c r="N804"/>
  <c r="K804"/>
  <c r="J804"/>
  <c r="H806"/>
  <c r="G806"/>
  <c r="F806"/>
  <c r="B806"/>
  <c r="C807"/>
  <c r="E806"/>
  <c r="A805"/>
  <c r="D805" s="1"/>
  <c r="E782" i="73"/>
  <c r="L804" i="80" l="1"/>
  <c r="P804"/>
  <c r="D810" i="73"/>
  <c r="F809"/>
  <c r="C809"/>
  <c r="C810" s="1"/>
  <c r="I786"/>
  <c r="G787"/>
  <c r="H787" s="1"/>
  <c r="B789"/>
  <c r="A789" s="1"/>
  <c r="N805" i="80"/>
  <c r="O805"/>
  <c r="I804"/>
  <c r="M804"/>
  <c r="K805"/>
  <c r="J805"/>
  <c r="H807"/>
  <c r="G807"/>
  <c r="F807"/>
  <c r="A806"/>
  <c r="D806" s="1"/>
  <c r="C808"/>
  <c r="E807"/>
  <c r="B807"/>
  <c r="E783" i="73"/>
  <c r="P805" i="80" l="1"/>
  <c r="L805"/>
  <c r="I787" i="73"/>
  <c r="D811"/>
  <c r="F810"/>
  <c r="G788"/>
  <c r="H788" s="1"/>
  <c r="B790"/>
  <c r="A790" s="1"/>
  <c r="O806" i="80"/>
  <c r="N806"/>
  <c r="I805"/>
  <c r="M805"/>
  <c r="K806"/>
  <c r="J806"/>
  <c r="H808"/>
  <c r="G808"/>
  <c r="F808"/>
  <c r="B808"/>
  <c r="C809"/>
  <c r="E808"/>
  <c r="A807"/>
  <c r="D807" s="1"/>
  <c r="E784" i="73"/>
  <c r="L806" i="80" l="1"/>
  <c r="P806"/>
  <c r="D812" i="73"/>
  <c r="F811"/>
  <c r="C811"/>
  <c r="C812" s="1"/>
  <c r="I788"/>
  <c r="G789"/>
  <c r="H789" s="1"/>
  <c r="B791"/>
  <c r="A791" s="1"/>
  <c r="N807" i="80"/>
  <c r="O807"/>
  <c r="I806"/>
  <c r="M806"/>
  <c r="K807"/>
  <c r="J807"/>
  <c r="H809"/>
  <c r="G809"/>
  <c r="F809"/>
  <c r="A808"/>
  <c r="D808" s="1"/>
  <c r="C810"/>
  <c r="E809"/>
  <c r="B809"/>
  <c r="E785" i="73"/>
  <c r="L807" i="80" l="1"/>
  <c r="P807"/>
  <c r="I789" i="73"/>
  <c r="D813"/>
  <c r="F812"/>
  <c r="G790"/>
  <c r="H790" s="1"/>
  <c r="B792"/>
  <c r="A792" s="1"/>
  <c r="O808" i="80"/>
  <c r="N808"/>
  <c r="I807"/>
  <c r="M807"/>
  <c r="K808"/>
  <c r="J808"/>
  <c r="B810"/>
  <c r="H810"/>
  <c r="G810"/>
  <c r="F810"/>
  <c r="C811"/>
  <c r="E810"/>
  <c r="A809"/>
  <c r="D809" s="1"/>
  <c r="E786" i="73"/>
  <c r="L808" i="80" l="1"/>
  <c r="P808"/>
  <c r="D814" i="73"/>
  <c r="F813"/>
  <c r="C813"/>
  <c r="I790"/>
  <c r="G791"/>
  <c r="H791" s="1"/>
  <c r="B793"/>
  <c r="A793" s="1"/>
  <c r="O809" i="80"/>
  <c r="N809"/>
  <c r="I808"/>
  <c r="M808"/>
  <c r="K809"/>
  <c r="J809"/>
  <c r="H811"/>
  <c r="G811"/>
  <c r="F811"/>
  <c r="A810"/>
  <c r="D810" s="1"/>
  <c r="C812"/>
  <c r="E811"/>
  <c r="B811"/>
  <c r="E787" i="73"/>
  <c r="L809" i="80" l="1"/>
  <c r="P809"/>
  <c r="C814" i="73"/>
  <c r="I791"/>
  <c r="D815"/>
  <c r="F814"/>
  <c r="G792"/>
  <c r="H792" s="1"/>
  <c r="B794"/>
  <c r="A794" s="1"/>
  <c r="O810" i="80"/>
  <c r="N810"/>
  <c r="I809"/>
  <c r="M809"/>
  <c r="K810"/>
  <c r="J810"/>
  <c r="B812"/>
  <c r="H812"/>
  <c r="G812"/>
  <c r="F812"/>
  <c r="C813"/>
  <c r="E812"/>
  <c r="A811"/>
  <c r="D811" s="1"/>
  <c r="E788" i="73"/>
  <c r="L810" i="80" l="1"/>
  <c r="P810"/>
  <c r="D816" i="73"/>
  <c r="F815"/>
  <c r="C815"/>
  <c r="C816" s="1"/>
  <c r="I792"/>
  <c r="G793"/>
  <c r="H793" s="1"/>
  <c r="B795"/>
  <c r="A795" s="1"/>
  <c r="O811" i="80"/>
  <c r="N811"/>
  <c r="I810"/>
  <c r="M810"/>
  <c r="K811"/>
  <c r="J811"/>
  <c r="H813"/>
  <c r="G813"/>
  <c r="F813"/>
  <c r="A812"/>
  <c r="D812" s="1"/>
  <c r="C814"/>
  <c r="E813"/>
  <c r="B813"/>
  <c r="E789" i="73"/>
  <c r="P811" i="80" l="1"/>
  <c r="L811"/>
  <c r="I793" i="73"/>
  <c r="D817"/>
  <c r="F816"/>
  <c r="G794"/>
  <c r="H794" s="1"/>
  <c r="B796"/>
  <c r="A796" s="1"/>
  <c r="N812" i="80"/>
  <c r="O812"/>
  <c r="I811"/>
  <c r="M811"/>
  <c r="J812"/>
  <c r="K812"/>
  <c r="H814"/>
  <c r="G814"/>
  <c r="F814"/>
  <c r="B814"/>
  <c r="C815"/>
  <c r="E814"/>
  <c r="A813"/>
  <c r="D813" s="1"/>
  <c r="E790" i="73"/>
  <c r="L812" i="80" l="1"/>
  <c r="P812"/>
  <c r="D818" i="73"/>
  <c r="F817"/>
  <c r="C817"/>
  <c r="C818" s="1"/>
  <c r="I794"/>
  <c r="B797"/>
  <c r="A797" s="1"/>
  <c r="G795"/>
  <c r="H795" s="1"/>
  <c r="O813" i="80"/>
  <c r="N813"/>
  <c r="I812"/>
  <c r="M812"/>
  <c r="K813"/>
  <c r="J813"/>
  <c r="H815"/>
  <c r="G815"/>
  <c r="F815"/>
  <c r="A814"/>
  <c r="D814" s="1"/>
  <c r="C816"/>
  <c r="E815"/>
  <c r="B815"/>
  <c r="E791" i="73"/>
  <c r="L813" i="80" l="1"/>
  <c r="P813"/>
  <c r="D819" i="73"/>
  <c r="F818"/>
  <c r="I795"/>
  <c r="G796"/>
  <c r="H796" s="1"/>
  <c r="B798"/>
  <c r="A798" s="1"/>
  <c r="N814" i="80"/>
  <c r="O814"/>
  <c r="I813"/>
  <c r="M813"/>
  <c r="K814"/>
  <c r="J814"/>
  <c r="H816"/>
  <c r="G816"/>
  <c r="F816"/>
  <c r="B816"/>
  <c r="C817"/>
  <c r="E816"/>
  <c r="A815"/>
  <c r="D815" s="1"/>
  <c r="E792" i="73"/>
  <c r="P814" i="80" l="1"/>
  <c r="L814"/>
  <c r="D820" i="73"/>
  <c r="F819"/>
  <c r="C819"/>
  <c r="C820" s="1"/>
  <c r="G797"/>
  <c r="H797" s="1"/>
  <c r="B799"/>
  <c r="A799" s="1"/>
  <c r="I796"/>
  <c r="O815" i="80"/>
  <c r="N815"/>
  <c r="I814"/>
  <c r="M814"/>
  <c r="K815"/>
  <c r="J815"/>
  <c r="H817"/>
  <c r="G817"/>
  <c r="F817"/>
  <c r="A816"/>
  <c r="D816" s="1"/>
  <c r="C818"/>
  <c r="E817"/>
  <c r="B817"/>
  <c r="E793" i="73"/>
  <c r="L815" i="80" l="1"/>
  <c r="P815"/>
  <c r="D821" i="73"/>
  <c r="F820"/>
  <c r="I797"/>
  <c r="G798"/>
  <c r="H798" s="1"/>
  <c r="B800"/>
  <c r="A800" s="1"/>
  <c r="I815" i="80"/>
  <c r="M815"/>
  <c r="O816"/>
  <c r="N816"/>
  <c r="K816"/>
  <c r="J816"/>
  <c r="H818"/>
  <c r="G818"/>
  <c r="F818"/>
  <c r="B818"/>
  <c r="C819"/>
  <c r="E818"/>
  <c r="A817"/>
  <c r="D817" s="1"/>
  <c r="E794" i="73"/>
  <c r="P816" i="80" l="1"/>
  <c r="L816"/>
  <c r="D822" i="73"/>
  <c r="F821"/>
  <c r="C821"/>
  <c r="C822" s="1"/>
  <c r="I798"/>
  <c r="G799"/>
  <c r="H799" s="1"/>
  <c r="B801"/>
  <c r="A801" s="1"/>
  <c r="O817" i="80"/>
  <c r="N817"/>
  <c r="I816"/>
  <c r="M816"/>
  <c r="K817"/>
  <c r="J817"/>
  <c r="H819"/>
  <c r="G819"/>
  <c r="F819"/>
  <c r="C820"/>
  <c r="E819"/>
  <c r="A818"/>
  <c r="D818" s="1"/>
  <c r="B819"/>
  <c r="E795" i="73"/>
  <c r="L817" i="80" l="1"/>
  <c r="P817"/>
  <c r="D823" i="73"/>
  <c r="F822"/>
  <c r="I799"/>
  <c r="G800"/>
  <c r="H800" s="1"/>
  <c r="B802"/>
  <c r="A802" s="1"/>
  <c r="O818" i="80"/>
  <c r="N818"/>
  <c r="I817"/>
  <c r="M817"/>
  <c r="K818"/>
  <c r="J818"/>
  <c r="H820"/>
  <c r="G820"/>
  <c r="F820"/>
  <c r="B820"/>
  <c r="A819"/>
  <c r="D819" s="1"/>
  <c r="C821"/>
  <c r="E820"/>
  <c r="E796" i="73"/>
  <c r="L818" i="80" l="1"/>
  <c r="P818"/>
  <c r="D824" i="73"/>
  <c r="F823"/>
  <c r="C823"/>
  <c r="C824" s="1"/>
  <c r="I800"/>
  <c r="G801"/>
  <c r="H801" s="1"/>
  <c r="B803"/>
  <c r="A803" s="1"/>
  <c r="I818" i="80"/>
  <c r="M818"/>
  <c r="O819"/>
  <c r="N819"/>
  <c r="K819"/>
  <c r="J819"/>
  <c r="H821"/>
  <c r="G821"/>
  <c r="F821"/>
  <c r="C822"/>
  <c r="E821"/>
  <c r="A820"/>
  <c r="D820" s="1"/>
  <c r="B821"/>
  <c r="E797" i="73"/>
  <c r="P819" i="80" l="1"/>
  <c r="L819"/>
  <c r="I801" i="73"/>
  <c r="D825"/>
  <c r="F824"/>
  <c r="G802"/>
  <c r="H802" s="1"/>
  <c r="B804"/>
  <c r="A804" s="1"/>
  <c r="O820" i="80"/>
  <c r="N820"/>
  <c r="I819"/>
  <c r="M819"/>
  <c r="K820"/>
  <c r="J820"/>
  <c r="B822"/>
  <c r="H822"/>
  <c r="G822"/>
  <c r="F822"/>
  <c r="A821"/>
  <c r="D821" s="1"/>
  <c r="C823"/>
  <c r="E822"/>
  <c r="E798" i="73"/>
  <c r="L820" i="80" l="1"/>
  <c r="P820"/>
  <c r="D826" i="73"/>
  <c r="F825"/>
  <c r="C825"/>
  <c r="C826" s="1"/>
  <c r="I802"/>
  <c r="G803"/>
  <c r="H803" s="1"/>
  <c r="B805"/>
  <c r="A805" s="1"/>
  <c r="N821" i="80"/>
  <c r="O821"/>
  <c r="I820"/>
  <c r="M820"/>
  <c r="K821"/>
  <c r="J821"/>
  <c r="H823"/>
  <c r="G823"/>
  <c r="F823"/>
  <c r="A822"/>
  <c r="D822" s="1"/>
  <c r="C824"/>
  <c r="E823"/>
  <c r="B823"/>
  <c r="E799" i="73"/>
  <c r="L821" i="80" l="1"/>
  <c r="P821"/>
  <c r="I803" i="73"/>
  <c r="D827"/>
  <c r="F826"/>
  <c r="G804"/>
  <c r="H804" s="1"/>
  <c r="B806"/>
  <c r="A806" s="1"/>
  <c r="O822" i="80"/>
  <c r="N822"/>
  <c r="I821"/>
  <c r="M821"/>
  <c r="K822"/>
  <c r="J822"/>
  <c r="H824"/>
  <c r="G824"/>
  <c r="F824"/>
  <c r="B824"/>
  <c r="C825"/>
  <c r="E824"/>
  <c r="A823"/>
  <c r="D823" s="1"/>
  <c r="E800" i="73"/>
  <c r="L822" i="80" l="1"/>
  <c r="P822"/>
  <c r="D828" i="73"/>
  <c r="F827"/>
  <c r="C827"/>
  <c r="C828" s="1"/>
  <c r="I804"/>
  <c r="G805"/>
  <c r="H805" s="1"/>
  <c r="B807"/>
  <c r="A807" s="1"/>
  <c r="N823" i="80"/>
  <c r="O823"/>
  <c r="I822"/>
  <c r="M822"/>
  <c r="K823"/>
  <c r="J823"/>
  <c r="H825"/>
  <c r="G825"/>
  <c r="F825"/>
  <c r="C826"/>
  <c r="E825"/>
  <c r="A824"/>
  <c r="D824" s="1"/>
  <c r="B825"/>
  <c r="E801" i="73"/>
  <c r="L823" i="80" l="1"/>
  <c r="P823"/>
  <c r="I805" i="73"/>
  <c r="D829"/>
  <c r="F828"/>
  <c r="G806"/>
  <c r="H806" s="1"/>
  <c r="B808"/>
  <c r="A808" s="1"/>
  <c r="O824" i="80"/>
  <c r="N824"/>
  <c r="I823"/>
  <c r="M823"/>
  <c r="K824"/>
  <c r="J824"/>
  <c r="B826"/>
  <c r="H826"/>
  <c r="G826"/>
  <c r="F826"/>
  <c r="A825"/>
  <c r="D825" s="1"/>
  <c r="C827"/>
  <c r="E826"/>
  <c r="E802" i="73"/>
  <c r="L824" i="80" l="1"/>
  <c r="P824"/>
  <c r="D830" i="73"/>
  <c r="F829"/>
  <c r="C829"/>
  <c r="C830" s="1"/>
  <c r="I806"/>
  <c r="B809"/>
  <c r="A809" s="1"/>
  <c r="G807"/>
  <c r="H807" s="1"/>
  <c r="O825" i="80"/>
  <c r="N825"/>
  <c r="I824"/>
  <c r="M824"/>
  <c r="K825"/>
  <c r="J825"/>
  <c r="H827"/>
  <c r="G827"/>
  <c r="F827"/>
  <c r="A826"/>
  <c r="D826" s="1"/>
  <c r="C828"/>
  <c r="E827"/>
  <c r="B827"/>
  <c r="E803" i="73"/>
  <c r="L825" i="80" l="1"/>
  <c r="P825"/>
  <c r="D831" i="73"/>
  <c r="F830"/>
  <c r="I807"/>
  <c r="G808"/>
  <c r="H808" s="1"/>
  <c r="I808"/>
  <c r="B810"/>
  <c r="A810" s="1"/>
  <c r="O826" i="80"/>
  <c r="N826"/>
  <c r="I825"/>
  <c r="M825"/>
  <c r="K826"/>
  <c r="J826"/>
  <c r="H828"/>
  <c r="G828"/>
  <c r="F828"/>
  <c r="B828"/>
  <c r="C829"/>
  <c r="E828"/>
  <c r="A827"/>
  <c r="D827" s="1"/>
  <c r="E804" i="73"/>
  <c r="L826" i="80" l="1"/>
  <c r="P826"/>
  <c r="D832" i="73"/>
  <c r="F831"/>
  <c r="C831"/>
  <c r="C832" s="1"/>
  <c r="G809"/>
  <c r="H809" s="1"/>
  <c r="B811"/>
  <c r="A811" s="1"/>
  <c r="O827" i="80"/>
  <c r="N827"/>
  <c r="I826"/>
  <c r="M826"/>
  <c r="K827"/>
  <c r="J827"/>
  <c r="H829"/>
  <c r="G829"/>
  <c r="F829"/>
  <c r="C830"/>
  <c r="E829"/>
  <c r="A828"/>
  <c r="D828" s="1"/>
  <c r="B829"/>
  <c r="E805" i="73"/>
  <c r="P827" i="80" l="1"/>
  <c r="L827"/>
  <c r="I809" i="73"/>
  <c r="D833"/>
  <c r="F832"/>
  <c r="G810"/>
  <c r="H810" s="1"/>
  <c r="I810"/>
  <c r="B812"/>
  <c r="A812" s="1"/>
  <c r="N828" i="80"/>
  <c r="O828"/>
  <c r="I827"/>
  <c r="M827"/>
  <c r="J828"/>
  <c r="K828"/>
  <c r="B830"/>
  <c r="H830"/>
  <c r="G830"/>
  <c r="F830"/>
  <c r="A829"/>
  <c r="D829" s="1"/>
  <c r="C831"/>
  <c r="E830"/>
  <c r="E806" i="73"/>
  <c r="L828" i="80" l="1"/>
  <c r="P828"/>
  <c r="D834" i="73"/>
  <c r="F833"/>
  <c r="C833"/>
  <c r="C834" s="1"/>
  <c r="G811"/>
  <c r="H811" s="1"/>
  <c r="B813"/>
  <c r="A813" s="1"/>
  <c r="O829" i="80"/>
  <c r="N829"/>
  <c r="I828"/>
  <c r="M828"/>
  <c r="K829"/>
  <c r="J829"/>
  <c r="H831"/>
  <c r="G831"/>
  <c r="F831"/>
  <c r="A830"/>
  <c r="D830" s="1"/>
  <c r="C832"/>
  <c r="E831"/>
  <c r="B831"/>
  <c r="E807" i="73"/>
  <c r="L829" i="80" l="1"/>
  <c r="P829"/>
  <c r="I811" i="73"/>
  <c r="D835"/>
  <c r="F834"/>
  <c r="G812"/>
  <c r="H812" s="1"/>
  <c r="I812"/>
  <c r="B814"/>
  <c r="A814" s="1"/>
  <c r="I829" i="80"/>
  <c r="M829"/>
  <c r="N830"/>
  <c r="O830"/>
  <c r="K830"/>
  <c r="J830"/>
  <c r="H832"/>
  <c r="G832"/>
  <c r="F832"/>
  <c r="B832"/>
  <c r="C833"/>
  <c r="E832"/>
  <c r="A831"/>
  <c r="D831" s="1"/>
  <c r="E808" i="73"/>
  <c r="P830" i="80" l="1"/>
  <c r="L830"/>
  <c r="D836" i="73"/>
  <c r="F835"/>
  <c r="C835"/>
  <c r="C836" s="1"/>
  <c r="G813"/>
  <c r="H813" s="1"/>
  <c r="B815"/>
  <c r="A815" s="1"/>
  <c r="I830" i="80"/>
  <c r="M830"/>
  <c r="O831"/>
  <c r="N831"/>
  <c r="K831"/>
  <c r="J831"/>
  <c r="H833"/>
  <c r="G833"/>
  <c r="F833"/>
  <c r="C834"/>
  <c r="E833"/>
  <c r="A832"/>
  <c r="D832" s="1"/>
  <c r="B833"/>
  <c r="E809" i="73"/>
  <c r="P831" i="80" l="1"/>
  <c r="L831"/>
  <c r="I813" i="73"/>
  <c r="D837"/>
  <c r="F836"/>
  <c r="G814"/>
  <c r="H814" s="1"/>
  <c r="I814"/>
  <c r="B816"/>
  <c r="A816" s="1"/>
  <c r="O832" i="80"/>
  <c r="N832"/>
  <c r="I831"/>
  <c r="M831"/>
  <c r="K832"/>
  <c r="J832"/>
  <c r="B834"/>
  <c r="H834"/>
  <c r="G834"/>
  <c r="F834"/>
  <c r="A833"/>
  <c r="D833" s="1"/>
  <c r="C835"/>
  <c r="E834"/>
  <c r="E810" i="73"/>
  <c r="P832" i="80" l="1"/>
  <c r="L832"/>
  <c r="D838" i="73"/>
  <c r="F837"/>
  <c r="C837"/>
  <c r="C838" s="1"/>
  <c r="G815"/>
  <c r="H815" s="1"/>
  <c r="B817"/>
  <c r="A817" s="1"/>
  <c r="O833" i="80"/>
  <c r="N833"/>
  <c r="I832"/>
  <c r="M832"/>
  <c r="K833"/>
  <c r="J833"/>
  <c r="H835"/>
  <c r="G835"/>
  <c r="F835"/>
  <c r="C836"/>
  <c r="E835"/>
  <c r="A834"/>
  <c r="D834" s="1"/>
  <c r="B835"/>
  <c r="E811" i="73"/>
  <c r="L833" i="80" l="1"/>
  <c r="P833"/>
  <c r="I815" i="73"/>
  <c r="D839"/>
  <c r="F838"/>
  <c r="G816"/>
  <c r="H816" s="1"/>
  <c r="I816"/>
  <c r="B818"/>
  <c r="A818" s="1"/>
  <c r="O834" i="80"/>
  <c r="N834"/>
  <c r="I833"/>
  <c r="M833"/>
  <c r="K834"/>
  <c r="J834"/>
  <c r="H836"/>
  <c r="G836"/>
  <c r="F836"/>
  <c r="B836"/>
  <c r="A835"/>
  <c r="D835" s="1"/>
  <c r="C837"/>
  <c r="E836"/>
  <c r="E812" i="73"/>
  <c r="L834" i="80" l="1"/>
  <c r="P834"/>
  <c r="D840" i="73"/>
  <c r="F839"/>
  <c r="C839"/>
  <c r="C840" s="1"/>
  <c r="G817"/>
  <c r="H817" s="1"/>
  <c r="B819"/>
  <c r="A819" s="1"/>
  <c r="O835" i="80"/>
  <c r="N835"/>
  <c r="I834"/>
  <c r="M834"/>
  <c r="K835"/>
  <c r="J835"/>
  <c r="G837"/>
  <c r="H837"/>
  <c r="F837"/>
  <c r="A836"/>
  <c r="D836" s="1"/>
  <c r="C838"/>
  <c r="E837"/>
  <c r="B837"/>
  <c r="E813" i="73"/>
  <c r="L835" i="80" l="1"/>
  <c r="P835"/>
  <c r="I817" i="73"/>
  <c r="D841"/>
  <c r="F840"/>
  <c r="G818"/>
  <c r="H818" s="1"/>
  <c r="I818"/>
  <c r="B820"/>
  <c r="A820" s="1"/>
  <c r="O836" i="80"/>
  <c r="N836"/>
  <c r="I835"/>
  <c r="M835"/>
  <c r="K836"/>
  <c r="J836"/>
  <c r="H838"/>
  <c r="G838"/>
  <c r="F838"/>
  <c r="B838"/>
  <c r="C839"/>
  <c r="E838"/>
  <c r="A837"/>
  <c r="D837" s="1"/>
  <c r="E814" i="73"/>
  <c r="L836" i="80" l="1"/>
  <c r="P836"/>
  <c r="D842" i="73"/>
  <c r="F841"/>
  <c r="C841"/>
  <c r="C842" s="1"/>
  <c r="G819"/>
  <c r="H819" s="1"/>
  <c r="B821"/>
  <c r="A821" s="1"/>
  <c r="I836" i="80"/>
  <c r="M836"/>
  <c r="N837"/>
  <c r="O837"/>
  <c r="K837"/>
  <c r="J837"/>
  <c r="H839"/>
  <c r="G839"/>
  <c r="F839"/>
  <c r="C840"/>
  <c r="E839"/>
  <c r="A838"/>
  <c r="D838" s="1"/>
  <c r="B839"/>
  <c r="E815" i="73"/>
  <c r="L837" i="80" l="1"/>
  <c r="P837"/>
  <c r="I819" i="73"/>
  <c r="D843"/>
  <c r="F842"/>
  <c r="G820"/>
  <c r="H820" s="1"/>
  <c r="I820"/>
  <c r="B822"/>
  <c r="A822" s="1"/>
  <c r="O838" i="80"/>
  <c r="N838"/>
  <c r="I837"/>
  <c r="M837"/>
  <c r="K838"/>
  <c r="J838"/>
  <c r="H840"/>
  <c r="G840"/>
  <c r="F840"/>
  <c r="B840"/>
  <c r="A839"/>
  <c r="D839" s="1"/>
  <c r="C841"/>
  <c r="E840"/>
  <c r="E816" i="73"/>
  <c r="L838" i="80" l="1"/>
  <c r="P838"/>
  <c r="D844" i="73"/>
  <c r="F843"/>
  <c r="C843"/>
  <c r="C844" s="1"/>
  <c r="G821"/>
  <c r="H821" s="1"/>
  <c r="B823"/>
  <c r="A823" s="1"/>
  <c r="N839" i="80"/>
  <c r="O839"/>
  <c r="I838"/>
  <c r="M838"/>
  <c r="K839"/>
  <c r="J839"/>
  <c r="H841"/>
  <c r="G841"/>
  <c r="F841"/>
  <c r="C842"/>
  <c r="E841"/>
  <c r="A840"/>
  <c r="D840" s="1"/>
  <c r="B841"/>
  <c r="E817" i="73"/>
  <c r="P839" i="80" l="1"/>
  <c r="L839"/>
  <c r="I821" i="73"/>
  <c r="D845"/>
  <c r="F844"/>
  <c r="G822"/>
  <c r="H822" s="1"/>
  <c r="B824"/>
  <c r="A824" s="1"/>
  <c r="B842" i="80"/>
  <c r="O840"/>
  <c r="N840"/>
  <c r="I839"/>
  <c r="M839"/>
  <c r="K840"/>
  <c r="J840"/>
  <c r="H842"/>
  <c r="G842"/>
  <c r="F842"/>
  <c r="A841"/>
  <c r="D841" s="1"/>
  <c r="C843"/>
  <c r="E842"/>
  <c r="E818" i="73"/>
  <c r="L840" i="80" l="1"/>
  <c r="P840"/>
  <c r="D846" i="73"/>
  <c r="F845"/>
  <c r="C845"/>
  <c r="C846" s="1"/>
  <c r="I822"/>
  <c r="G823"/>
  <c r="H823" s="1"/>
  <c r="B825"/>
  <c r="A825" s="1"/>
  <c r="O841" i="80"/>
  <c r="N841"/>
  <c r="I840"/>
  <c r="M840"/>
  <c r="K841"/>
  <c r="J841"/>
  <c r="H843"/>
  <c r="G843"/>
  <c r="F843"/>
  <c r="C844"/>
  <c r="E843"/>
  <c r="A842"/>
  <c r="D842" s="1"/>
  <c r="B843"/>
  <c r="E819" i="73"/>
  <c r="L841" i="80" l="1"/>
  <c r="P841"/>
  <c r="I823" i="73"/>
  <c r="D847"/>
  <c r="F846"/>
  <c r="G824"/>
  <c r="H824" s="1"/>
  <c r="B826"/>
  <c r="A826" s="1"/>
  <c r="O842" i="80"/>
  <c r="N842"/>
  <c r="I841"/>
  <c r="M841"/>
  <c r="K842"/>
  <c r="J842"/>
  <c r="H844"/>
  <c r="G844"/>
  <c r="F844"/>
  <c r="B844"/>
  <c r="A843"/>
  <c r="D843" s="1"/>
  <c r="C845"/>
  <c r="E844"/>
  <c r="E820" i="73"/>
  <c r="L842" i="80" l="1"/>
  <c r="P842"/>
  <c r="D848" i="73"/>
  <c r="F847"/>
  <c r="I824"/>
  <c r="C847"/>
  <c r="G825"/>
  <c r="H825" s="1"/>
  <c r="B827"/>
  <c r="A827" s="1"/>
  <c r="O843" i="80"/>
  <c r="N843"/>
  <c r="I842"/>
  <c r="M842"/>
  <c r="K843"/>
  <c r="J843"/>
  <c r="G845"/>
  <c r="H845"/>
  <c r="F845"/>
  <c r="C846"/>
  <c r="E845"/>
  <c r="A844"/>
  <c r="D844" s="1"/>
  <c r="B845"/>
  <c r="E821" i="73"/>
  <c r="P843" i="80" l="1"/>
  <c r="L843"/>
  <c r="C848" i="73"/>
  <c r="I825"/>
  <c r="D849"/>
  <c r="F848"/>
  <c r="G826"/>
  <c r="H826" s="1"/>
  <c r="B828"/>
  <c r="A828" s="1"/>
  <c r="N844" i="80"/>
  <c r="O844"/>
  <c r="I843"/>
  <c r="M843"/>
  <c r="K844"/>
  <c r="J844"/>
  <c r="B846"/>
  <c r="H846"/>
  <c r="G846"/>
  <c r="F846"/>
  <c r="A845"/>
  <c r="D845" s="1"/>
  <c r="C847"/>
  <c r="E846"/>
  <c r="E822" i="73"/>
  <c r="P844" i="80" l="1"/>
  <c r="L844"/>
  <c r="D850" i="73"/>
  <c r="F849"/>
  <c r="C849"/>
  <c r="C850" s="1"/>
  <c r="I826"/>
  <c r="B829"/>
  <c r="A829" s="1"/>
  <c r="G827"/>
  <c r="H827" s="1"/>
  <c r="I827"/>
  <c r="O845" i="80"/>
  <c r="N845"/>
  <c r="I844"/>
  <c r="M844"/>
  <c r="K845"/>
  <c r="J845"/>
  <c r="H847"/>
  <c r="G847"/>
  <c r="F847"/>
  <c r="A846"/>
  <c r="D846" s="1"/>
  <c r="C848"/>
  <c r="E847"/>
  <c r="B847"/>
  <c r="E823" i="73"/>
  <c r="P845" i="80" l="1"/>
  <c r="L845"/>
  <c r="D851" i="73"/>
  <c r="F850"/>
  <c r="G828"/>
  <c r="H828" s="1"/>
  <c r="B830"/>
  <c r="A830" s="1"/>
  <c r="N846" i="80"/>
  <c r="O846"/>
  <c r="I845"/>
  <c r="M845"/>
  <c r="K846"/>
  <c r="J846"/>
  <c r="H848"/>
  <c r="G848"/>
  <c r="F848"/>
  <c r="B848"/>
  <c r="C849"/>
  <c r="E848"/>
  <c r="A847"/>
  <c r="D847" s="1"/>
  <c r="E824" i="73"/>
  <c r="P846" i="80" l="1"/>
  <c r="L846"/>
  <c r="D852" i="73"/>
  <c r="F851"/>
  <c r="I828"/>
  <c r="C851"/>
  <c r="C852" s="1"/>
  <c r="G829"/>
  <c r="H829" s="1"/>
  <c r="B831"/>
  <c r="A831" s="1"/>
  <c r="O847" i="80"/>
  <c r="N847"/>
  <c r="I846"/>
  <c r="M846"/>
  <c r="K847"/>
  <c r="J847"/>
  <c r="H849"/>
  <c r="G849"/>
  <c r="F849"/>
  <c r="C850"/>
  <c r="E849"/>
  <c r="A848"/>
  <c r="D848" s="1"/>
  <c r="B849"/>
  <c r="E825" i="73"/>
  <c r="L847" i="80" l="1"/>
  <c r="P847"/>
  <c r="I829" i="73"/>
  <c r="D853"/>
  <c r="F852"/>
  <c r="G830"/>
  <c r="H830" s="1"/>
  <c r="B832"/>
  <c r="A832" s="1"/>
  <c r="O848" i="80"/>
  <c r="N848"/>
  <c r="I847"/>
  <c r="M847"/>
  <c r="K848"/>
  <c r="J848"/>
  <c r="B850"/>
  <c r="H850"/>
  <c r="G850"/>
  <c r="F850"/>
  <c r="A849"/>
  <c r="D849" s="1"/>
  <c r="C851"/>
  <c r="E850"/>
  <c r="E826" i="73"/>
  <c r="P848" i="80" l="1"/>
  <c r="L848"/>
  <c r="D854" i="73"/>
  <c r="F853"/>
  <c r="I830"/>
  <c r="C853"/>
  <c r="C854" s="1"/>
  <c r="G831"/>
  <c r="H831" s="1"/>
  <c r="B833"/>
  <c r="A833" s="1"/>
  <c r="O849" i="80"/>
  <c r="N849"/>
  <c r="I848"/>
  <c r="M848"/>
  <c r="K849"/>
  <c r="J849"/>
  <c r="H851"/>
  <c r="G851"/>
  <c r="F851"/>
  <c r="A850"/>
  <c r="D850" s="1"/>
  <c r="C852"/>
  <c r="E851"/>
  <c r="B851"/>
  <c r="E827" i="73"/>
  <c r="L849" i="80" l="1"/>
  <c r="P849"/>
  <c r="I831" i="73"/>
  <c r="D855"/>
  <c r="F854"/>
  <c r="G832"/>
  <c r="H832" s="1"/>
  <c r="B834"/>
  <c r="A834" s="1"/>
  <c r="I849" i="80"/>
  <c r="M849"/>
  <c r="O850"/>
  <c r="N850"/>
  <c r="K850"/>
  <c r="J850"/>
  <c r="B852"/>
  <c r="H852"/>
  <c r="G852"/>
  <c r="F852"/>
  <c r="C853"/>
  <c r="E852"/>
  <c r="A851"/>
  <c r="D851" s="1"/>
  <c r="E828" i="73"/>
  <c r="L850" i="80" l="1"/>
  <c r="P850"/>
  <c r="D856" i="73"/>
  <c r="F855"/>
  <c r="C855"/>
  <c r="C856" s="1"/>
  <c r="I832"/>
  <c r="G833"/>
  <c r="H833" s="1"/>
  <c r="B835"/>
  <c r="A835" s="1"/>
  <c r="O851" i="80"/>
  <c r="N851"/>
  <c r="I850"/>
  <c r="M850"/>
  <c r="K851"/>
  <c r="J851"/>
  <c r="H853"/>
  <c r="G853"/>
  <c r="F853"/>
  <c r="C854"/>
  <c r="E853"/>
  <c r="A852"/>
  <c r="D852" s="1"/>
  <c r="B853"/>
  <c r="E829" i="73"/>
  <c r="P851" i="80" l="1"/>
  <c r="L851"/>
  <c r="I833" i="73"/>
  <c r="D857"/>
  <c r="F856"/>
  <c r="G834"/>
  <c r="H834" s="1"/>
  <c r="B836"/>
  <c r="A836" s="1"/>
  <c r="O852" i="80"/>
  <c r="N852"/>
  <c r="I851"/>
  <c r="M851"/>
  <c r="B854"/>
  <c r="K852"/>
  <c r="J852"/>
  <c r="H854"/>
  <c r="G854"/>
  <c r="F854"/>
  <c r="A853"/>
  <c r="D853" s="1"/>
  <c r="C855"/>
  <c r="E854"/>
  <c r="E830" i="73"/>
  <c r="P852" i="80" l="1"/>
  <c r="L852"/>
  <c r="D858" i="73"/>
  <c r="F857"/>
  <c r="C857"/>
  <c r="C858" s="1"/>
  <c r="I834"/>
  <c r="B837"/>
  <c r="A837" s="1"/>
  <c r="G835"/>
  <c r="H835" s="1"/>
  <c r="I835"/>
  <c r="I852" i="80"/>
  <c r="M852"/>
  <c r="N853"/>
  <c r="O853"/>
  <c r="K853"/>
  <c r="J853"/>
  <c r="H855"/>
  <c r="G855"/>
  <c r="F855"/>
  <c r="A854"/>
  <c r="D854" s="1"/>
  <c r="C856"/>
  <c r="E855"/>
  <c r="B855"/>
  <c r="E831" i="73"/>
  <c r="L853" i="80" l="1"/>
  <c r="P853"/>
  <c r="D859" i="73"/>
  <c r="F858"/>
  <c r="G836"/>
  <c r="H836" s="1"/>
  <c r="B838"/>
  <c r="A838" s="1"/>
  <c r="N854" i="80"/>
  <c r="O854"/>
  <c r="I853"/>
  <c r="M853"/>
  <c r="K854"/>
  <c r="J854"/>
  <c r="H856"/>
  <c r="G856"/>
  <c r="F856"/>
  <c r="B856"/>
  <c r="C857"/>
  <c r="E856"/>
  <c r="A855"/>
  <c r="D855" s="1"/>
  <c r="E832" i="73"/>
  <c r="P854" i="80" l="1"/>
  <c r="L854"/>
  <c r="D860" i="73"/>
  <c r="F859"/>
  <c r="C859"/>
  <c r="C860" s="1"/>
  <c r="I836"/>
  <c r="G837"/>
  <c r="H837" s="1"/>
  <c r="B839"/>
  <c r="A839" s="1"/>
  <c r="N855" i="80"/>
  <c r="O855"/>
  <c r="I854"/>
  <c r="M854"/>
  <c r="K855"/>
  <c r="J855"/>
  <c r="H857"/>
  <c r="G857"/>
  <c r="F857"/>
  <c r="A856"/>
  <c r="D856" s="1"/>
  <c r="C858"/>
  <c r="E857"/>
  <c r="B857"/>
  <c r="E833" i="73"/>
  <c r="L855" i="80" l="1"/>
  <c r="P855"/>
  <c r="I837" i="73"/>
  <c r="D861"/>
  <c r="C861" s="1"/>
  <c r="F860"/>
  <c r="G838"/>
  <c r="H838" s="1"/>
  <c r="B840"/>
  <c r="A840" s="1"/>
  <c r="O856" i="80"/>
  <c r="N856"/>
  <c r="I855"/>
  <c r="M855"/>
  <c r="K856"/>
  <c r="J856"/>
  <c r="B858"/>
  <c r="H858"/>
  <c r="G858"/>
  <c r="F858"/>
  <c r="C859"/>
  <c r="E858"/>
  <c r="A857"/>
  <c r="D857" s="1"/>
  <c r="E834" i="73"/>
  <c r="L856" i="80" l="1"/>
  <c r="P856"/>
  <c r="D862" i="73"/>
  <c r="C862" s="1"/>
  <c r="F861"/>
  <c r="I838"/>
  <c r="G839"/>
  <c r="H839" s="1"/>
  <c r="B841"/>
  <c r="A841" s="1"/>
  <c r="O857" i="80"/>
  <c r="N857"/>
  <c r="I856"/>
  <c r="M856"/>
  <c r="K857"/>
  <c r="J857"/>
  <c r="H859"/>
  <c r="G859"/>
  <c r="F859"/>
  <c r="C860"/>
  <c r="E859"/>
  <c r="A858"/>
  <c r="D858" s="1"/>
  <c r="B859"/>
  <c r="E835" i="73"/>
  <c r="L857" i="80" l="1"/>
  <c r="P857"/>
  <c r="D863" i="73"/>
  <c r="F862"/>
  <c r="I839"/>
  <c r="G840"/>
  <c r="H840" s="1"/>
  <c r="I840"/>
  <c r="B842"/>
  <c r="A842" s="1"/>
  <c r="O858" i="80"/>
  <c r="N858"/>
  <c r="I857"/>
  <c r="M857"/>
  <c r="K858"/>
  <c r="J858"/>
  <c r="B860"/>
  <c r="H860"/>
  <c r="G860"/>
  <c r="F860"/>
  <c r="A859"/>
  <c r="D859" s="1"/>
  <c r="C861"/>
  <c r="E860"/>
  <c r="E836" i="73"/>
  <c r="L858" i="80" l="1"/>
  <c r="P858"/>
  <c r="D864" i="73"/>
  <c r="F863"/>
  <c r="C863"/>
  <c r="C864" s="1"/>
  <c r="B843"/>
  <c r="A843" s="1"/>
  <c r="G841"/>
  <c r="H841" s="1"/>
  <c r="I858" i="80"/>
  <c r="M858"/>
  <c r="N859"/>
  <c r="O859"/>
  <c r="K859"/>
  <c r="J859"/>
  <c r="H861"/>
  <c r="G861"/>
  <c r="F861"/>
  <c r="A860"/>
  <c r="D860" s="1"/>
  <c r="C862"/>
  <c r="E861"/>
  <c r="B861"/>
  <c r="E837" i="73"/>
  <c r="L859" i="80" l="1"/>
  <c r="P859"/>
  <c r="D865" i="73"/>
  <c r="F864"/>
  <c r="I841"/>
  <c r="G842"/>
  <c r="H842" s="1"/>
  <c r="I842"/>
  <c r="B844"/>
  <c r="A844" s="1"/>
  <c r="N860" i="80"/>
  <c r="O860"/>
  <c r="I859"/>
  <c r="M859"/>
  <c r="K860"/>
  <c r="J860"/>
  <c r="B862"/>
  <c r="G862"/>
  <c r="F862"/>
  <c r="H862"/>
  <c r="C863"/>
  <c r="E862"/>
  <c r="A861"/>
  <c r="D861" s="1"/>
  <c r="E838" i="73"/>
  <c r="L860" i="80" l="1"/>
  <c r="P860"/>
  <c r="D866" i="73"/>
  <c r="F865"/>
  <c r="C865"/>
  <c r="C866" s="1"/>
  <c r="G843"/>
  <c r="H843" s="1"/>
  <c r="B845"/>
  <c r="A845" s="1"/>
  <c r="I860" i="80"/>
  <c r="M860"/>
  <c r="O861"/>
  <c r="N861"/>
  <c r="K861"/>
  <c r="J861"/>
  <c r="H863"/>
  <c r="F863"/>
  <c r="G863"/>
  <c r="A862"/>
  <c r="D862" s="1"/>
  <c r="C864"/>
  <c r="E863"/>
  <c r="B863"/>
  <c r="E839" i="73"/>
  <c r="P861" i="80" l="1"/>
  <c r="L861"/>
  <c r="D867" i="73"/>
  <c r="F866"/>
  <c r="I843"/>
  <c r="G844"/>
  <c r="H844" s="1"/>
  <c r="B846"/>
  <c r="A846" s="1"/>
  <c r="N862" i="80"/>
  <c r="O862"/>
  <c r="I861"/>
  <c r="M861"/>
  <c r="K862"/>
  <c r="J862"/>
  <c r="B864"/>
  <c r="H864"/>
  <c r="G864"/>
  <c r="F864"/>
  <c r="C865"/>
  <c r="E864"/>
  <c r="A863"/>
  <c r="D863" s="1"/>
  <c r="E840" i="73"/>
  <c r="L862" i="80" l="1"/>
  <c r="P862"/>
  <c r="I844" i="73"/>
  <c r="D868"/>
  <c r="F867"/>
  <c r="C867"/>
  <c r="G845"/>
  <c r="H845" s="1"/>
  <c r="B847"/>
  <c r="A847" s="1"/>
  <c r="O863" i="80"/>
  <c r="N863"/>
  <c r="I862"/>
  <c r="M862"/>
  <c r="K863"/>
  <c r="J863"/>
  <c r="H865"/>
  <c r="G865"/>
  <c r="F865"/>
  <c r="C866"/>
  <c r="E865"/>
  <c r="A864"/>
  <c r="D864" s="1"/>
  <c r="B865"/>
  <c r="E841" i="73"/>
  <c r="L863" i="80" l="1"/>
  <c r="P863"/>
  <c r="C868" i="73"/>
  <c r="D869"/>
  <c r="F868"/>
  <c r="I845"/>
  <c r="G846"/>
  <c r="H846" s="1"/>
  <c r="B848"/>
  <c r="A848" s="1"/>
  <c r="O864" i="80"/>
  <c r="N864"/>
  <c r="I863"/>
  <c r="M863"/>
  <c r="K864"/>
  <c r="J864"/>
  <c r="B866"/>
  <c r="H866"/>
  <c r="G866"/>
  <c r="F866"/>
  <c r="A865"/>
  <c r="D865" s="1"/>
  <c r="C867"/>
  <c r="E866"/>
  <c r="E842" i="73"/>
  <c r="P864" i="80" l="1"/>
  <c r="L864"/>
  <c r="C869" i="73"/>
  <c r="I846"/>
  <c r="D870"/>
  <c r="F869"/>
  <c r="G847"/>
  <c r="H847" s="1"/>
  <c r="B849"/>
  <c r="A849" s="1"/>
  <c r="O865" i="80"/>
  <c r="N865"/>
  <c r="I864"/>
  <c r="M864"/>
  <c r="K865"/>
  <c r="J865"/>
  <c r="H867"/>
  <c r="G867"/>
  <c r="F867"/>
  <c r="C868"/>
  <c r="E867"/>
  <c r="A866"/>
  <c r="D866" s="1"/>
  <c r="B867"/>
  <c r="E843" i="73"/>
  <c r="L865" i="80" l="1"/>
  <c r="P865"/>
  <c r="C870" i="73"/>
  <c r="I847"/>
  <c r="D871"/>
  <c r="F870"/>
  <c r="G848"/>
  <c r="H848" s="1"/>
  <c r="I848"/>
  <c r="B850"/>
  <c r="A850" s="1"/>
  <c r="O866" i="80"/>
  <c r="N866"/>
  <c r="I865"/>
  <c r="M865"/>
  <c r="K866"/>
  <c r="J866"/>
  <c r="B868"/>
  <c r="H868"/>
  <c r="G868"/>
  <c r="F868"/>
  <c r="A867"/>
  <c r="D867" s="1"/>
  <c r="C869"/>
  <c r="E868"/>
  <c r="E844" i="73"/>
  <c r="P866" i="80" l="1"/>
  <c r="L866"/>
  <c r="D872" i="73"/>
  <c r="F871"/>
  <c r="C871"/>
  <c r="C872" s="1"/>
  <c r="B851"/>
  <c r="A851" s="1"/>
  <c r="G849"/>
  <c r="H849" s="1"/>
  <c r="O867" i="80"/>
  <c r="N867"/>
  <c r="I866"/>
  <c r="M866"/>
  <c r="K867"/>
  <c r="J867"/>
  <c r="H869"/>
  <c r="G869"/>
  <c r="F869"/>
  <c r="C870"/>
  <c r="E869"/>
  <c r="A868"/>
  <c r="D868" s="1"/>
  <c r="B869"/>
  <c r="E845" i="73"/>
  <c r="P867" i="80" l="1"/>
  <c r="L867"/>
  <c r="D873" i="73"/>
  <c r="F872"/>
  <c r="I849"/>
  <c r="G850"/>
  <c r="H850" s="1"/>
  <c r="B852"/>
  <c r="A852" s="1"/>
  <c r="B870" i="80"/>
  <c r="O868"/>
  <c r="N868"/>
  <c r="I867"/>
  <c r="M867"/>
  <c r="K868"/>
  <c r="J868"/>
  <c r="H870"/>
  <c r="G870"/>
  <c r="F870"/>
  <c r="A869"/>
  <c r="D869" s="1"/>
  <c r="C871"/>
  <c r="E870"/>
  <c r="E846" i="73"/>
  <c r="L868" i="80" l="1"/>
  <c r="P868"/>
  <c r="I850" i="73"/>
  <c r="D874"/>
  <c r="F873"/>
  <c r="C873"/>
  <c r="G851"/>
  <c r="H851" s="1"/>
  <c r="B853"/>
  <c r="A853" s="1"/>
  <c r="I868" i="80"/>
  <c r="M868"/>
  <c r="N869"/>
  <c r="O869"/>
  <c r="K869"/>
  <c r="J869"/>
  <c r="H871"/>
  <c r="G871"/>
  <c r="F871"/>
  <c r="C872"/>
  <c r="E871"/>
  <c r="A870"/>
  <c r="D870" s="1"/>
  <c r="B871"/>
  <c r="E847" i="73"/>
  <c r="P869" i="80" l="1"/>
  <c r="L869"/>
  <c r="C874" i="73"/>
  <c r="D875"/>
  <c r="F874"/>
  <c r="I851"/>
  <c r="G852"/>
  <c r="H852" s="1"/>
  <c r="B854"/>
  <c r="A854" s="1"/>
  <c r="O870" i="80"/>
  <c r="N870"/>
  <c r="I869"/>
  <c r="M869"/>
  <c r="K870"/>
  <c r="J870"/>
  <c r="B872"/>
  <c r="H872"/>
  <c r="G872"/>
  <c r="F872"/>
  <c r="A871"/>
  <c r="D871" s="1"/>
  <c r="C873"/>
  <c r="E872"/>
  <c r="E848" i="73"/>
  <c r="L870" i="80" l="1"/>
  <c r="P870"/>
  <c r="D876" i="73"/>
  <c r="F875"/>
  <c r="C875"/>
  <c r="C876" s="1"/>
  <c r="G853"/>
  <c r="H853" s="1"/>
  <c r="B855"/>
  <c r="A855" s="1"/>
  <c r="I852"/>
  <c r="N871" i="80"/>
  <c r="O871"/>
  <c r="I870"/>
  <c r="M870"/>
  <c r="K871"/>
  <c r="J871"/>
  <c r="H873"/>
  <c r="G873"/>
  <c r="F873"/>
  <c r="C874"/>
  <c r="E873"/>
  <c r="A872"/>
  <c r="D872" s="1"/>
  <c r="B873"/>
  <c r="E849" i="73"/>
  <c r="L871" i="80" l="1"/>
  <c r="P871"/>
  <c r="D877" i="73"/>
  <c r="F876"/>
  <c r="I853"/>
  <c r="G854"/>
  <c r="H854" s="1"/>
  <c r="B856"/>
  <c r="A856" s="1"/>
  <c r="O872" i="80"/>
  <c r="N872"/>
  <c r="I871"/>
  <c r="M871"/>
  <c r="K872"/>
  <c r="J872"/>
  <c r="B874"/>
  <c r="H874"/>
  <c r="G874"/>
  <c r="F874"/>
  <c r="A873"/>
  <c r="D873" s="1"/>
  <c r="C875"/>
  <c r="E874"/>
  <c r="E850" i="73"/>
  <c r="L872" i="80" l="1"/>
  <c r="P872"/>
  <c r="I854" i="73"/>
  <c r="D878"/>
  <c r="F877"/>
  <c r="C877"/>
  <c r="C878" s="1"/>
  <c r="G855"/>
  <c r="H855" s="1"/>
  <c r="B857"/>
  <c r="A857" s="1"/>
  <c r="O873" i="80"/>
  <c r="N873"/>
  <c r="I872"/>
  <c r="M872"/>
  <c r="K873"/>
  <c r="J873"/>
  <c r="H875"/>
  <c r="G875"/>
  <c r="F875"/>
  <c r="C876"/>
  <c r="E875"/>
  <c r="A874"/>
  <c r="D874" s="1"/>
  <c r="B875"/>
  <c r="E851" i="73"/>
  <c r="L873" i="80" l="1"/>
  <c r="P873"/>
  <c r="D879" i="73"/>
  <c r="C879" s="1"/>
  <c r="F878"/>
  <c r="I855"/>
  <c r="G856"/>
  <c r="H856" s="1"/>
  <c r="B858"/>
  <c r="A858" s="1"/>
  <c r="O874" i="80"/>
  <c r="N874"/>
  <c r="I873"/>
  <c r="M873"/>
  <c r="K874"/>
  <c r="J874"/>
  <c r="H876"/>
  <c r="G876"/>
  <c r="F876"/>
  <c r="B876"/>
  <c r="A875"/>
  <c r="D875" s="1"/>
  <c r="C877"/>
  <c r="E876"/>
  <c r="E852" i="73"/>
  <c r="L874" i="80" l="1"/>
  <c r="P874"/>
  <c r="I856" i="73"/>
  <c r="D880"/>
  <c r="C880" s="1"/>
  <c r="F879"/>
  <c r="G857"/>
  <c r="H857" s="1"/>
  <c r="B859"/>
  <c r="A859" s="1"/>
  <c r="I874" i="80"/>
  <c r="M874"/>
  <c r="O875"/>
  <c r="N875"/>
  <c r="K875"/>
  <c r="J875"/>
  <c r="H877"/>
  <c r="G877"/>
  <c r="F877"/>
  <c r="C878"/>
  <c r="E877"/>
  <c r="A876"/>
  <c r="D876" s="1"/>
  <c r="B877"/>
  <c r="E853" i="73"/>
  <c r="P875" i="80" l="1"/>
  <c r="L875"/>
  <c r="I857" i="73"/>
  <c r="D881"/>
  <c r="F880"/>
  <c r="G858"/>
  <c r="H858" s="1"/>
  <c r="I858"/>
  <c r="B860"/>
  <c r="A860" s="1"/>
  <c r="N876" i="80"/>
  <c r="O876"/>
  <c r="I875"/>
  <c r="M875"/>
  <c r="J876"/>
  <c r="K876"/>
  <c r="B878"/>
  <c r="G878"/>
  <c r="H878"/>
  <c r="F878"/>
  <c r="A877"/>
  <c r="D877" s="1"/>
  <c r="C879"/>
  <c r="E878"/>
  <c r="E854" i="73"/>
  <c r="L876" i="80" l="1"/>
  <c r="P876"/>
  <c r="D882" i="73"/>
  <c r="F881"/>
  <c r="C881"/>
  <c r="C882" s="1"/>
  <c r="B861"/>
  <c r="A861" s="1"/>
  <c r="G859"/>
  <c r="H859" s="1"/>
  <c r="I876" i="80"/>
  <c r="M876"/>
  <c r="O877"/>
  <c r="N877"/>
  <c r="K877"/>
  <c r="J877"/>
  <c r="H879"/>
  <c r="G879"/>
  <c r="F879"/>
  <c r="C880"/>
  <c r="E879"/>
  <c r="A878"/>
  <c r="D878" s="1"/>
  <c r="B879"/>
  <c r="E855" i="73"/>
  <c r="L877" i="80" l="1"/>
  <c r="P877"/>
  <c r="D883" i="73"/>
  <c r="F882"/>
  <c r="I859"/>
  <c r="G860"/>
  <c r="H860" s="1"/>
  <c r="I860"/>
  <c r="B862"/>
  <c r="A862" s="1"/>
  <c r="N878" i="80"/>
  <c r="O878"/>
  <c r="I877"/>
  <c r="M877"/>
  <c r="K878"/>
  <c r="J878"/>
  <c r="B880"/>
  <c r="H880"/>
  <c r="G880"/>
  <c r="F880"/>
  <c r="A879"/>
  <c r="D879" s="1"/>
  <c r="C881"/>
  <c r="E880"/>
  <c r="E856" i="73"/>
  <c r="L878" i="80" l="1"/>
  <c r="P878"/>
  <c r="D884" i="73"/>
  <c r="F883"/>
  <c r="C883"/>
  <c r="C884" s="1"/>
  <c r="B863"/>
  <c r="A863" s="1"/>
  <c r="G861"/>
  <c r="H861" s="1"/>
  <c r="O879" i="80"/>
  <c r="N879"/>
  <c r="I878"/>
  <c r="M878"/>
  <c r="K879"/>
  <c r="J879"/>
  <c r="H881"/>
  <c r="G881"/>
  <c r="F881"/>
  <c r="A880"/>
  <c r="D880" s="1"/>
  <c r="C882"/>
  <c r="E881"/>
  <c r="B881"/>
  <c r="E857" i="73"/>
  <c r="L879" i="80" l="1"/>
  <c r="P879"/>
  <c r="D885" i="73"/>
  <c r="F884"/>
  <c r="I861"/>
  <c r="G862"/>
  <c r="H862" s="1"/>
  <c r="I862"/>
  <c r="B864"/>
  <c r="A864" s="1"/>
  <c r="O880" i="80"/>
  <c r="N880"/>
  <c r="I879"/>
  <c r="M879"/>
  <c r="B882"/>
  <c r="K880"/>
  <c r="J880"/>
  <c r="H882"/>
  <c r="G882"/>
  <c r="F882"/>
  <c r="C883"/>
  <c r="E882"/>
  <c r="A881"/>
  <c r="D881" s="1"/>
  <c r="E858" i="73"/>
  <c r="P880" i="80" l="1"/>
  <c r="L880"/>
  <c r="D886" i="73"/>
  <c r="F885"/>
  <c r="C885"/>
  <c r="C886" s="1"/>
  <c r="G863"/>
  <c r="H863" s="1"/>
  <c r="B865"/>
  <c r="A865" s="1"/>
  <c r="O881" i="80"/>
  <c r="N881"/>
  <c r="I880"/>
  <c r="M880"/>
  <c r="K881"/>
  <c r="J881"/>
  <c r="H883"/>
  <c r="G883"/>
  <c r="F883"/>
  <c r="A882"/>
  <c r="D882" s="1"/>
  <c r="C884"/>
  <c r="E883"/>
  <c r="B883"/>
  <c r="E859" i="73"/>
  <c r="L881" i="80" l="1"/>
  <c r="P881"/>
  <c r="I863" i="73"/>
  <c r="D887"/>
  <c r="F886"/>
  <c r="G864"/>
  <c r="H864" s="1"/>
  <c r="I864"/>
  <c r="B866"/>
  <c r="A866" s="1"/>
  <c r="O882" i="80"/>
  <c r="N882"/>
  <c r="I881"/>
  <c r="M881"/>
  <c r="K882"/>
  <c r="J882"/>
  <c r="H884"/>
  <c r="G884"/>
  <c r="F884"/>
  <c r="B884"/>
  <c r="C885"/>
  <c r="E884"/>
  <c r="A883"/>
  <c r="D883" s="1"/>
  <c r="E860" i="73"/>
  <c r="L882" i="80" l="1"/>
  <c r="P882"/>
  <c r="D888" i="73"/>
  <c r="F887"/>
  <c r="C887"/>
  <c r="C888" s="1"/>
  <c r="G865"/>
  <c r="H865" s="1"/>
  <c r="B867"/>
  <c r="A867" s="1"/>
  <c r="O883" i="80"/>
  <c r="N883"/>
  <c r="I882"/>
  <c r="M882"/>
  <c r="K883"/>
  <c r="J883"/>
  <c r="H885"/>
  <c r="G885"/>
  <c r="F885"/>
  <c r="C886"/>
  <c r="E885"/>
  <c r="A884"/>
  <c r="D884" s="1"/>
  <c r="B885"/>
  <c r="E861" i="73"/>
  <c r="L883" i="80" l="1"/>
  <c r="P883"/>
  <c r="I865" i="73"/>
  <c r="D889"/>
  <c r="F888"/>
  <c r="G866"/>
  <c r="H866" s="1"/>
  <c r="B868"/>
  <c r="A868" s="1"/>
  <c r="O884" i="80"/>
  <c r="N884"/>
  <c r="I883"/>
  <c r="M883"/>
  <c r="B886"/>
  <c r="K884"/>
  <c r="J884"/>
  <c r="H886"/>
  <c r="G886"/>
  <c r="F886"/>
  <c r="A885"/>
  <c r="D885" s="1"/>
  <c r="C887"/>
  <c r="E886"/>
  <c r="E862" i="73"/>
  <c r="L884" i="80" l="1"/>
  <c r="P884"/>
  <c r="D890" i="73"/>
  <c r="F889"/>
  <c r="C889"/>
  <c r="C890" s="1"/>
  <c r="I866"/>
  <c r="G867"/>
  <c r="H867" s="1"/>
  <c r="B869"/>
  <c r="A869" s="1"/>
  <c r="I884" i="80"/>
  <c r="M884"/>
  <c r="N885"/>
  <c r="O885"/>
  <c r="K885"/>
  <c r="J885"/>
  <c r="H887"/>
  <c r="G887"/>
  <c r="F887"/>
  <c r="A886"/>
  <c r="D886" s="1"/>
  <c r="C888"/>
  <c r="E887"/>
  <c r="B887"/>
  <c r="E863" i="73"/>
  <c r="L885" i="80" l="1"/>
  <c r="P885"/>
  <c r="I867" i="73"/>
  <c r="D891"/>
  <c r="F890"/>
  <c r="G868"/>
  <c r="H868" s="1"/>
  <c r="B870"/>
  <c r="A870" s="1"/>
  <c r="O886" i="80"/>
  <c r="N886"/>
  <c r="I885"/>
  <c r="M885"/>
  <c r="K886"/>
  <c r="J886"/>
  <c r="B888"/>
  <c r="H888"/>
  <c r="G888"/>
  <c r="F888"/>
  <c r="C889"/>
  <c r="E888"/>
  <c r="A887"/>
  <c r="D887" s="1"/>
  <c r="E864" i="73"/>
  <c r="P886" i="80" l="1"/>
  <c r="L886"/>
  <c r="D892" i="73"/>
  <c r="F891"/>
  <c r="C891"/>
  <c r="C892" s="1"/>
  <c r="I868"/>
  <c r="G869"/>
  <c r="H869" s="1"/>
  <c r="B871"/>
  <c r="A871" s="1"/>
  <c r="N887" i="80"/>
  <c r="O887"/>
  <c r="I886"/>
  <c r="M886"/>
  <c r="K887"/>
  <c r="J887"/>
  <c r="H889"/>
  <c r="G889"/>
  <c r="F889"/>
  <c r="A888"/>
  <c r="D888" s="1"/>
  <c r="C890"/>
  <c r="E889"/>
  <c r="B889"/>
  <c r="E865" i="73"/>
  <c r="P887" i="80" l="1"/>
  <c r="L887"/>
  <c r="I869" i="73"/>
  <c r="D893"/>
  <c r="F892"/>
  <c r="G870"/>
  <c r="H870" s="1"/>
  <c r="B872"/>
  <c r="A872" s="1"/>
  <c r="O888" i="80"/>
  <c r="N888"/>
  <c r="I887"/>
  <c r="M887"/>
  <c r="K888"/>
  <c r="J888"/>
  <c r="B890"/>
  <c r="H890"/>
  <c r="G890"/>
  <c r="F890"/>
  <c r="C891"/>
  <c r="E890"/>
  <c r="A889"/>
  <c r="D889" s="1"/>
  <c r="E866" i="73"/>
  <c r="P888" i="80" l="1"/>
  <c r="L888"/>
  <c r="D894" i="73"/>
  <c r="F893"/>
  <c r="C893"/>
  <c r="C894" s="1"/>
  <c r="I870"/>
  <c r="G871"/>
  <c r="H871" s="1"/>
  <c r="B873"/>
  <c r="A873" s="1"/>
  <c r="O889" i="80"/>
  <c r="N889"/>
  <c r="I888"/>
  <c r="M888"/>
  <c r="K889"/>
  <c r="J889"/>
  <c r="H891"/>
  <c r="G891"/>
  <c r="F891"/>
  <c r="A890"/>
  <c r="D890" s="1"/>
  <c r="C892"/>
  <c r="E891"/>
  <c r="B891"/>
  <c r="E867" i="73"/>
  <c r="P889" i="80" l="1"/>
  <c r="L889"/>
  <c r="I871" i="73"/>
  <c r="D895"/>
  <c r="F894"/>
  <c r="G872"/>
  <c r="H872" s="1"/>
  <c r="B874"/>
  <c r="A874" s="1"/>
  <c r="O890" i="80"/>
  <c r="N890"/>
  <c r="I889"/>
  <c r="M889"/>
  <c r="K890"/>
  <c r="J890"/>
  <c r="H892"/>
  <c r="G892"/>
  <c r="F892"/>
  <c r="B892"/>
  <c r="C893"/>
  <c r="E892"/>
  <c r="A891"/>
  <c r="D891" s="1"/>
  <c r="E868" i="73"/>
  <c r="L890" i="80" l="1"/>
  <c r="P890"/>
  <c r="D896" i="73"/>
  <c r="F895"/>
  <c r="C895"/>
  <c r="C896" s="1"/>
  <c r="G873"/>
  <c r="H873" s="1"/>
  <c r="B875"/>
  <c r="A875" s="1"/>
  <c r="I872"/>
  <c r="O891" i="80"/>
  <c r="N891"/>
  <c r="I890"/>
  <c r="M890"/>
  <c r="K891"/>
  <c r="J891"/>
  <c r="H893"/>
  <c r="G893"/>
  <c r="F893"/>
  <c r="A892"/>
  <c r="D892" s="1"/>
  <c r="C894"/>
  <c r="E893"/>
  <c r="B893"/>
  <c r="E869" i="73"/>
  <c r="L891" i="80" l="1"/>
  <c r="P891"/>
  <c r="I873" i="73"/>
  <c r="D897"/>
  <c r="F896"/>
  <c r="G874"/>
  <c r="H874" s="1"/>
  <c r="I874"/>
  <c r="B876"/>
  <c r="A876" s="1"/>
  <c r="N892" i="80"/>
  <c r="O892"/>
  <c r="I891"/>
  <c r="M891"/>
  <c r="J892"/>
  <c r="K892"/>
  <c r="G894"/>
  <c r="H894"/>
  <c r="F894"/>
  <c r="B894"/>
  <c r="C895"/>
  <c r="E894"/>
  <c r="A893"/>
  <c r="D893" s="1"/>
  <c r="E870" i="73"/>
  <c r="L892" i="80" l="1"/>
  <c r="P892"/>
  <c r="D898" i="73"/>
  <c r="F897"/>
  <c r="C897"/>
  <c r="C898" s="1"/>
  <c r="G875"/>
  <c r="H875" s="1"/>
  <c r="B877"/>
  <c r="A877" s="1"/>
  <c r="O893" i="80"/>
  <c r="N893"/>
  <c r="I892"/>
  <c r="M892"/>
  <c r="K893"/>
  <c r="J893"/>
  <c r="H895"/>
  <c r="G895"/>
  <c r="F895"/>
  <c r="C896"/>
  <c r="E895"/>
  <c r="A894"/>
  <c r="D894" s="1"/>
  <c r="B895"/>
  <c r="E871" i="73"/>
  <c r="L893" i="80" l="1"/>
  <c r="P893"/>
  <c r="D899" i="73"/>
  <c r="F898"/>
  <c r="I875"/>
  <c r="G876"/>
  <c r="H876" s="1"/>
  <c r="I876"/>
  <c r="B878"/>
  <c r="A878" s="1"/>
  <c r="N894" i="80"/>
  <c r="O894"/>
  <c r="I893"/>
  <c r="M893"/>
  <c r="K894"/>
  <c r="J894"/>
  <c r="H896"/>
  <c r="G896"/>
  <c r="F896"/>
  <c r="B896"/>
  <c r="A895"/>
  <c r="D895" s="1"/>
  <c r="C897"/>
  <c r="E896"/>
  <c r="E872" i="73"/>
  <c r="L894" i="80" l="1"/>
  <c r="P894"/>
  <c r="D900" i="73"/>
  <c r="F899"/>
  <c r="C899"/>
  <c r="C900" s="1"/>
  <c r="G877"/>
  <c r="H877" s="1"/>
  <c r="B879"/>
  <c r="A879" s="1"/>
  <c r="I894" i="80"/>
  <c r="M894"/>
  <c r="O895"/>
  <c r="N895"/>
  <c r="K895"/>
  <c r="J895"/>
  <c r="H897"/>
  <c r="G897"/>
  <c r="F897"/>
  <c r="C898"/>
  <c r="E897"/>
  <c r="A896"/>
  <c r="D896" s="1"/>
  <c r="B897"/>
  <c r="E873" i="73"/>
  <c r="P895" i="80" l="1"/>
  <c r="L895"/>
  <c r="I877" i="73"/>
  <c r="D901"/>
  <c r="F900"/>
  <c r="B880"/>
  <c r="A880" s="1"/>
  <c r="G878"/>
  <c r="H878" s="1"/>
  <c r="B898" i="80"/>
  <c r="O896"/>
  <c r="N896"/>
  <c r="I895"/>
  <c r="M895"/>
  <c r="K896"/>
  <c r="J896"/>
  <c r="H898"/>
  <c r="G898"/>
  <c r="F898"/>
  <c r="A897"/>
  <c r="D897" s="1"/>
  <c r="C899"/>
  <c r="E898"/>
  <c r="E874" i="73"/>
  <c r="L896" i="80" l="1"/>
  <c r="P896"/>
  <c r="D902" i="73"/>
  <c r="F901"/>
  <c r="C901"/>
  <c r="C902" s="1"/>
  <c r="I878"/>
  <c r="G879"/>
  <c r="H879" s="1"/>
  <c r="B881"/>
  <c r="A881" s="1"/>
  <c r="O897" i="80"/>
  <c r="N897"/>
  <c r="I896"/>
  <c r="M896"/>
  <c r="K897"/>
  <c r="J897"/>
  <c r="H899"/>
  <c r="G899"/>
  <c r="F899"/>
  <c r="A898"/>
  <c r="D898" s="1"/>
  <c r="C900"/>
  <c r="E899"/>
  <c r="B899"/>
  <c r="E875" i="73"/>
  <c r="L897" i="80" l="1"/>
  <c r="P897"/>
  <c r="I879" i="73"/>
  <c r="D903"/>
  <c r="F902"/>
  <c r="G880"/>
  <c r="H880" s="1"/>
  <c r="B882"/>
  <c r="A882" s="1"/>
  <c r="I897" i="80"/>
  <c r="M897"/>
  <c r="O898"/>
  <c r="N898"/>
  <c r="K898"/>
  <c r="J898"/>
  <c r="H900"/>
  <c r="G900"/>
  <c r="F900"/>
  <c r="B900"/>
  <c r="C901"/>
  <c r="E900"/>
  <c r="A899"/>
  <c r="D899" s="1"/>
  <c r="E876" i="73"/>
  <c r="L898" i="80" l="1"/>
  <c r="P898"/>
  <c r="D904" i="73"/>
  <c r="F903"/>
  <c r="I880"/>
  <c r="C903"/>
  <c r="C904" s="1"/>
  <c r="G881"/>
  <c r="H881" s="1"/>
  <c r="B883"/>
  <c r="A883" s="1"/>
  <c r="O899" i="80"/>
  <c r="N899"/>
  <c r="I898"/>
  <c r="M898"/>
  <c r="K899"/>
  <c r="J899"/>
  <c r="H901"/>
  <c r="G901"/>
  <c r="F901"/>
  <c r="C902"/>
  <c r="E901"/>
  <c r="A900"/>
  <c r="D900" s="1"/>
  <c r="B901"/>
  <c r="E877" i="73"/>
  <c r="L899" i="80" l="1"/>
  <c r="P899"/>
  <c r="I881" i="73"/>
  <c r="D905"/>
  <c r="F904"/>
  <c r="G882"/>
  <c r="H882" s="1"/>
  <c r="B884"/>
  <c r="A884" s="1"/>
  <c r="O900" i="80"/>
  <c r="N900"/>
  <c r="I899"/>
  <c r="M899"/>
  <c r="K900"/>
  <c r="J900"/>
  <c r="B902"/>
  <c r="H902"/>
  <c r="G902"/>
  <c r="F902"/>
  <c r="A901"/>
  <c r="D901" s="1"/>
  <c r="C903"/>
  <c r="E902"/>
  <c r="E878" i="73"/>
  <c r="L900" i="80" l="1"/>
  <c r="P900"/>
  <c r="D906" i="73"/>
  <c r="F905"/>
  <c r="I882"/>
  <c r="C905"/>
  <c r="G883"/>
  <c r="H883" s="1"/>
  <c r="B885"/>
  <c r="A885" s="1"/>
  <c r="I900" i="80"/>
  <c r="M900"/>
  <c r="N901"/>
  <c r="O901"/>
  <c r="K901"/>
  <c r="J901"/>
  <c r="H903"/>
  <c r="G903"/>
  <c r="F903"/>
  <c r="A902"/>
  <c r="D902" s="1"/>
  <c r="C904"/>
  <c r="E903"/>
  <c r="B903"/>
  <c r="E879" i="73"/>
  <c r="P901" i="80" l="1"/>
  <c r="L901"/>
  <c r="C906" i="73"/>
  <c r="D907"/>
  <c r="F906"/>
  <c r="I883"/>
  <c r="G884"/>
  <c r="H884" s="1"/>
  <c r="B886"/>
  <c r="A886" s="1"/>
  <c r="O902" i="80"/>
  <c r="N902"/>
  <c r="I901"/>
  <c r="M901"/>
  <c r="K902"/>
  <c r="J902"/>
  <c r="H904"/>
  <c r="G904"/>
  <c r="F904"/>
  <c r="B904"/>
  <c r="C905"/>
  <c r="E904"/>
  <c r="A903"/>
  <c r="D903" s="1"/>
  <c r="E880" i="73"/>
  <c r="P902" i="80" l="1"/>
  <c r="L902"/>
  <c r="D908" i="73"/>
  <c r="F907"/>
  <c r="C907"/>
  <c r="C908" s="1"/>
  <c r="G885"/>
  <c r="H885" s="1"/>
  <c r="B887"/>
  <c r="A887" s="1"/>
  <c r="I884"/>
  <c r="N903" i="80"/>
  <c r="O903"/>
  <c r="I902"/>
  <c r="M902"/>
  <c r="K903"/>
  <c r="J903"/>
  <c r="H905"/>
  <c r="G905"/>
  <c r="F905"/>
  <c r="A904"/>
  <c r="D904" s="1"/>
  <c r="C906"/>
  <c r="E905"/>
  <c r="B905"/>
  <c r="E881" i="73"/>
  <c r="P903" i="80" l="1"/>
  <c r="L903"/>
  <c r="I885" i="73"/>
  <c r="D909"/>
  <c r="F908"/>
  <c r="G886"/>
  <c r="H886" s="1"/>
  <c r="I886"/>
  <c r="B888"/>
  <c r="A888" s="1"/>
  <c r="O904" i="80"/>
  <c r="N904"/>
  <c r="I903"/>
  <c r="M903"/>
  <c r="K904"/>
  <c r="J904"/>
  <c r="B906"/>
  <c r="H906"/>
  <c r="G906"/>
  <c r="F906"/>
  <c r="C907"/>
  <c r="E906"/>
  <c r="A905"/>
  <c r="D905" s="1"/>
  <c r="E882" i="73"/>
  <c r="P904" i="80" l="1"/>
  <c r="L904"/>
  <c r="D910" i="73"/>
  <c r="F909"/>
  <c r="C909"/>
  <c r="C910" s="1"/>
  <c r="G887"/>
  <c r="H887" s="1"/>
  <c r="B889"/>
  <c r="A889" s="1"/>
  <c r="O905" i="80"/>
  <c r="N905"/>
  <c r="I904"/>
  <c r="M904"/>
  <c r="K905"/>
  <c r="J905"/>
  <c r="H907"/>
  <c r="G907"/>
  <c r="F907"/>
  <c r="A906"/>
  <c r="D906" s="1"/>
  <c r="C908"/>
  <c r="E907"/>
  <c r="B907"/>
  <c r="E883" i="73"/>
  <c r="P905" i="80" l="1"/>
  <c r="L905"/>
  <c r="I887" i="73"/>
  <c r="D911"/>
  <c r="F910"/>
  <c r="G888"/>
  <c r="H888" s="1"/>
  <c r="B890"/>
  <c r="A890" s="1"/>
  <c r="O906" i="80"/>
  <c r="N906"/>
  <c r="I905"/>
  <c r="M905"/>
  <c r="K906"/>
  <c r="J906"/>
  <c r="H908"/>
  <c r="G908"/>
  <c r="F908"/>
  <c r="B908"/>
  <c r="C909"/>
  <c r="E908"/>
  <c r="A907"/>
  <c r="D907" s="1"/>
  <c r="E884" i="73"/>
  <c r="L906" i="80" l="1"/>
  <c r="P906"/>
  <c r="D912" i="73"/>
  <c r="F911"/>
  <c r="C911"/>
  <c r="C912" s="1"/>
  <c r="G889"/>
  <c r="H889" s="1"/>
  <c r="B891"/>
  <c r="A891" s="1"/>
  <c r="I888"/>
  <c r="O907" i="80"/>
  <c r="N907"/>
  <c r="I906"/>
  <c r="M906"/>
  <c r="K907"/>
  <c r="J907"/>
  <c r="H909"/>
  <c r="G909"/>
  <c r="F909"/>
  <c r="C910"/>
  <c r="E909"/>
  <c r="A908"/>
  <c r="D908" s="1"/>
  <c r="B909"/>
  <c r="E885" i="73"/>
  <c r="L907" i="80" l="1"/>
  <c r="P907"/>
  <c r="D913" i="73"/>
  <c r="F912"/>
  <c r="I889"/>
  <c r="G890"/>
  <c r="H890" s="1"/>
  <c r="B892"/>
  <c r="A892" s="1"/>
  <c r="N908" i="80"/>
  <c r="O908"/>
  <c r="I907"/>
  <c r="M907"/>
  <c r="K908"/>
  <c r="J908"/>
  <c r="B910"/>
  <c r="G910"/>
  <c r="H910"/>
  <c r="F910"/>
  <c r="A909"/>
  <c r="D909" s="1"/>
  <c r="C911"/>
  <c r="E910"/>
  <c r="E886" i="73"/>
  <c r="L908" i="80" l="1"/>
  <c r="P908"/>
  <c r="D914" i="73"/>
  <c r="F913"/>
  <c r="C913"/>
  <c r="C914" s="1"/>
  <c r="G891"/>
  <c r="H891" s="1"/>
  <c r="B893"/>
  <c r="A893" s="1"/>
  <c r="I890"/>
  <c r="I908" i="80"/>
  <c r="M908"/>
  <c r="O909"/>
  <c r="N909"/>
  <c r="K909"/>
  <c r="J909"/>
  <c r="H911"/>
  <c r="G911"/>
  <c r="F911"/>
  <c r="A910"/>
  <c r="D910" s="1"/>
  <c r="C912"/>
  <c r="E911"/>
  <c r="B911"/>
  <c r="E887" i="73"/>
  <c r="P909" i="80" l="1"/>
  <c r="L909"/>
  <c r="D915" i="73"/>
  <c r="F914"/>
  <c r="G892"/>
  <c r="H892" s="1"/>
  <c r="B894"/>
  <c r="A894" s="1"/>
  <c r="I891"/>
  <c r="N910" i="80"/>
  <c r="O910"/>
  <c r="I909"/>
  <c r="M909"/>
  <c r="K910"/>
  <c r="J910"/>
  <c r="B912"/>
  <c r="H912"/>
  <c r="G912"/>
  <c r="F912"/>
  <c r="C913"/>
  <c r="B913" s="1"/>
  <c r="E912"/>
  <c r="A911"/>
  <c r="D911" s="1"/>
  <c r="E888" i="73"/>
  <c r="P910" i="80" l="1"/>
  <c r="L910"/>
  <c r="D916" i="73"/>
  <c r="F915"/>
  <c r="I892"/>
  <c r="C915"/>
  <c r="G893"/>
  <c r="H893" s="1"/>
  <c r="B895"/>
  <c r="A895" s="1"/>
  <c r="O911" i="80"/>
  <c r="N911"/>
  <c r="I910"/>
  <c r="M910"/>
  <c r="K911"/>
  <c r="J911"/>
  <c r="H913"/>
  <c r="G913"/>
  <c r="F913"/>
  <c r="A912"/>
  <c r="D912" s="1"/>
  <c r="C914"/>
  <c r="B914" s="1"/>
  <c r="E913"/>
  <c r="E889" i="73"/>
  <c r="P911" i="80" l="1"/>
  <c r="L911"/>
  <c r="C916" i="73"/>
  <c r="D917"/>
  <c r="F916"/>
  <c r="I893"/>
  <c r="G894"/>
  <c r="H894" s="1"/>
  <c r="B896"/>
  <c r="A896" s="1"/>
  <c r="O912" i="80"/>
  <c r="N912"/>
  <c r="I911"/>
  <c r="M911"/>
  <c r="K912"/>
  <c r="J912"/>
  <c r="H914"/>
  <c r="G914"/>
  <c r="F914"/>
  <c r="C915"/>
  <c r="E914"/>
  <c r="A913"/>
  <c r="D913" s="1"/>
  <c r="E890" i="73"/>
  <c r="L912" i="80" l="1"/>
  <c r="P912"/>
  <c r="D918" i="73"/>
  <c r="F917"/>
  <c r="C917"/>
  <c r="C918" s="1"/>
  <c r="I894"/>
  <c r="G895"/>
  <c r="H895" s="1"/>
  <c r="B897"/>
  <c r="A897" s="1"/>
  <c r="O913" i="80"/>
  <c r="N913"/>
  <c r="I912"/>
  <c r="M912"/>
  <c r="K913"/>
  <c r="J913"/>
  <c r="H915"/>
  <c r="G915"/>
  <c r="F915"/>
  <c r="C916"/>
  <c r="E915"/>
  <c r="A914"/>
  <c r="D914" s="1"/>
  <c r="B915"/>
  <c r="E891" i="73"/>
  <c r="L913" i="80" l="1"/>
  <c r="P913"/>
  <c r="D919" i="73"/>
  <c r="F918"/>
  <c r="G896"/>
  <c r="H896" s="1"/>
  <c r="B898"/>
  <c r="A898" s="1"/>
  <c r="I895"/>
  <c r="O914" i="80"/>
  <c r="N914"/>
  <c r="I913"/>
  <c r="M913"/>
  <c r="K914"/>
  <c r="J914"/>
  <c r="B916"/>
  <c r="H916"/>
  <c r="G916"/>
  <c r="F916"/>
  <c r="A915"/>
  <c r="D915" s="1"/>
  <c r="C917"/>
  <c r="E916"/>
  <c r="E892" i="73"/>
  <c r="L914" i="80" l="1"/>
  <c r="P914"/>
  <c r="D920" i="73"/>
  <c r="F919"/>
  <c r="I896"/>
  <c r="C919"/>
  <c r="C920" s="1"/>
  <c r="G897"/>
  <c r="H897" s="1"/>
  <c r="B899"/>
  <c r="A899" s="1"/>
  <c r="I914" i="80"/>
  <c r="M914"/>
  <c r="O915"/>
  <c r="N915"/>
  <c r="K915"/>
  <c r="J915"/>
  <c r="H917"/>
  <c r="G917"/>
  <c r="F917"/>
  <c r="A916"/>
  <c r="D916" s="1"/>
  <c r="C918"/>
  <c r="E917"/>
  <c r="B917"/>
  <c r="E893" i="73"/>
  <c r="P915" i="80" l="1"/>
  <c r="L915"/>
  <c r="D921" i="73"/>
  <c r="F920"/>
  <c r="G898"/>
  <c r="H898" s="1"/>
  <c r="B900"/>
  <c r="A900" s="1"/>
  <c r="I897"/>
  <c r="O916" i="80"/>
  <c r="N916"/>
  <c r="I915"/>
  <c r="M915"/>
  <c r="K916"/>
  <c r="J916"/>
  <c r="H918"/>
  <c r="G918"/>
  <c r="F918"/>
  <c r="B918"/>
  <c r="C919"/>
  <c r="E918"/>
  <c r="A917"/>
  <c r="D917" s="1"/>
  <c r="E894" i="73"/>
  <c r="L916" i="80" l="1"/>
  <c r="P916"/>
  <c r="D922" i="73"/>
  <c r="F921"/>
  <c r="I898"/>
  <c r="C921"/>
  <c r="C922" s="1"/>
  <c r="G899"/>
  <c r="H899" s="1"/>
  <c r="B901"/>
  <c r="A901" s="1"/>
  <c r="N917" i="80"/>
  <c r="O917"/>
  <c r="I916"/>
  <c r="M916"/>
  <c r="K917"/>
  <c r="J917"/>
  <c r="H919"/>
  <c r="G919"/>
  <c r="F919"/>
  <c r="C920"/>
  <c r="E919"/>
  <c r="A918"/>
  <c r="D918" s="1"/>
  <c r="B919"/>
  <c r="E895" i="73"/>
  <c r="P917" i="80" l="1"/>
  <c r="L917"/>
  <c r="I899" i="73"/>
  <c r="D923"/>
  <c r="F922"/>
  <c r="G900"/>
  <c r="H900" s="1"/>
  <c r="B902"/>
  <c r="A902" s="1"/>
  <c r="I917" i="80"/>
  <c r="M917"/>
  <c r="O918"/>
  <c r="N918"/>
  <c r="K918"/>
  <c r="J918"/>
  <c r="B920"/>
  <c r="H920"/>
  <c r="G920"/>
  <c r="F920"/>
  <c r="A919"/>
  <c r="D919" s="1"/>
  <c r="C921"/>
  <c r="E920"/>
  <c r="E896" i="73"/>
  <c r="L918" i="80" l="1"/>
  <c r="P918"/>
  <c r="D924" i="73"/>
  <c r="F923"/>
  <c r="I900"/>
  <c r="C923"/>
  <c r="C924" s="1"/>
  <c r="G901"/>
  <c r="H901" s="1"/>
  <c r="B903"/>
  <c r="A903" s="1"/>
  <c r="N919" i="80"/>
  <c r="O919"/>
  <c r="I918"/>
  <c r="M918"/>
  <c r="K919"/>
  <c r="J919"/>
  <c r="H921"/>
  <c r="G921"/>
  <c r="F921"/>
  <c r="A920"/>
  <c r="D920" s="1"/>
  <c r="C922"/>
  <c r="E921"/>
  <c r="B921"/>
  <c r="E897" i="73"/>
  <c r="L919" i="80" l="1"/>
  <c r="P919"/>
  <c r="I901" i="73"/>
  <c r="D925"/>
  <c r="F924"/>
  <c r="G902"/>
  <c r="H902" s="1"/>
  <c r="I902"/>
  <c r="B904"/>
  <c r="A904" s="1"/>
  <c r="O920" i="80"/>
  <c r="N920"/>
  <c r="I919"/>
  <c r="M919"/>
  <c r="K920"/>
  <c r="J920"/>
  <c r="H922"/>
  <c r="G922"/>
  <c r="F922"/>
  <c r="B922"/>
  <c r="C923"/>
  <c r="E922"/>
  <c r="A921"/>
  <c r="D921" s="1"/>
  <c r="E898" i="73"/>
  <c r="P920" i="80" l="1"/>
  <c r="L920"/>
  <c r="D926" i="73"/>
  <c r="F925"/>
  <c r="C925"/>
  <c r="C926" s="1"/>
  <c r="G903"/>
  <c r="H903" s="1"/>
  <c r="B905"/>
  <c r="A905" s="1"/>
  <c r="O921" i="80"/>
  <c r="N921"/>
  <c r="I920"/>
  <c r="M920"/>
  <c r="K921"/>
  <c r="J921"/>
  <c r="H923"/>
  <c r="G923"/>
  <c r="F923"/>
  <c r="A922"/>
  <c r="D922" s="1"/>
  <c r="C924"/>
  <c r="E923"/>
  <c r="B923"/>
  <c r="E899" i="73"/>
  <c r="P921" i="80" l="1"/>
  <c r="L921"/>
  <c r="I903" i="73"/>
  <c r="D927"/>
  <c r="F926"/>
  <c r="G904"/>
  <c r="H904" s="1"/>
  <c r="I904"/>
  <c r="B906"/>
  <c r="A906" s="1"/>
  <c r="O922" i="80"/>
  <c r="N922"/>
  <c r="I921"/>
  <c r="M921"/>
  <c r="K922"/>
  <c r="J922"/>
  <c r="B924"/>
  <c r="H924"/>
  <c r="G924"/>
  <c r="F924"/>
  <c r="C925"/>
  <c r="E924"/>
  <c r="A923"/>
  <c r="D923" s="1"/>
  <c r="E900" i="73"/>
  <c r="L922" i="80" l="1"/>
  <c r="P922"/>
  <c r="D928" i="73"/>
  <c r="F927"/>
  <c r="C927"/>
  <c r="C928" s="1"/>
  <c r="G905"/>
  <c r="H905" s="1"/>
  <c r="B907"/>
  <c r="A907" s="1"/>
  <c r="O923" i="80"/>
  <c r="N923"/>
  <c r="I922"/>
  <c r="M922"/>
  <c r="K923"/>
  <c r="J923"/>
  <c r="H925"/>
  <c r="G925"/>
  <c r="F925"/>
  <c r="A924"/>
  <c r="D924" s="1"/>
  <c r="C926"/>
  <c r="E925"/>
  <c r="B925"/>
  <c r="E901" i="73"/>
  <c r="P923" i="80" l="1"/>
  <c r="L923"/>
  <c r="I905" i="73"/>
  <c r="D929"/>
  <c r="F928"/>
  <c r="G906"/>
  <c r="H906" s="1"/>
  <c r="B908"/>
  <c r="A908" s="1"/>
  <c r="N924" i="80"/>
  <c r="O924"/>
  <c r="I923"/>
  <c r="M923"/>
  <c r="K924"/>
  <c r="J924"/>
  <c r="B926"/>
  <c r="G926"/>
  <c r="F926"/>
  <c r="H926"/>
  <c r="C927"/>
  <c r="E926"/>
  <c r="A925"/>
  <c r="D925" s="1"/>
  <c r="E902" i="73"/>
  <c r="L924" i="80" l="1"/>
  <c r="P924"/>
  <c r="I906" i="73"/>
  <c r="D930"/>
  <c r="F929"/>
  <c r="C929"/>
  <c r="G907"/>
  <c r="H907" s="1"/>
  <c r="B909"/>
  <c r="A909" s="1"/>
  <c r="O925" i="80"/>
  <c r="N925"/>
  <c r="I924"/>
  <c r="M924"/>
  <c r="K925"/>
  <c r="J925"/>
  <c r="H927"/>
  <c r="G927"/>
  <c r="F927"/>
  <c r="A926"/>
  <c r="D926" s="1"/>
  <c r="C928"/>
  <c r="E927"/>
  <c r="B927"/>
  <c r="E903" i="73"/>
  <c r="P925" i="80" l="1"/>
  <c r="L925"/>
  <c r="C930" i="73"/>
  <c r="I907"/>
  <c r="D931"/>
  <c r="F930"/>
  <c r="G908"/>
  <c r="H908" s="1"/>
  <c r="I908"/>
  <c r="B910"/>
  <c r="A910" s="1"/>
  <c r="N926" i="80"/>
  <c r="O926"/>
  <c r="I925"/>
  <c r="M925"/>
  <c r="K926"/>
  <c r="J926"/>
  <c r="H928"/>
  <c r="G928"/>
  <c r="F928"/>
  <c r="B928"/>
  <c r="C929"/>
  <c r="E928"/>
  <c r="A927"/>
  <c r="D927" s="1"/>
  <c r="E904" i="73"/>
  <c r="L926" i="80" l="1"/>
  <c r="P926"/>
  <c r="D932" i="73"/>
  <c r="F931"/>
  <c r="C931"/>
  <c r="C932" s="1"/>
  <c r="G909"/>
  <c r="H909" s="1"/>
  <c r="B911"/>
  <c r="A911" s="1"/>
  <c r="O927" i="80"/>
  <c r="N927"/>
  <c r="I926"/>
  <c r="M926"/>
  <c r="K927"/>
  <c r="J927"/>
  <c r="H929"/>
  <c r="G929"/>
  <c r="F929"/>
  <c r="A928"/>
  <c r="D928" s="1"/>
  <c r="C930"/>
  <c r="E929"/>
  <c r="B929"/>
  <c r="E905" i="73"/>
  <c r="L927" i="80" l="1"/>
  <c r="P927"/>
  <c r="I909" i="73"/>
  <c r="D933"/>
  <c r="F932"/>
  <c r="G910"/>
  <c r="H910" s="1"/>
  <c r="I910"/>
  <c r="B912"/>
  <c r="A912" s="1"/>
  <c r="O928" i="80"/>
  <c r="N928"/>
  <c r="I927"/>
  <c r="M927"/>
  <c r="K928"/>
  <c r="J928"/>
  <c r="B930"/>
  <c r="H930"/>
  <c r="G930"/>
  <c r="F930"/>
  <c r="C931"/>
  <c r="E930"/>
  <c r="A929"/>
  <c r="D929" s="1"/>
  <c r="E906" i="73"/>
  <c r="P928" i="80" l="1"/>
  <c r="L928"/>
  <c r="D934" i="73"/>
  <c r="F933"/>
  <c r="C933"/>
  <c r="C934" s="1"/>
  <c r="G911"/>
  <c r="H911" s="1"/>
  <c r="B913"/>
  <c r="A913" s="1"/>
  <c r="I928" i="80"/>
  <c r="M928"/>
  <c r="O929"/>
  <c r="N929"/>
  <c r="K929"/>
  <c r="J929"/>
  <c r="H931"/>
  <c r="G931"/>
  <c r="F931"/>
  <c r="C932"/>
  <c r="E931"/>
  <c r="A930"/>
  <c r="D930" s="1"/>
  <c r="B931"/>
  <c r="E907" i="73"/>
  <c r="L929" i="80" l="1"/>
  <c r="P929"/>
  <c r="I911" i="73"/>
  <c r="D935"/>
  <c r="F934"/>
  <c r="B914"/>
  <c r="A914" s="1"/>
  <c r="G912"/>
  <c r="H912" s="1"/>
  <c r="O930" i="80"/>
  <c r="N930"/>
  <c r="I929"/>
  <c r="M929"/>
  <c r="K930"/>
  <c r="J930"/>
  <c r="B932"/>
  <c r="H932"/>
  <c r="G932"/>
  <c r="F932"/>
  <c r="A931"/>
  <c r="D931" s="1"/>
  <c r="C933"/>
  <c r="E932"/>
  <c r="E908" i="73"/>
  <c r="P930" i="80" l="1"/>
  <c r="L930"/>
  <c r="D936" i="73"/>
  <c r="F935"/>
  <c r="C935"/>
  <c r="C936" s="1"/>
  <c r="I912"/>
  <c r="G913"/>
  <c r="H913" s="1"/>
  <c r="B915"/>
  <c r="A915" s="1"/>
  <c r="O931" i="80"/>
  <c r="N931"/>
  <c r="I930"/>
  <c r="M930"/>
  <c r="K931"/>
  <c r="J931"/>
  <c r="H933"/>
  <c r="G933"/>
  <c r="F933"/>
  <c r="C934"/>
  <c r="E933"/>
  <c r="A932"/>
  <c r="D932" s="1"/>
  <c r="B933"/>
  <c r="E909" i="73"/>
  <c r="P931" i="80" l="1"/>
  <c r="L931"/>
  <c r="D937" i="73"/>
  <c r="F936"/>
  <c r="I913"/>
  <c r="B916"/>
  <c r="A916" s="1"/>
  <c r="G914"/>
  <c r="H914" s="1"/>
  <c r="O932" i="80"/>
  <c r="N932"/>
  <c r="I931"/>
  <c r="M931"/>
  <c r="K932"/>
  <c r="J932"/>
  <c r="B934"/>
  <c r="H934"/>
  <c r="G934"/>
  <c r="F934"/>
  <c r="A933"/>
  <c r="D933" s="1"/>
  <c r="C935"/>
  <c r="E934"/>
  <c r="E910" i="73"/>
  <c r="P932" i="80" l="1"/>
  <c r="L932"/>
  <c r="D938" i="73"/>
  <c r="F937"/>
  <c r="C937"/>
  <c r="I914"/>
  <c r="G915"/>
  <c r="H915" s="1"/>
  <c r="B917"/>
  <c r="A917" s="1"/>
  <c r="N933" i="80"/>
  <c r="O933"/>
  <c r="I932"/>
  <c r="M932"/>
  <c r="K933"/>
  <c r="J933"/>
  <c r="B935"/>
  <c r="H935"/>
  <c r="G935"/>
  <c r="F935"/>
  <c r="C936"/>
  <c r="E935"/>
  <c r="A934"/>
  <c r="D934" s="1"/>
  <c r="E911" i="73"/>
  <c r="L933" i="80" l="1"/>
  <c r="P933"/>
  <c r="C938" i="73"/>
  <c r="D939"/>
  <c r="F938"/>
  <c r="I915"/>
  <c r="B918"/>
  <c r="A918" s="1"/>
  <c r="G916"/>
  <c r="H916" s="1"/>
  <c r="O934" i="80"/>
  <c r="N934"/>
  <c r="I933"/>
  <c r="M933"/>
  <c r="K934"/>
  <c r="J934"/>
  <c r="H936"/>
  <c r="G936"/>
  <c r="F936"/>
  <c r="A935"/>
  <c r="D935" s="1"/>
  <c r="C937"/>
  <c r="E936"/>
  <c r="B936"/>
  <c r="E912" i="73"/>
  <c r="P934" i="80" l="1"/>
  <c r="L934"/>
  <c r="D940" i="73"/>
  <c r="F939"/>
  <c r="C939"/>
  <c r="C940" s="1"/>
  <c r="I916"/>
  <c r="G917"/>
  <c r="H917" s="1"/>
  <c r="B919"/>
  <c r="A919" s="1"/>
  <c r="N935" i="80"/>
  <c r="O935"/>
  <c r="I934"/>
  <c r="M934"/>
  <c r="K935"/>
  <c r="J935"/>
  <c r="H937"/>
  <c r="G937"/>
  <c r="F937"/>
  <c r="B937"/>
  <c r="C938"/>
  <c r="E937"/>
  <c r="A936"/>
  <c r="D936" s="1"/>
  <c r="E913" i="73"/>
  <c r="P935" i="80" l="1"/>
  <c r="L935"/>
  <c r="D941" i="73"/>
  <c r="F940"/>
  <c r="G918"/>
  <c r="H918" s="1"/>
  <c r="B920"/>
  <c r="A920" s="1"/>
  <c r="I917"/>
  <c r="O936" i="80"/>
  <c r="N936"/>
  <c r="I935"/>
  <c r="M935"/>
  <c r="K936"/>
  <c r="J936"/>
  <c r="H938"/>
  <c r="G938"/>
  <c r="F938"/>
  <c r="A937"/>
  <c r="D937" s="1"/>
  <c r="C939"/>
  <c r="E938"/>
  <c r="B938"/>
  <c r="E914" i="73"/>
  <c r="L936" i="80" l="1"/>
  <c r="P936"/>
  <c r="D942" i="73"/>
  <c r="F941"/>
  <c r="I918"/>
  <c r="C941"/>
  <c r="B921"/>
  <c r="A921" s="1"/>
  <c r="G919"/>
  <c r="H919" s="1"/>
  <c r="O937" i="80"/>
  <c r="N937"/>
  <c r="I936"/>
  <c r="M936"/>
  <c r="K937"/>
  <c r="J937"/>
  <c r="H939"/>
  <c r="G939"/>
  <c r="F939"/>
  <c r="B939"/>
  <c r="C940"/>
  <c r="E939"/>
  <c r="A938"/>
  <c r="D938" s="1"/>
  <c r="E915" i="73"/>
  <c r="L937" i="80" l="1"/>
  <c r="P937"/>
  <c r="C942" i="73"/>
  <c r="D943"/>
  <c r="F942"/>
  <c r="I919"/>
  <c r="G920"/>
  <c r="H920" s="1"/>
  <c r="I920"/>
  <c r="B922"/>
  <c r="A922" s="1"/>
  <c r="O938" i="80"/>
  <c r="N938"/>
  <c r="I937"/>
  <c r="M937"/>
  <c r="K938"/>
  <c r="J938"/>
  <c r="H940"/>
  <c r="G940"/>
  <c r="F940"/>
  <c r="C941"/>
  <c r="E940"/>
  <c r="A939"/>
  <c r="D939" s="1"/>
  <c r="B940"/>
  <c r="E916" i="73"/>
  <c r="P938" i="80" l="1"/>
  <c r="L938"/>
  <c r="D944" i="73"/>
  <c r="F943"/>
  <c r="C943"/>
  <c r="C944" s="1"/>
  <c r="B923"/>
  <c r="A923" s="1"/>
  <c r="G921"/>
  <c r="H921" s="1"/>
  <c r="O939" i="80"/>
  <c r="N939"/>
  <c r="I938"/>
  <c r="M938"/>
  <c r="K939"/>
  <c r="J939"/>
  <c r="B941"/>
  <c r="H941"/>
  <c r="G941"/>
  <c r="F941"/>
  <c r="A940"/>
  <c r="D940" s="1"/>
  <c r="C942"/>
  <c r="E941"/>
  <c r="E917" i="73"/>
  <c r="L939" i="80" l="1"/>
  <c r="P939"/>
  <c r="D945" i="73"/>
  <c r="F944"/>
  <c r="I921"/>
  <c r="G922"/>
  <c r="H922" s="1"/>
  <c r="B924"/>
  <c r="A924" s="1"/>
  <c r="I939" i="80"/>
  <c r="M939"/>
  <c r="N940"/>
  <c r="O940"/>
  <c r="J940"/>
  <c r="K940"/>
  <c r="G942"/>
  <c r="H942"/>
  <c r="F942"/>
  <c r="C943"/>
  <c r="E942"/>
  <c r="A941"/>
  <c r="D941" s="1"/>
  <c r="B942"/>
  <c r="E918" i="73"/>
  <c r="P940" i="80" l="1"/>
  <c r="L940"/>
  <c r="D946" i="73"/>
  <c r="F945"/>
  <c r="C945"/>
  <c r="C946" s="1"/>
  <c r="I922"/>
  <c r="G923"/>
  <c r="H923" s="1"/>
  <c r="B925"/>
  <c r="A925" s="1"/>
  <c r="O941" i="80"/>
  <c r="N941"/>
  <c r="I940"/>
  <c r="M940"/>
  <c r="K941"/>
  <c r="J941"/>
  <c r="B943"/>
  <c r="H943"/>
  <c r="G943"/>
  <c r="F943"/>
  <c r="A942"/>
  <c r="D942" s="1"/>
  <c r="C944"/>
  <c r="E943"/>
  <c r="E919" i="73"/>
  <c r="L941" i="80" l="1"/>
  <c r="P941"/>
  <c r="D947" i="73"/>
  <c r="F946"/>
  <c r="I923"/>
  <c r="B926"/>
  <c r="A926" s="1"/>
  <c r="G924"/>
  <c r="H924" s="1"/>
  <c r="I941" i="80"/>
  <c r="M941"/>
  <c r="N942"/>
  <c r="O942"/>
  <c r="K942"/>
  <c r="J942"/>
  <c r="H944"/>
  <c r="G944"/>
  <c r="F944"/>
  <c r="A943"/>
  <c r="D943" s="1"/>
  <c r="C945"/>
  <c r="E944"/>
  <c r="B944"/>
  <c r="E920" i="73"/>
  <c r="L942" i="80" l="1"/>
  <c r="P942"/>
  <c r="D948" i="73"/>
  <c r="F947"/>
  <c r="C947"/>
  <c r="C948" s="1"/>
  <c r="I924"/>
  <c r="G925"/>
  <c r="H925" s="1"/>
  <c r="B927"/>
  <c r="A927" s="1"/>
  <c r="B945" i="80"/>
  <c r="O943"/>
  <c r="N943"/>
  <c r="I942"/>
  <c r="M942"/>
  <c r="K943"/>
  <c r="J943"/>
  <c r="H945"/>
  <c r="G945"/>
  <c r="F945"/>
  <c r="C946"/>
  <c r="E945"/>
  <c r="A944"/>
  <c r="D944" s="1"/>
  <c r="E921" i="73"/>
  <c r="P943" i="80" l="1"/>
  <c r="L943"/>
  <c r="D949" i="73"/>
  <c r="F948"/>
  <c r="I925"/>
  <c r="B928"/>
  <c r="A928" s="1"/>
  <c r="G926"/>
  <c r="H926" s="1"/>
  <c r="I926"/>
  <c r="O944" i="80"/>
  <c r="N944"/>
  <c r="I943"/>
  <c r="M943"/>
  <c r="K944"/>
  <c r="J944"/>
  <c r="H946"/>
  <c r="G946"/>
  <c r="F946"/>
  <c r="A945"/>
  <c r="D945" s="1"/>
  <c r="C947"/>
  <c r="E946"/>
  <c r="B946"/>
  <c r="E922" i="73"/>
  <c r="P944" i="80" l="1"/>
  <c r="L944"/>
  <c r="D950" i="73"/>
  <c r="F949"/>
  <c r="C949"/>
  <c r="C950" s="1"/>
  <c r="G927"/>
  <c r="H927" s="1"/>
  <c r="B929"/>
  <c r="A929" s="1"/>
  <c r="O945" i="80"/>
  <c r="N945"/>
  <c r="I944"/>
  <c r="M944"/>
  <c r="K945"/>
  <c r="J945"/>
  <c r="H947"/>
  <c r="G947"/>
  <c r="F947"/>
  <c r="B947"/>
  <c r="C948"/>
  <c r="E947"/>
  <c r="A946"/>
  <c r="D946" s="1"/>
  <c r="E923" i="73"/>
  <c r="L945" i="80" l="1"/>
  <c r="P945"/>
  <c r="D951" i="73"/>
  <c r="F950"/>
  <c r="I927"/>
  <c r="G928"/>
  <c r="H928" s="1"/>
  <c r="B930"/>
  <c r="A930" s="1"/>
  <c r="I945" i="80"/>
  <c r="M945"/>
  <c r="O946"/>
  <c r="N946"/>
  <c r="K946"/>
  <c r="J946"/>
  <c r="H948"/>
  <c r="G948"/>
  <c r="F948"/>
  <c r="A947"/>
  <c r="D947" s="1"/>
  <c r="C949"/>
  <c r="E948"/>
  <c r="B948"/>
  <c r="E924" i="73"/>
  <c r="L946" i="80" l="1"/>
  <c r="P946"/>
  <c r="D952" i="73"/>
  <c r="F951"/>
  <c r="C951"/>
  <c r="C952" s="1"/>
  <c r="I928"/>
  <c r="B931"/>
  <c r="A931" s="1"/>
  <c r="G929"/>
  <c r="H929" s="1"/>
  <c r="O947" i="80"/>
  <c r="N947"/>
  <c r="I946"/>
  <c r="M946"/>
  <c r="K947"/>
  <c r="J947"/>
  <c r="H949"/>
  <c r="G949"/>
  <c r="F949"/>
  <c r="B949"/>
  <c r="C950"/>
  <c r="E949"/>
  <c r="A948"/>
  <c r="D948" s="1"/>
  <c r="E925" i="73"/>
  <c r="P947" i="80" l="1"/>
  <c r="L947"/>
  <c r="D953" i="73"/>
  <c r="F952"/>
  <c r="I929"/>
  <c r="G930"/>
  <c r="H930" s="1"/>
  <c r="I930"/>
  <c r="B932"/>
  <c r="A932" s="1"/>
  <c r="O948" i="80"/>
  <c r="N948"/>
  <c r="I947"/>
  <c r="M947"/>
  <c r="K948"/>
  <c r="J948"/>
  <c r="H950"/>
  <c r="F950"/>
  <c r="G950"/>
  <c r="C951"/>
  <c r="E950"/>
  <c r="A949"/>
  <c r="D949" s="1"/>
  <c r="B950"/>
  <c r="E926" i="73"/>
  <c r="L948" i="80" l="1"/>
  <c r="P948"/>
  <c r="D954" i="73"/>
  <c r="F953"/>
  <c r="C953"/>
  <c r="C954" s="1"/>
  <c r="G931"/>
  <c r="H931" s="1"/>
  <c r="B933"/>
  <c r="A933" s="1"/>
  <c r="N949" i="80"/>
  <c r="O949"/>
  <c r="I948"/>
  <c r="M948"/>
  <c r="K949"/>
  <c r="J949"/>
  <c r="B951"/>
  <c r="H951"/>
  <c r="G951"/>
  <c r="F951"/>
  <c r="A950"/>
  <c r="D950" s="1"/>
  <c r="C952"/>
  <c r="E951"/>
  <c r="E927" i="73"/>
  <c r="P949" i="80" l="1"/>
  <c r="L949"/>
  <c r="D955" i="73"/>
  <c r="F954"/>
  <c r="I931"/>
  <c r="G932"/>
  <c r="H932" s="1"/>
  <c r="B934"/>
  <c r="A934" s="1"/>
  <c r="I949" i="80"/>
  <c r="M949"/>
  <c r="O950"/>
  <c r="N950"/>
  <c r="K950"/>
  <c r="J950"/>
  <c r="H952"/>
  <c r="G952"/>
  <c r="F952"/>
  <c r="C953"/>
  <c r="E952"/>
  <c r="A951"/>
  <c r="D951" s="1"/>
  <c r="B952"/>
  <c r="E928" i="73"/>
  <c r="P950" i="80" l="1"/>
  <c r="L950"/>
  <c r="D956" i="73"/>
  <c r="F955"/>
  <c r="C955"/>
  <c r="C956" s="1"/>
  <c r="B935"/>
  <c r="A935" s="1"/>
  <c r="G933"/>
  <c r="H933" s="1"/>
  <c r="I932"/>
  <c r="N951" i="80"/>
  <c r="O951"/>
  <c r="I950"/>
  <c r="M950"/>
  <c r="K951"/>
  <c r="J951"/>
  <c r="B953"/>
  <c r="H953"/>
  <c r="G953"/>
  <c r="F953"/>
  <c r="A952"/>
  <c r="D952" s="1"/>
  <c r="C954"/>
  <c r="E953"/>
  <c r="E929" i="73"/>
  <c r="P951" i="80" l="1"/>
  <c r="L951"/>
  <c r="D957" i="73"/>
  <c r="F956"/>
  <c r="I933"/>
  <c r="G934"/>
  <c r="H934" s="1"/>
  <c r="B936"/>
  <c r="A936" s="1"/>
  <c r="O952" i="80"/>
  <c r="N952"/>
  <c r="I951"/>
  <c r="M951"/>
  <c r="K952"/>
  <c r="J952"/>
  <c r="H954"/>
  <c r="G954"/>
  <c r="F954"/>
  <c r="C955"/>
  <c r="E954"/>
  <c r="A953"/>
  <c r="D953" s="1"/>
  <c r="B954"/>
  <c r="E930" i="73"/>
  <c r="L952" i="80" l="1"/>
  <c r="P952"/>
  <c r="D958" i="73"/>
  <c r="F957"/>
  <c r="C957"/>
  <c r="C958" s="1"/>
  <c r="I934"/>
  <c r="G935"/>
  <c r="H935" s="1"/>
  <c r="B937"/>
  <c r="A937" s="1"/>
  <c r="O953" i="80"/>
  <c r="N953"/>
  <c r="I952"/>
  <c r="M952"/>
  <c r="B955"/>
  <c r="K953"/>
  <c r="J953"/>
  <c r="H955"/>
  <c r="G955"/>
  <c r="F955"/>
  <c r="A954"/>
  <c r="D954" s="1"/>
  <c r="C956"/>
  <c r="E955"/>
  <c r="E931" i="73"/>
  <c r="P953" i="80" l="1"/>
  <c r="L953"/>
  <c r="D959" i="73"/>
  <c r="F958"/>
  <c r="I935"/>
  <c r="B938"/>
  <c r="A938" s="1"/>
  <c r="G936"/>
  <c r="H936" s="1"/>
  <c r="I936"/>
  <c r="O954" i="80"/>
  <c r="N954"/>
  <c r="I953"/>
  <c r="M953"/>
  <c r="K954"/>
  <c r="J954"/>
  <c r="H956"/>
  <c r="G956"/>
  <c r="F956"/>
  <c r="A955"/>
  <c r="D955" s="1"/>
  <c r="C957"/>
  <c r="E956"/>
  <c r="B956"/>
  <c r="E932" i="73"/>
  <c r="P954" i="80" l="1"/>
  <c r="L954"/>
  <c r="D960" i="73"/>
  <c r="F959"/>
  <c r="C959"/>
  <c r="C960" s="1"/>
  <c r="G937"/>
  <c r="H937" s="1"/>
  <c r="B939"/>
  <c r="A939" s="1"/>
  <c r="O955" i="80"/>
  <c r="N955"/>
  <c r="I954"/>
  <c r="M954"/>
  <c r="K955"/>
  <c r="J955"/>
  <c r="B957"/>
  <c r="H957"/>
  <c r="G957"/>
  <c r="F957"/>
  <c r="C958"/>
  <c r="E957"/>
  <c r="A956"/>
  <c r="D956" s="1"/>
  <c r="E933" i="73"/>
  <c r="L955" i="80" l="1"/>
  <c r="P955"/>
  <c r="D961" i="73"/>
  <c r="F960"/>
  <c r="I937"/>
  <c r="G938"/>
  <c r="H938" s="1"/>
  <c r="B940"/>
  <c r="A940" s="1"/>
  <c r="N956" i="80"/>
  <c r="O956"/>
  <c r="I955"/>
  <c r="M955"/>
  <c r="J956"/>
  <c r="K956"/>
  <c r="H958"/>
  <c r="G958"/>
  <c r="F958"/>
  <c r="A957"/>
  <c r="D957" s="1"/>
  <c r="C959"/>
  <c r="E958"/>
  <c r="B958"/>
  <c r="E934" i="73"/>
  <c r="L956" i="80" l="1"/>
  <c r="P956"/>
  <c r="D962" i="73"/>
  <c r="F961"/>
  <c r="C961"/>
  <c r="C962" s="1"/>
  <c r="I938"/>
  <c r="G939"/>
  <c r="H939" s="1"/>
  <c r="B941"/>
  <c r="A941" s="1"/>
  <c r="O957" i="80"/>
  <c r="N957"/>
  <c r="I956"/>
  <c r="M956"/>
  <c r="K957"/>
  <c r="J957"/>
  <c r="B959"/>
  <c r="H959"/>
  <c r="G959"/>
  <c r="F959"/>
  <c r="C960"/>
  <c r="E959"/>
  <c r="A958"/>
  <c r="D958" s="1"/>
  <c r="E935" i="73"/>
  <c r="L957" i="80" l="1"/>
  <c r="P957"/>
  <c r="D963" i="73"/>
  <c r="F962"/>
  <c r="B942"/>
  <c r="A942" s="1"/>
  <c r="G940"/>
  <c r="H940" s="1"/>
  <c r="I939"/>
  <c r="N958" i="80"/>
  <c r="O958"/>
  <c r="I957"/>
  <c r="M957"/>
  <c r="K958"/>
  <c r="J958"/>
  <c r="H960"/>
  <c r="G960"/>
  <c r="F960"/>
  <c r="A959"/>
  <c r="D959" s="1"/>
  <c r="C961"/>
  <c r="E960"/>
  <c r="B960"/>
  <c r="E936" i="73"/>
  <c r="P958" i="80" l="1"/>
  <c r="L958"/>
  <c r="D964" i="73"/>
  <c r="F963"/>
  <c r="C963"/>
  <c r="C964" s="1"/>
  <c r="I940"/>
  <c r="G941"/>
  <c r="H941" s="1"/>
  <c r="B943"/>
  <c r="A943" s="1"/>
  <c r="I958" i="80"/>
  <c r="M958"/>
  <c r="O959"/>
  <c r="N959"/>
  <c r="K959"/>
  <c r="J959"/>
  <c r="H961"/>
  <c r="G961"/>
  <c r="F961"/>
  <c r="B961"/>
  <c r="C962"/>
  <c r="E961"/>
  <c r="A960"/>
  <c r="D960" s="1"/>
  <c r="E937" i="73"/>
  <c r="P959" i="80" l="1"/>
  <c r="L959"/>
  <c r="I941" i="73"/>
  <c r="D965"/>
  <c r="F964"/>
  <c r="G942"/>
  <c r="H942" s="1"/>
  <c r="B944"/>
  <c r="A944" s="1"/>
  <c r="O960" i="80"/>
  <c r="N960"/>
  <c r="I959"/>
  <c r="M959"/>
  <c r="K960"/>
  <c r="J960"/>
  <c r="H962"/>
  <c r="F962"/>
  <c r="G962"/>
  <c r="C963"/>
  <c r="E962"/>
  <c r="A961"/>
  <c r="D961" s="1"/>
  <c r="B962"/>
  <c r="E938" i="73"/>
  <c r="L960" i="80" l="1"/>
  <c r="P960"/>
  <c r="D966" i="73"/>
  <c r="F965"/>
  <c r="C965"/>
  <c r="C966" s="1"/>
  <c r="I942"/>
  <c r="G943"/>
  <c r="H943" s="1"/>
  <c r="B945"/>
  <c r="A945" s="1"/>
  <c r="O961" i="80"/>
  <c r="N961"/>
  <c r="I960"/>
  <c r="M960"/>
  <c r="K961"/>
  <c r="J961"/>
  <c r="B963"/>
  <c r="H963"/>
  <c r="G963"/>
  <c r="F963"/>
  <c r="A962"/>
  <c r="D962" s="1"/>
  <c r="C964"/>
  <c r="E963"/>
  <c r="E939" i="73"/>
  <c r="P961" i="80" l="1"/>
  <c r="L961"/>
  <c r="D967" i="73"/>
  <c r="F966"/>
  <c r="G944"/>
  <c r="H944" s="1"/>
  <c r="B946"/>
  <c r="A946" s="1"/>
  <c r="I943"/>
  <c r="O962" i="80"/>
  <c r="N962"/>
  <c r="I961"/>
  <c r="M961"/>
  <c r="K962"/>
  <c r="J962"/>
  <c r="H964"/>
  <c r="G964"/>
  <c r="F964"/>
  <c r="A963"/>
  <c r="D963" s="1"/>
  <c r="C965"/>
  <c r="E964"/>
  <c r="B964"/>
  <c r="E940" i="73"/>
  <c r="P962" i="80" l="1"/>
  <c r="L962"/>
  <c r="D968" i="73"/>
  <c r="F967"/>
  <c r="C967"/>
  <c r="C968" s="1"/>
  <c r="G945"/>
  <c r="H945" s="1"/>
  <c r="B947"/>
  <c r="A947" s="1"/>
  <c r="G946"/>
  <c r="H946" s="1"/>
  <c r="I944"/>
  <c r="O963" i="80"/>
  <c r="N963"/>
  <c r="I962"/>
  <c r="M962"/>
  <c r="K963"/>
  <c r="J963"/>
  <c r="B965"/>
  <c r="H965"/>
  <c r="G965"/>
  <c r="F965"/>
  <c r="C966"/>
  <c r="E965"/>
  <c r="A964"/>
  <c r="D964" s="1"/>
  <c r="E941" i="73"/>
  <c r="P963" i="80" l="1"/>
  <c r="L963"/>
  <c r="D969" i="73"/>
  <c r="F968"/>
  <c r="B948"/>
  <c r="A948" s="1"/>
  <c r="I945"/>
  <c r="O964" i="80"/>
  <c r="N964"/>
  <c r="I963"/>
  <c r="M963"/>
  <c r="K964"/>
  <c r="J964"/>
  <c r="H966"/>
  <c r="G966"/>
  <c r="F966"/>
  <c r="C967"/>
  <c r="E966"/>
  <c r="A965"/>
  <c r="D965" s="1"/>
  <c r="B966"/>
  <c r="E942" i="73"/>
  <c r="P964" i="80" l="1"/>
  <c r="L964"/>
  <c r="D970" i="73"/>
  <c r="F969"/>
  <c r="C969"/>
  <c r="G947"/>
  <c r="H947" s="1"/>
  <c r="B949"/>
  <c r="A949" s="1"/>
  <c r="G948"/>
  <c r="H948" s="1"/>
  <c r="N965" i="80"/>
  <c r="O965"/>
  <c r="I964"/>
  <c r="M964"/>
  <c r="K965"/>
  <c r="J965"/>
  <c r="H967"/>
  <c r="G967"/>
  <c r="F967"/>
  <c r="B967"/>
  <c r="A966"/>
  <c r="D966" s="1"/>
  <c r="C968"/>
  <c r="E967"/>
  <c r="E943" i="73"/>
  <c r="L965" i="80" l="1"/>
  <c r="P965"/>
  <c r="C970" i="73"/>
  <c r="D971"/>
  <c r="F970"/>
  <c r="I947"/>
  <c r="B950"/>
  <c r="A950" s="1"/>
  <c r="I965" i="80"/>
  <c r="M965"/>
  <c r="O966"/>
  <c r="N966"/>
  <c r="K966"/>
  <c r="J966"/>
  <c r="H968"/>
  <c r="G968"/>
  <c r="F968"/>
  <c r="C969"/>
  <c r="E968"/>
  <c r="A967"/>
  <c r="D967" s="1"/>
  <c r="B968"/>
  <c r="E944" i="73"/>
  <c r="L966" i="80" l="1"/>
  <c r="P966"/>
  <c r="D972" i="73"/>
  <c r="F971"/>
  <c r="C971"/>
  <c r="C972" s="1"/>
  <c r="G949"/>
  <c r="H949" s="1"/>
  <c r="B951"/>
  <c r="A951" s="1"/>
  <c r="N967" i="80"/>
  <c r="O967"/>
  <c r="I966"/>
  <c r="M966"/>
  <c r="B969"/>
  <c r="K967"/>
  <c r="J967"/>
  <c r="H969"/>
  <c r="G969"/>
  <c r="F969"/>
  <c r="A968"/>
  <c r="D968" s="1"/>
  <c r="C970"/>
  <c r="E969"/>
  <c r="E945" i="73"/>
  <c r="L967" i="80" l="1"/>
  <c r="P967"/>
  <c r="D973" i="73"/>
  <c r="F972"/>
  <c r="I949"/>
  <c r="G950"/>
  <c r="H950" s="1"/>
  <c r="B952"/>
  <c r="A952" s="1"/>
  <c r="O968" i="80"/>
  <c r="N968"/>
  <c r="I967"/>
  <c r="M967"/>
  <c r="K968"/>
  <c r="J968"/>
  <c r="H970"/>
  <c r="G970"/>
  <c r="F970"/>
  <c r="C971"/>
  <c r="E970"/>
  <c r="A969"/>
  <c r="D969" s="1"/>
  <c r="B970"/>
  <c r="E946" i="73"/>
  <c r="L968" i="80" l="1"/>
  <c r="P968"/>
  <c r="D974" i="73"/>
  <c r="F973"/>
  <c r="C973"/>
  <c r="G951"/>
  <c r="H951" s="1"/>
  <c r="B953"/>
  <c r="A953" s="1"/>
  <c r="I950"/>
  <c r="O969" i="80"/>
  <c r="N969"/>
  <c r="I968"/>
  <c r="M968"/>
  <c r="K969"/>
  <c r="J969"/>
  <c r="B971"/>
  <c r="H971"/>
  <c r="G971"/>
  <c r="F971"/>
  <c r="A970"/>
  <c r="D970" s="1"/>
  <c r="C972"/>
  <c r="E971"/>
  <c r="E947" i="73"/>
  <c r="P969" i="80" l="1"/>
  <c r="L969"/>
  <c r="C974" i="73"/>
  <c r="D975"/>
  <c r="F974"/>
  <c r="I951"/>
  <c r="G952"/>
  <c r="H952" s="1"/>
  <c r="B954"/>
  <c r="A954" s="1"/>
  <c r="O970" i="80"/>
  <c r="N970"/>
  <c r="I969"/>
  <c r="M969"/>
  <c r="K970"/>
  <c r="J970"/>
  <c r="H972"/>
  <c r="G972"/>
  <c r="F972"/>
  <c r="C973"/>
  <c r="E972"/>
  <c r="A971"/>
  <c r="D971" s="1"/>
  <c r="B972"/>
  <c r="E948" i="73"/>
  <c r="C975" l="1"/>
  <c r="L970" i="80"/>
  <c r="P970"/>
  <c r="D976" i="73"/>
  <c r="F975"/>
  <c r="I952"/>
  <c r="G953"/>
  <c r="H953" s="1"/>
  <c r="B955"/>
  <c r="A955" s="1"/>
  <c r="O971" i="80"/>
  <c r="N971"/>
  <c r="I970"/>
  <c r="M970"/>
  <c r="K971"/>
  <c r="J971"/>
  <c r="B973"/>
  <c r="H973"/>
  <c r="G973"/>
  <c r="F973"/>
  <c r="A972"/>
  <c r="D972" s="1"/>
  <c r="C974"/>
  <c r="E973"/>
  <c r="E949" i="73"/>
  <c r="C976" l="1"/>
  <c r="P971" i="80"/>
  <c r="L971"/>
  <c r="D977" i="73"/>
  <c r="F976"/>
  <c r="I953"/>
  <c r="G954"/>
  <c r="H954" s="1"/>
  <c r="I954"/>
  <c r="B956"/>
  <c r="A956" s="1"/>
  <c r="N972" i="80"/>
  <c r="O972"/>
  <c r="I971"/>
  <c r="M971"/>
  <c r="K972"/>
  <c r="J972"/>
  <c r="H974"/>
  <c r="G974"/>
  <c r="F974"/>
  <c r="C975"/>
  <c r="E974"/>
  <c r="A973"/>
  <c r="D973" s="1"/>
  <c r="B974"/>
  <c r="E950" i="73"/>
  <c r="P972" i="80" l="1"/>
  <c r="L972"/>
  <c r="D978" i="73"/>
  <c r="F977"/>
  <c r="C977"/>
  <c r="C978" s="1"/>
  <c r="B957"/>
  <c r="A957" s="1"/>
  <c r="G955"/>
  <c r="H955" s="1"/>
  <c r="I972" i="80"/>
  <c r="M972"/>
  <c r="O973"/>
  <c r="N973"/>
  <c r="K973"/>
  <c r="J973"/>
  <c r="H975"/>
  <c r="G975"/>
  <c r="F975"/>
  <c r="B975"/>
  <c r="A974"/>
  <c r="D974" s="1"/>
  <c r="C976"/>
  <c r="E975"/>
  <c r="E951" i="73"/>
  <c r="L973" i="80" l="1"/>
  <c r="P973"/>
  <c r="D979" i="73"/>
  <c r="F978"/>
  <c r="I955"/>
  <c r="G956"/>
  <c r="H956" s="1"/>
  <c r="I956"/>
  <c r="B958"/>
  <c r="A958" s="1"/>
  <c r="N974" i="80"/>
  <c r="O974"/>
  <c r="I973"/>
  <c r="M973"/>
  <c r="K974"/>
  <c r="J974"/>
  <c r="H976"/>
  <c r="G976"/>
  <c r="F976"/>
  <c r="C977"/>
  <c r="E976"/>
  <c r="A975"/>
  <c r="D975" s="1"/>
  <c r="B976"/>
  <c r="E952" i="73"/>
  <c r="L974" i="80" l="1"/>
  <c r="P974"/>
  <c r="D980" i="73"/>
  <c r="F979"/>
  <c r="C979"/>
  <c r="C980" s="1"/>
  <c r="G957"/>
  <c r="H957" s="1"/>
  <c r="B959"/>
  <c r="A959" s="1"/>
  <c r="O975" i="80"/>
  <c r="N975"/>
  <c r="I974"/>
  <c r="M974"/>
  <c r="K975"/>
  <c r="J975"/>
  <c r="B977"/>
  <c r="H977"/>
  <c r="G977"/>
  <c r="F977"/>
  <c r="A976"/>
  <c r="D976" s="1"/>
  <c r="C978"/>
  <c r="E977"/>
  <c r="E953" i="73"/>
  <c r="L975" i="80" l="1"/>
  <c r="P975"/>
  <c r="D981" i="73"/>
  <c r="F980"/>
  <c r="G958"/>
  <c r="H958" s="1"/>
  <c r="B960"/>
  <c r="A960" s="1"/>
  <c r="I957"/>
  <c r="O976" i="80"/>
  <c r="N976"/>
  <c r="I975"/>
  <c r="M975"/>
  <c r="K976"/>
  <c r="J976"/>
  <c r="H978"/>
  <c r="F978"/>
  <c r="G978"/>
  <c r="A977"/>
  <c r="D977" s="1"/>
  <c r="C979"/>
  <c r="E978"/>
  <c r="B978"/>
  <c r="E954" i="73"/>
  <c r="P976" i="80" l="1"/>
  <c r="L976"/>
  <c r="D982" i="73"/>
  <c r="F981"/>
  <c r="C981"/>
  <c r="C982" s="1"/>
  <c r="I958"/>
  <c r="G959"/>
  <c r="H959" s="1"/>
  <c r="B961"/>
  <c r="A961" s="1"/>
  <c r="O977" i="80"/>
  <c r="N977"/>
  <c r="I976"/>
  <c r="M976"/>
  <c r="K977"/>
  <c r="J977"/>
  <c r="H979"/>
  <c r="G979"/>
  <c r="F979"/>
  <c r="B979"/>
  <c r="C980"/>
  <c r="E979"/>
  <c r="A978"/>
  <c r="D978" s="1"/>
  <c r="E955" i="73"/>
  <c r="P977" i="80" l="1"/>
  <c r="L977"/>
  <c r="I959" i="73"/>
  <c r="D983"/>
  <c r="F982"/>
  <c r="G960"/>
  <c r="H960" s="1"/>
  <c r="B962"/>
  <c r="A962" s="1"/>
  <c r="I977" i="80"/>
  <c r="M977"/>
  <c r="O978"/>
  <c r="N978"/>
  <c r="K978"/>
  <c r="J978"/>
  <c r="H980"/>
  <c r="G980"/>
  <c r="F980"/>
  <c r="A979"/>
  <c r="D979" s="1"/>
  <c r="C981"/>
  <c r="E980"/>
  <c r="B980"/>
  <c r="E956" i="73"/>
  <c r="P978" i="80" l="1"/>
  <c r="L978"/>
  <c r="D984" i="73"/>
  <c r="F983"/>
  <c r="C983"/>
  <c r="I960"/>
  <c r="G961"/>
  <c r="H961" s="1"/>
  <c r="B963"/>
  <c r="A963" s="1"/>
  <c r="O979" i="80"/>
  <c r="N979"/>
  <c r="I978"/>
  <c r="M978"/>
  <c r="K979"/>
  <c r="J979"/>
  <c r="B981"/>
  <c r="H981"/>
  <c r="G981"/>
  <c r="F981"/>
  <c r="C982"/>
  <c r="E981"/>
  <c r="A980"/>
  <c r="D980" s="1"/>
  <c r="E957" i="73"/>
  <c r="L979" i="80" l="1"/>
  <c r="P979"/>
  <c r="C984" i="73"/>
  <c r="I961"/>
  <c r="D985"/>
  <c r="F984"/>
  <c r="B964"/>
  <c r="A964" s="1"/>
  <c r="G962"/>
  <c r="H962" s="1"/>
  <c r="O980" i="80"/>
  <c r="N980"/>
  <c r="I979"/>
  <c r="M979"/>
  <c r="K980"/>
  <c r="J980"/>
  <c r="H982"/>
  <c r="F982"/>
  <c r="G982"/>
  <c r="C983"/>
  <c r="E982"/>
  <c r="A981"/>
  <c r="D981" s="1"/>
  <c r="B982"/>
  <c r="E958" i="73"/>
  <c r="L980" i="80" l="1"/>
  <c r="P980"/>
  <c r="D986" i="73"/>
  <c r="F985"/>
  <c r="C985"/>
  <c r="I962"/>
  <c r="G963"/>
  <c r="H963" s="1"/>
  <c r="B965"/>
  <c r="A965" s="1"/>
  <c r="N981" i="80"/>
  <c r="O981"/>
  <c r="I980"/>
  <c r="M980"/>
  <c r="K981"/>
  <c r="J981"/>
  <c r="B983"/>
  <c r="H983"/>
  <c r="G983"/>
  <c r="F983"/>
  <c r="A982"/>
  <c r="D982" s="1"/>
  <c r="C984"/>
  <c r="E983"/>
  <c r="E959" i="73"/>
  <c r="P981" i="80" l="1"/>
  <c r="L981"/>
  <c r="C986" i="73"/>
  <c r="D987"/>
  <c r="F986"/>
  <c r="I963"/>
  <c r="G964"/>
  <c r="H964" s="1"/>
  <c r="B966"/>
  <c r="A966" s="1"/>
  <c r="I981" i="80"/>
  <c r="M981"/>
  <c r="O982"/>
  <c r="N982"/>
  <c r="K982"/>
  <c r="J982"/>
  <c r="B984"/>
  <c r="H984"/>
  <c r="G984"/>
  <c r="F984"/>
  <c r="C985"/>
  <c r="E984"/>
  <c r="A983"/>
  <c r="D983" s="1"/>
  <c r="E960" i="73"/>
  <c r="L982" i="80" l="1"/>
  <c r="P982"/>
  <c r="D988" i="73"/>
  <c r="F987"/>
  <c r="C987"/>
  <c r="G965"/>
  <c r="H965" s="1"/>
  <c r="B967"/>
  <c r="A967" s="1"/>
  <c r="I964"/>
  <c r="N983" i="80"/>
  <c r="O983"/>
  <c r="I982"/>
  <c r="M982"/>
  <c r="K983"/>
  <c r="J983"/>
  <c r="H985"/>
  <c r="G985"/>
  <c r="F985"/>
  <c r="A984"/>
  <c r="D984" s="1"/>
  <c r="C986"/>
  <c r="E985"/>
  <c r="B985"/>
  <c r="E961" i="73"/>
  <c r="L983" i="80" l="1"/>
  <c r="P983"/>
  <c r="C988" i="73"/>
  <c r="D989"/>
  <c r="F988"/>
  <c r="I965"/>
  <c r="G966"/>
  <c r="H966" s="1"/>
  <c r="I966"/>
  <c r="B968"/>
  <c r="A968" s="1"/>
  <c r="O984" i="80"/>
  <c r="N984"/>
  <c r="I983"/>
  <c r="M983"/>
  <c r="K984"/>
  <c r="J984"/>
  <c r="H986"/>
  <c r="G986"/>
  <c r="F986"/>
  <c r="B986"/>
  <c r="C987"/>
  <c r="E986"/>
  <c r="A985"/>
  <c r="D985" s="1"/>
  <c r="E962" i="73"/>
  <c r="P984" i="80" l="1"/>
  <c r="L984"/>
  <c r="D990" i="73"/>
  <c r="F989"/>
  <c r="C989"/>
  <c r="C990" s="1"/>
  <c r="G967"/>
  <c r="H967" s="1"/>
  <c r="B969"/>
  <c r="A969" s="1"/>
  <c r="O985" i="80"/>
  <c r="N985"/>
  <c r="I984"/>
  <c r="M984"/>
  <c r="K985"/>
  <c r="J985"/>
  <c r="H987"/>
  <c r="G987"/>
  <c r="F987"/>
  <c r="C988"/>
  <c r="E987"/>
  <c r="A986"/>
  <c r="D986" s="1"/>
  <c r="B987"/>
  <c r="E963" i="73"/>
  <c r="L985" i="80" l="1"/>
  <c r="P985"/>
  <c r="D991" i="73"/>
  <c r="F990"/>
  <c r="I967"/>
  <c r="G968"/>
  <c r="H968" s="1"/>
  <c r="B970"/>
  <c r="A970" s="1"/>
  <c r="O986" i="80"/>
  <c r="N986"/>
  <c r="I985"/>
  <c r="M985"/>
  <c r="K986"/>
  <c r="J986"/>
  <c r="B988"/>
  <c r="H988"/>
  <c r="G988"/>
  <c r="F988"/>
  <c r="A987"/>
  <c r="D987" s="1"/>
  <c r="C989"/>
  <c r="E988"/>
  <c r="E964" i="73"/>
  <c r="L986" i="80" l="1"/>
  <c r="P986"/>
  <c r="D992" i="73"/>
  <c r="F991"/>
  <c r="C991"/>
  <c r="I968"/>
  <c r="G969"/>
  <c r="H969" s="1"/>
  <c r="B971"/>
  <c r="A971" s="1"/>
  <c r="O987" i="80"/>
  <c r="N987"/>
  <c r="I986"/>
  <c r="M986"/>
  <c r="K987"/>
  <c r="J987"/>
  <c r="H989"/>
  <c r="G989"/>
  <c r="F989"/>
  <c r="A988"/>
  <c r="D988" s="1"/>
  <c r="C990"/>
  <c r="E989"/>
  <c r="B989"/>
  <c r="E965" i="73"/>
  <c r="P987" i="80" l="1"/>
  <c r="L987"/>
  <c r="C992" i="73"/>
  <c r="C993" s="1"/>
  <c r="D993"/>
  <c r="F992"/>
  <c r="I969"/>
  <c r="B972"/>
  <c r="A972" s="1"/>
  <c r="G970"/>
  <c r="H970" s="1"/>
  <c r="I970"/>
  <c r="N988" i="80"/>
  <c r="O988"/>
  <c r="I987"/>
  <c r="M987"/>
  <c r="K988"/>
  <c r="J988"/>
  <c r="H990"/>
  <c r="G990"/>
  <c r="F990"/>
  <c r="B990"/>
  <c r="C991"/>
  <c r="E990"/>
  <c r="A989"/>
  <c r="D989" s="1"/>
  <c r="E966" i="73"/>
  <c r="L988" i="80" l="1"/>
  <c r="P988"/>
  <c r="D994" i="73"/>
  <c r="C994" s="1"/>
  <c r="F993"/>
  <c r="G971"/>
  <c r="H971" s="1"/>
  <c r="B973"/>
  <c r="A973" s="1"/>
  <c r="O989" i="80"/>
  <c r="N989"/>
  <c r="I988"/>
  <c r="M988"/>
  <c r="K989"/>
  <c r="J989"/>
  <c r="H991"/>
  <c r="G991"/>
  <c r="F991"/>
  <c r="A990"/>
  <c r="D990" s="1"/>
  <c r="C992"/>
  <c r="E991"/>
  <c r="B991"/>
  <c r="E967" i="73"/>
  <c r="L989" i="80" l="1"/>
  <c r="P989"/>
  <c r="I971" i="73"/>
  <c r="D995"/>
  <c r="F994"/>
  <c r="G972"/>
  <c r="H972" s="1"/>
  <c r="I972"/>
  <c r="B974"/>
  <c r="A974" s="1"/>
  <c r="N990" i="80"/>
  <c r="O990"/>
  <c r="I989"/>
  <c r="M989"/>
  <c r="K990"/>
  <c r="J990"/>
  <c r="B992"/>
  <c r="H992"/>
  <c r="G992"/>
  <c r="F992"/>
  <c r="C993"/>
  <c r="E992"/>
  <c r="A991"/>
  <c r="D991" s="1"/>
  <c r="E968" i="73"/>
  <c r="L990" i="80" l="1"/>
  <c r="P990"/>
  <c r="D996" i="73"/>
  <c r="F995"/>
  <c r="C995"/>
  <c r="C996" s="1"/>
  <c r="G973"/>
  <c r="H973" s="1"/>
  <c r="B975"/>
  <c r="A975" s="1"/>
  <c r="O991" i="80"/>
  <c r="N991"/>
  <c r="I990"/>
  <c r="M990"/>
  <c r="K991"/>
  <c r="J991"/>
  <c r="H993"/>
  <c r="G993"/>
  <c r="F993"/>
  <c r="C994"/>
  <c r="E993"/>
  <c r="A992"/>
  <c r="D992" s="1"/>
  <c r="B993"/>
  <c r="E969" i="73"/>
  <c r="L991" i="80" l="1"/>
  <c r="P991"/>
  <c r="D997" i="73"/>
  <c r="F996"/>
  <c r="I973"/>
  <c r="G974"/>
  <c r="H974" s="1"/>
  <c r="I974"/>
  <c r="B976"/>
  <c r="A976" s="1"/>
  <c r="O992" i="80"/>
  <c r="N992"/>
  <c r="I991"/>
  <c r="M991"/>
  <c r="K992"/>
  <c r="J992"/>
  <c r="B994"/>
  <c r="H994"/>
  <c r="F994"/>
  <c r="G994"/>
  <c r="A993"/>
  <c r="D993" s="1"/>
  <c r="C995"/>
  <c r="E994"/>
  <c r="E970" i="73"/>
  <c r="P992" i="80" l="1"/>
  <c r="L992"/>
  <c r="D998" i="73"/>
  <c r="F997"/>
  <c r="C997"/>
  <c r="C998" s="1"/>
  <c r="G975"/>
  <c r="H975" s="1"/>
  <c r="B977"/>
  <c r="A977" s="1"/>
  <c r="O993" i="80"/>
  <c r="N993"/>
  <c r="I992"/>
  <c r="M992"/>
  <c r="K993"/>
  <c r="J993"/>
  <c r="H995"/>
  <c r="G995"/>
  <c r="F995"/>
  <c r="A994"/>
  <c r="D994" s="1"/>
  <c r="C996"/>
  <c r="E995"/>
  <c r="B995"/>
  <c r="E971" i="73"/>
  <c r="L993" i="80" l="1"/>
  <c r="P993"/>
  <c r="D999" i="73"/>
  <c r="F998"/>
  <c r="G976"/>
  <c r="H976" s="1"/>
  <c r="B978"/>
  <c r="A978" s="1"/>
  <c r="I975"/>
  <c r="O994" i="80"/>
  <c r="N994"/>
  <c r="I993"/>
  <c r="M993"/>
  <c r="K994"/>
  <c r="J994"/>
  <c r="B996"/>
  <c r="H996"/>
  <c r="G996"/>
  <c r="F996"/>
  <c r="C997"/>
  <c r="E996"/>
  <c r="A995"/>
  <c r="D995" s="1"/>
  <c r="E972" i="73"/>
  <c r="P994" i="80" l="1"/>
  <c r="L994"/>
  <c r="D1000" i="73"/>
  <c r="F999"/>
  <c r="C999"/>
  <c r="C1000" s="1"/>
  <c r="C1001" s="1"/>
  <c r="I976"/>
  <c r="G977"/>
  <c r="H977" s="1"/>
  <c r="B979"/>
  <c r="A979" s="1"/>
  <c r="O995" i="80"/>
  <c r="N995"/>
  <c r="I994"/>
  <c r="M994"/>
  <c r="K995"/>
  <c r="J995"/>
  <c r="H997"/>
  <c r="G997"/>
  <c r="F997"/>
  <c r="A996"/>
  <c r="D996" s="1"/>
  <c r="C998"/>
  <c r="E997"/>
  <c r="B997"/>
  <c r="E973" i="73"/>
  <c r="L995" i="80" l="1"/>
  <c r="P995"/>
  <c r="F1000" i="73"/>
  <c r="D1001"/>
  <c r="C1002"/>
  <c r="E1001"/>
  <c r="G978"/>
  <c r="H978" s="1"/>
  <c r="B980"/>
  <c r="A980" s="1"/>
  <c r="I977"/>
  <c r="I995" i="80"/>
  <c r="M995"/>
  <c r="O996"/>
  <c r="N996"/>
  <c r="K996"/>
  <c r="J996"/>
  <c r="B998"/>
  <c r="H998"/>
  <c r="F998"/>
  <c r="G998"/>
  <c r="C999"/>
  <c r="E998"/>
  <c r="A997"/>
  <c r="D997" s="1"/>
  <c r="E974" i="73"/>
  <c r="L996" i="80" l="1"/>
  <c r="P996"/>
  <c r="D1002" i="73"/>
  <c r="F1001"/>
  <c r="C1003"/>
  <c r="E1002"/>
  <c r="I978"/>
  <c r="G979"/>
  <c r="H979" s="1"/>
  <c r="I979"/>
  <c r="B981"/>
  <c r="A981" s="1"/>
  <c r="N997" i="80"/>
  <c r="O997"/>
  <c r="I996"/>
  <c r="M996"/>
  <c r="K997"/>
  <c r="J997"/>
  <c r="H999"/>
  <c r="G999"/>
  <c r="F999"/>
  <c r="C1000"/>
  <c r="E999"/>
  <c r="A998"/>
  <c r="D998" s="1"/>
  <c r="B999"/>
  <c r="E975" i="73"/>
  <c r="P997" i="80" l="1"/>
  <c r="L997"/>
  <c r="D1003" i="73"/>
  <c r="F1002"/>
  <c r="C1004"/>
  <c r="E1003"/>
  <c r="G980"/>
  <c r="H980" s="1"/>
  <c r="B982"/>
  <c r="A982" s="1"/>
  <c r="O998" i="80"/>
  <c r="N998"/>
  <c r="I997"/>
  <c r="M997"/>
  <c r="K998"/>
  <c r="J998"/>
  <c r="B1000"/>
  <c r="E1000"/>
  <c r="H1000"/>
  <c r="G1000"/>
  <c r="F1000"/>
  <c r="A999"/>
  <c r="D999" s="1"/>
  <c r="E976" i="73"/>
  <c r="L998" i="80" l="1"/>
  <c r="P998"/>
  <c r="D1004" i="73"/>
  <c r="F1003"/>
  <c r="C1005"/>
  <c r="E1004"/>
  <c r="I980"/>
  <c r="G981"/>
  <c r="H981" s="1"/>
  <c r="B983"/>
  <c r="A983" s="1"/>
  <c r="N999" i="80"/>
  <c r="O999"/>
  <c r="I998"/>
  <c r="M998"/>
  <c r="K999"/>
  <c r="J999"/>
  <c r="A1000"/>
  <c r="D1000" s="1"/>
  <c r="E977" i="73"/>
  <c r="L999" i="80" l="1"/>
  <c r="P999"/>
  <c r="F1004" i="73"/>
  <c r="D1005"/>
  <c r="C1006"/>
  <c r="E1005"/>
  <c r="B984"/>
  <c r="A984" s="1"/>
  <c r="G982"/>
  <c r="H982" s="1"/>
  <c r="I981"/>
  <c r="O1000" i="80"/>
  <c r="N1000"/>
  <c r="I999"/>
  <c r="M999"/>
  <c r="K1000"/>
  <c r="J1000"/>
  <c r="E978" i="73"/>
  <c r="P1000" i="80" l="1"/>
  <c r="L1000"/>
  <c r="F1005" i="73"/>
  <c r="D1006"/>
  <c r="C1007"/>
  <c r="E1006"/>
  <c r="I982"/>
  <c r="G983"/>
  <c r="H983" s="1"/>
  <c r="B985"/>
  <c r="A985" s="1"/>
  <c r="I1000" i="80"/>
  <c r="M1000"/>
  <c r="E979" i="73"/>
  <c r="F1006" l="1"/>
  <c r="D1007"/>
  <c r="C1008"/>
  <c r="E1007"/>
  <c r="I983"/>
  <c r="G984"/>
  <c r="H984" s="1"/>
  <c r="I984"/>
  <c r="B986"/>
  <c r="A986" s="1"/>
  <c r="E980"/>
  <c r="D1008" l="1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62"/>
  <c r="L62" s="1"/>
  <c r="I430" i="73"/>
  <c r="N2" i="80"/>
  <c r="N62"/>
  <c r="P62" s="1"/>
  <c r="I432" i="73"/>
  <c r="D1028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O8" i="74" s="1"/>
  <c r="O120" s="1"/>
  <c r="I12" i="73"/>
  <c r="G8" i="74" s="1"/>
  <c r="G118" s="1"/>
  <c r="I714" i="73"/>
  <c r="I246"/>
  <c r="N3" i="80"/>
  <c r="P3" s="1"/>
  <c r="K2"/>
  <c r="J3"/>
  <c r="L3" s="1"/>
  <c r="O2"/>
  <c r="P2" s="1"/>
  <c r="G107" i="74"/>
  <c r="L2" i="80" l="1"/>
  <c r="G106" i="74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5" i="74" l="1"/>
  <c r="F4"/>
  <c r="G4"/>
  <c r="F6"/>
  <c r="F5"/>
  <c r="H4"/>
  <c r="H98" s="1"/>
  <c r="H5"/>
  <c r="H102" s="1"/>
  <c r="H6"/>
  <c r="H106" s="1"/>
  <c r="I4"/>
  <c r="I5"/>
  <c r="I6"/>
  <c r="J4"/>
  <c r="J100" s="1"/>
  <c r="J5"/>
  <c r="J104" s="1"/>
  <c r="J6"/>
  <c r="J108" s="1"/>
  <c r="K5"/>
  <c r="K104" s="1"/>
  <c r="K4"/>
  <c r="K100" s="1"/>
  <c r="K6"/>
  <c r="K108" s="1"/>
  <c r="L4"/>
  <c r="L100" s="1"/>
  <c r="L5"/>
  <c r="L6"/>
  <c r="L108" s="1"/>
  <c r="M4"/>
  <c r="M100" s="1"/>
  <c r="M5"/>
  <c r="M104" s="1"/>
  <c r="M6"/>
  <c r="M108" s="1"/>
  <c r="N4"/>
  <c r="N100" s="1"/>
  <c r="N5"/>
  <c r="N104" s="1"/>
  <c r="N6"/>
  <c r="N108" s="1"/>
  <c r="O4"/>
  <c r="O100" s="1"/>
  <c r="O6"/>
  <c r="O108" s="1"/>
  <c r="O5"/>
  <c r="O104" s="1"/>
  <c r="P4"/>
  <c r="P5"/>
  <c r="P6"/>
  <c r="Q4"/>
  <c r="Q99" s="1"/>
  <c r="Q5"/>
  <c r="Q103" s="1"/>
  <c r="Q6"/>
  <c r="Q107" s="1"/>
  <c r="R4"/>
  <c r="R5"/>
  <c r="R6"/>
  <c r="T5"/>
  <c r="T102" s="1"/>
  <c r="T4"/>
  <c r="T98" s="1"/>
  <c r="U5"/>
  <c r="U103" s="1"/>
  <c r="V4"/>
  <c r="V98" s="1"/>
  <c r="U4"/>
  <c r="U99" s="1"/>
  <c r="S4"/>
  <c r="V6"/>
  <c r="V106" s="1"/>
  <c r="U6"/>
  <c r="U107" s="1"/>
  <c r="T6"/>
  <c r="T106" s="1"/>
  <c r="S5"/>
  <c r="V5"/>
  <c r="V102" s="1"/>
  <c r="S6"/>
  <c r="R103" l="1"/>
  <c r="R102"/>
  <c r="R107"/>
  <c r="R106"/>
  <c r="R99"/>
  <c r="R98"/>
  <c r="P100"/>
  <c r="P99"/>
  <c r="P104"/>
  <c r="P103"/>
  <c r="P108"/>
  <c r="P107"/>
  <c r="I98"/>
  <c r="I100"/>
  <c r="I102"/>
  <c r="I104"/>
  <c r="I106"/>
  <c r="I108"/>
  <c r="F104"/>
  <c r="F102"/>
  <c r="F100"/>
  <c r="F98"/>
  <c r="F108"/>
  <c r="F106"/>
  <c r="G105"/>
  <c r="G102"/>
  <c r="L103"/>
  <c r="L104"/>
  <c r="G101"/>
  <c r="G98"/>
  <c r="S103"/>
  <c r="S102"/>
  <c r="S99"/>
  <c r="S98"/>
  <c r="S107"/>
  <c r="S106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<sst xmlns="http://schemas.openxmlformats.org/spreadsheetml/2006/main" count="228" uniqueCount="149">
  <si>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</si>
  <si>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</si>
  <si>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</si>
  <si>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</si>
  <si>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</si>
  <si>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</si>
  <si>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</si>
  <si>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</si>
  <si>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</si>
  <si>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</si>
  <si>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</si>
  <si>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</si>
  <si>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</si>
  <si>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</si>
  <si>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</si>
  <si>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</si>
  <si>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</si>
  <si>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</si>
  <si>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</si>
  <si>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</si>
  <si>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</si>
  <si>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</si>
  <si>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</si>
  <si>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</si>
  <si>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</si>
  <si>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</si>
  <si>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</si>
  <si>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</si>
  <si>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</si>
  <si>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</si>
  <si>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</si>
  <si>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</si>
  <si>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</si>
  <si>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</si>
  <si>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</si>
  <si>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</si>
  <si>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</si>
  <si>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</si>
  <si>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</si>
  <si>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</si>
  <si>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</si>
  <si>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</si>
  <si>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</si>
  <si>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</si>
  <si>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</si>
  <si>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</si>
  <si>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</si>
  <si>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</si>
  <si>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</si>
  <si>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</si>
  <si>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</si>
  <si>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</si>
  <si>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</si>
  <si>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</si>
  <si>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</si>
  <si>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</si>
  <si>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</si>
  <si>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</si>
  <si>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</si>
  <si>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</si>
  <si>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</si>
  <si>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</si>
  <si>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</si>
  <si>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</si>
  <si>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</si>
  <si>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</si>
  <si>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</si>
  <si>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</si>
  <si>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</si>
  <si>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</si>
  <si>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</si>
  <si>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</si>
  <si>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</si>
  <si>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</si>
  <si>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</si>
  <si>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</si>
  <si>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</si>
  <si>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</si>
  <si>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</si>
  <si>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</si>
  <si>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</si>
  <si>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</si>
  <si>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</si>
  <si>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</si>
  <si>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</si>
  <si>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</si>
  <si>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</si>
  <si>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</si>
  <si>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</si>
  <si>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</si>
  <si>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</si>
  <si>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</si>
  <si>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</si>
  <si>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</si>
  <si>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</si>
  <si>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</si>
  <si>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</si>
  <si>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</si>
  <si>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</si>
  <si>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</si>
  <si>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</si>
  <si>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</si>
  <si>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</si>
  <si>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</si>
  <si>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</si>
  <si>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</si>
  <si>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</si>
  <si>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</si>
  <si>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</si>
  <si>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</si>
  <si>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</si>
  <si>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</si>
  <si>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</si>
  <si>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</si>
  <si>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</si>
  <si>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</si>
  <si>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</si>
  <si>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</si>
  <si>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</si>
  <si>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</si>
  <si>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</si>
  <si>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</si>
  <si>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</si>
  <si>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</si>
  <si>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</si>
  <si>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</si>
  <si>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</si>
  <si>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</si>
  <si>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</si>
  <si>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</si>
  <si>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</si>
  <si>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</si>
  <si>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</si>
  <si>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</si>
  <si>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</si>
  <si>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</si>
  <si>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</si>
  <si>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2Oct</t>
  </si>
  <si>
    <t>M(c)</t>
  </si>
  <si>
    <t>4P</t>
  </si>
  <si>
    <t>5G</t>
  </si>
  <si>
    <t>6S</t>
  </si>
  <si>
    <t>7Gp</t>
  </si>
  <si>
    <t>8U</t>
  </si>
  <si>
    <t>9Rot</t>
  </si>
  <si>
    <t>10Ama</t>
  </si>
  <si>
    <t>3M2</t>
  </si>
  <si>
    <t>(M.1)</t>
  </si>
  <si>
    <t>1D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</si>
</sst>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3">
    <dxf>
      <fill>
        <patternFill>
          <bgColor theme="0"/>
        </patternFill>
      </fill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68463744"/>
        <c:axId val="168469632"/>
      </c:barChart>
      <c:catAx>
        <c:axId val="168463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469632"/>
        <c:crossesAt val="0"/>
        <c:lblAlgn val="ctr"/>
        <c:lblOffset val="100"/>
        <c:tickLblSkip val="1"/>
        <c:tickMarkSkip val="1"/>
      </c:catAx>
      <c:valAx>
        <c:axId val="16846963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463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6r2="http://schemas.microsoft.com/office/drawing/2015/06/chart" xmlns:c15="http://schemas.microsoft.com/office/drawing/2012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168664064"/>
        <c:axId val="168669952"/>
        <c:extLst xmlns:c16r2="http://schemas.microsoft.com/office/drawing/2015/06/chart"/>
      </c:barChart>
      <c:catAx>
        <c:axId val="168664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669952"/>
        <c:crossesAt val="0"/>
        <c:lblAlgn val="ctr"/>
        <c:lblOffset val="100"/>
        <c:tickLblSkip val="1"/>
        <c:tickMarkSkip val="1"/>
      </c:catAx>
      <c:valAx>
        <c:axId val="16866995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675044795234E-2"/>
              <c:y val="9.579915318648052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664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168786176"/>
        <c:axId val="168800256"/>
      </c:barChart>
      <c:catAx>
        <c:axId val="16878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800256"/>
        <c:crossesAt val="0"/>
        <c:lblAlgn val="ctr"/>
        <c:lblOffset val="100"/>
        <c:tickLblSkip val="1"/>
        <c:tickMarkSkip val="1"/>
      </c:catAx>
      <c:valAx>
        <c:axId val="16880025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786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168719872"/>
        <c:axId val="168721408"/>
      </c:barChart>
      <c:catAx>
        <c:axId val="168719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721408"/>
        <c:crossesAt val="0"/>
        <c:lblAlgn val="ctr"/>
        <c:lblOffset val="100"/>
        <c:tickLblSkip val="1"/>
        <c:tickMarkSkip val="1"/>
      </c:catAx>
      <c:valAx>
        <c:axId val="16872140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1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719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0</c:v>
                </c:pt>
                <c:pt idx="1">
                  <c:v>1D</c:v>
                </c:pt>
                <c:pt idx="2">
                  <c:v>(M.1)</c:v>
                </c:pt>
                <c:pt idx="3">
                  <c:v>2Oct</c:v>
                </c:pt>
                <c:pt idx="4">
                  <c:v>3M2</c:v>
                </c:pt>
                <c:pt idx="5">
                  <c:v>M(c)</c:v>
                </c:pt>
                <c:pt idx="6">
                  <c:v>4P</c:v>
                </c:pt>
                <c:pt idx="7">
                  <c:v>5G</c:v>
                </c:pt>
                <c:pt idx="8">
                  <c:v>6S</c:v>
                </c:pt>
                <c:pt idx="9">
                  <c:v>7Gp</c:v>
                </c:pt>
                <c:pt idx="10">
                  <c:v>8U</c:v>
                </c:pt>
                <c:pt idx="11">
                  <c:v>9Rot</c:v>
                </c:pt>
                <c:pt idx="12">
                  <c:v>10Ama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168965248"/>
        <c:axId val="168966784"/>
        <c:extLst xmlns:c16r2="http://schemas.microsoft.com/office/drawing/2015/06/chart"/>
      </c:barChart>
      <c:catAx>
        <c:axId val="168965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966784"/>
        <c:crossesAt val="0"/>
        <c:lblAlgn val="ctr"/>
        <c:lblOffset val="100"/>
        <c:tickLblSkip val="1"/>
        <c:tickMarkSkip val="1"/>
      </c:catAx>
      <c:valAx>
        <c:axId val="16896678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965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5" dataDxfId="144">
  <tableColumns count="12">
    <tableColumn id="1" name="Step" dataDxfId="143"/>
    <tableColumn id="2" name="MarkName" dataDxfId="142"/>
    <tableColumn id="3" name="Coupling" dataDxfId="141"/>
    <tableColumn id="6" name="Image" dataDxfId="140"/>
    <tableColumn id="4" name="Mark" dataDxfId="139"/>
    <tableColumn id="7" name="Y" dataDxfId="138">
      <calculatedColumnFormula>IF(B2="","",IF(Protocol[[#This Row],[Image]]="",0,IF(C2="L",1,IF(C2="P",2,IF(C2="E",3,IF(C2="X",4,""))))))</calculatedColumnFormula>
    </tableColumn>
    <tableColumn id="8" name="X1" dataDxfId="137"/>
    <tableColumn id="9" name="X2" dataDxfId="136"/>
    <tableColumn id="10" name="X3" dataDxfId="135"/>
    <tableColumn id="11" name="X4" dataDxfId="134"/>
    <tableColumn id="12" name="X" dataDxfId="133">
      <calculatedColumnFormula>IF(Protocol[[#This Row],[MarkName]]="","",IF(F2=1,G2,IF(F2=2,H2,IF(F2=3,I2,IF(F2=4,J2,0)))))</calculatedColumnFormula>
    </tableColumn>
    <tableColumn id="13" name="XY" dataDxfId="132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1" dataDxfId="130">
  <tableColumns count="5">
    <tableColumn id="1" name="FCFindex" dataDxfId="129"/>
    <tableColumn id="6" name="From" dataDxfId="128"/>
    <tableColumn id="2" name="To" dataDxfId="127"/>
    <tableColumn id="3" name="MarkFrom" dataDxfId="126">
      <calculatedColumnFormula>IF(ISNUMBER(FCF[[#This Row],[From]]),INDEX(Protocol[Mark],MATCH([From],Protocol[Step])),"")</calculatedColumnFormula>
    </tableColumn>
    <tableColumn id="4" name="MarkTo" dataDxfId="125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4" dataDxfId="123">
  <tableColumns count="2">
    <tableColumn id="1" name="Index" dataDxfId="122"/>
    <tableColumn id="2" name="Variable" dataDxfId="121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60" dataDxfId="59">
  <tableColumns count="29">
    <tableColumn id="1" name="Label" dataDxfId="58"/>
    <tableColumn id="2" name="Value" dataDxfId="57"/>
    <tableColumn id="3" name="Unit" dataDxfId="56"/>
    <tableColumn id="4" name="0" dataDxfId="55"/>
    <tableColumn id="5" name="1" dataDxfId="54"/>
    <tableColumn id="6" name="2" dataDxfId="53"/>
    <tableColumn id="7" name="3" dataDxfId="52"/>
    <tableColumn id="8" name="4" dataDxfId="51"/>
    <tableColumn id="9" name="5" dataDxfId="50"/>
    <tableColumn id="10" name="6" dataDxfId="49"/>
    <tableColumn id="11" name="7" dataDxfId="48"/>
    <tableColumn id="12" name="8" dataDxfId="47"/>
    <tableColumn id="13" name="9" dataDxfId="46"/>
    <tableColumn id="14" name="10" dataDxfId="45"/>
    <tableColumn id="15" name="11" dataDxfId="44"/>
    <tableColumn id="16" name="12" dataDxfId="43"/>
    <tableColumn id="17" name="13" dataDxfId="42"/>
    <tableColumn id="18" name="14" dataDxfId="41"/>
    <tableColumn id="19" name="15" dataDxfId="40"/>
    <tableColumn id="20" name="16" dataDxfId="39"/>
    <tableColumn id="21" name="17" dataDxfId="38"/>
    <tableColumn id="22" name="18" dataDxfId="37"/>
    <tableColumn id="23" name="19" dataDxfId="36"/>
    <tableColumn id="24" name="20" dataDxfId="35"/>
    <tableColumn id="25" name="21" dataDxfId="34"/>
    <tableColumn id="26" name="22" dataDxfId="33"/>
    <tableColumn id="27" name="23" dataDxfId="32"/>
    <tableColumn id="28" name="24" dataDxfId="31"/>
    <tableColumn id="29" name="25" dataDxfId="30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9" dataDxfId="28" headerRowCellStyle="Normal 2" dataCellStyle="Normal 2">
  <tableColumns count="9">
    <tableColumn id="1" name="Sample" dataDxfId="27">
      <calculatedColumnFormula>IF(AND(B2=1,C2=0),A1+1,A1)</calculatedColumnFormula>
    </tableColumn>
    <tableColumn id="2" name="SubSample" dataDxfId="26">
      <calculatedColumnFormula>IF(C2=0,IF(B1=Protocol!$V$20,1,B1+1),B1)</calculatedColumnFormula>
    </tableColumn>
    <tableColumn id="3" name="State" dataDxfId="25">
      <calculatedColumnFormula>IF(C1+1=Protocol!$V$21,0,C1+1)</calculatedColumnFormula>
    </tableColumn>
    <tableColumn id="14" name="VariableIndex" dataDxfId="24"/>
    <tableColumn id="4" name="MarkName" dataDxfId="23">
      <calculatedColumnFormula>INDEX(Protocol[Mark],MATCH(C2,Protocol[Step],0))</calculatedColumnFormula>
    </tableColumn>
    <tableColumn id="15" name="VariableName" dataDxfId="22">
      <calculatedColumnFormula>INDEX(Variables[Variable],MATCH(Systematic[[#This Row],[VariableIndex]],Variables[Index],0))</calculatedColumnFormula>
    </tableColumn>
    <tableColumn id="5" name="SampleVariableLabel" dataDxfId="21">
      <calculatedColumnFormula>Systematic[[#This Row],[Sample]]*1000000+Systematic[[#This Row],[SubSample]]*10000+Systematic[[#This Row],[VariableIndex]]</calculatedColumnFormula>
    </tableColumn>
    <tableColumn id="10" name="Label" dataDxfId="20">
      <calculatedColumnFormula>Systematic[[#This Row],[SampleVariableLabel]]+100*Systematic[[#This Row],[State]]</calculatedColumnFormula>
    </tableColumn>
    <tableColumn id="6" name="Value" dataDxfId="19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8" dataDxfId="17" headerRowCellStyle="Normal 2" dataCellStyle="Normal 2">
  <autoFilter ref="A1:P1000"/>
  <tableColumns count="16">
    <tableColumn id="1" name="Sample" dataDxfId="16">
      <calculatedColumnFormula>IF(AND(B2=1,C2=0),A1+1,A1)</calculatedColumnFormula>
    </tableColumn>
    <tableColumn id="2" name="SubSample" dataDxfId="15">
      <calculatedColumnFormula>IF(C2=0,IF(B1=Protocol!$V$20,1,B1+1),B1)</calculatedColumnFormula>
    </tableColumn>
    <tableColumn id="3" name="FCFindex" dataDxfId="14">
      <calculatedColumnFormula>IF(C1+1=Protocol!$V$21,0,C1+1)</calculatedColumnFormula>
    </tableColumn>
    <tableColumn id="24" name="SampleLabel" dataDxfId="13">
      <calculatedColumnFormula>A2*1000000+B2*10000</calculatedColumnFormula>
    </tableColumn>
    <tableColumn id="22" name="From" dataDxfId="12">
      <calculatedColumnFormula>INDEX(FCF[From],MATCH(FCFdata[[#This Row],[FCFindex]],FCF[FCFindex]))</calculatedColumnFormula>
    </tableColumn>
    <tableColumn id="21" name="To" dataDxfId="11">
      <calculatedColumnFormula>INDEX(FCF[To],MATCH(FCFdata[[#This Row],[FCFindex]],FCF[FCFindex]))</calculatedColumnFormula>
    </tableColumn>
    <tableColumn id="4" name="MarkFrom" dataDxfId="10">
      <calculatedColumnFormula>INDEX(FCF[MarkFrom],MATCH(FCFdata[[#This Row],[FCFindex]],FCF[FCFindex]))</calculatedColumnFormula>
    </tableColumn>
    <tableColumn id="20" name="MarkTo" dataDxfId="9">
      <calculatedColumnFormula>INDEX(FCF[MarkTo],MATCH(FCFdata[[#This Row],[FCFindex]],FCF[FCFindex]))</calculatedColumnFormula>
    </tableColumn>
    <tableColumn id="25" name="SpecificFluxLabel" dataDxfId="8">
      <calculatedColumnFormula>FCFdata[[#This Row],[SampleLabel]]+3</calculatedColumnFormula>
    </tableColumn>
    <tableColumn id="13" name="SpecificFluxFrom" dataDxfId="7">
      <calculatedColumnFormula>IF(FCFdata[[#This Row],[Sample]]&gt;nSamples,"",INDEX(MarkStats[],MATCH($I2,MarkStats[Label],0),FCFdata[[#This Row],[From]]+4))</calculatedColumnFormula>
    </tableColumn>
    <tableColumn id="14" name="SpecificFluxTo" dataDxfId="6">
      <calculatedColumnFormula>IF(FCFdata[[#This Row],[Sample]]&gt;nSamples,"",INDEX(MarkStats[],MATCH($I2,MarkStats[Label],0),FCFdata[[#This Row],[To]]+4))</calculatedColumnFormula>
    </tableColumn>
    <tableColumn id="15" name="FCF" dataDxfId="5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4">
      <calculatedColumnFormula>FCFdata[[#This Row],[SampleLabel]]+5</calculatedColumnFormula>
    </tableColumn>
    <tableColumn id="16" name="corrSpecificFluxFrom" dataDxfId="3">
      <calculatedColumnFormula>IF(FCFdata[[#This Row],[Sample]]&gt;nSamples,"",INDEX(MarkStats[],MATCH($M2,MarkStats[Label],0),FCFdata[[#This Row],[From]]+4))</calculatedColumnFormula>
    </tableColumn>
    <tableColumn id="17" name="corrSpecificFluxTo" dataDxfId="2">
      <calculatedColumnFormula>IF(FCFdata[[#This Row],[Sample]]&gt;nSamples,"",INDEX(MarkStats[],MATCH($M2,MarkStats[Label],0),FCFdata[[#This Row],[To]]+4))</calculatedColumnFormula>
    </tableColumn>
    <tableColumn id="18" name="corrFCF" dataDxfId="1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62</v>
      </c>
    </row>
    <row r="2" spans="1:2">
      <c r="A2" s="26"/>
      <c r="B2" s="45" t="s">
        <v>64</v>
      </c>
    </row>
    <row r="3" spans="1:2">
      <c r="B3" t="s">
        <v>63</v>
      </c>
    </row>
    <row r="4" spans="1:2">
      <c r="B4" t="s">
        <v>91</v>
      </c>
    </row>
    <row r="5" spans="1:2">
      <c r="B5" t="s">
        <v>65</v>
      </c>
    </row>
    <row r="7" spans="1:2">
      <c r="A7" s="26">
        <v>2</v>
      </c>
      <c r="B7" s="10" t="s">
        <v>70</v>
      </c>
    </row>
    <row r="8" spans="1:2">
      <c r="B8" t="s">
        <v>71</v>
      </c>
    </row>
    <row r="9" spans="1:2">
      <c r="B9" t="s">
        <v>80</v>
      </c>
    </row>
    <row r="11" spans="1:2">
      <c r="A11" s="26" t="s">
        <v>84</v>
      </c>
      <c r="B11" s="10" t="s">
        <v>72</v>
      </c>
    </row>
    <row r="12" spans="1:2">
      <c r="B12" t="s">
        <v>81</v>
      </c>
    </row>
    <row r="13" spans="1:2">
      <c r="B13" t="s">
        <v>82</v>
      </c>
    </row>
    <row r="14" spans="1:2">
      <c r="B14" t="s">
        <v>73</v>
      </c>
    </row>
    <row r="15" spans="1:2">
      <c r="B15" t="s">
        <v>74</v>
      </c>
    </row>
    <row r="16" spans="1:2">
      <c r="B16" t="s">
        <v>75</v>
      </c>
    </row>
    <row r="17" spans="1:2">
      <c r="B17" t="s">
        <v>83</v>
      </c>
    </row>
    <row r="19" spans="1:2">
      <c r="A19" s="26" t="s">
        <v>85</v>
      </c>
      <c r="B19" s="10" t="s">
        <v>86</v>
      </c>
    </row>
    <row r="20" spans="1:2">
      <c r="A20" s="26"/>
      <c r="B20" s="45" t="s">
        <v>88</v>
      </c>
    </row>
    <row r="21" spans="1:2">
      <c r="A21" s="26"/>
      <c r="B21" s="45" t="s">
        <v>89</v>
      </c>
    </row>
    <row r="22" spans="1:2">
      <c r="A22" s="26"/>
      <c r="B22" s="45" t="s">
        <v>87</v>
      </c>
    </row>
    <row r="24" spans="1:2">
      <c r="A24" s="26">
        <v>4</v>
      </c>
      <c r="B24" s="10" t="s">
        <v>77</v>
      </c>
    </row>
    <row r="25" spans="1:2">
      <c r="A25" s="26"/>
      <c r="B25" s="45" t="s">
        <v>90</v>
      </c>
    </row>
    <row r="27" spans="1:2">
      <c r="A27" s="26">
        <v>5</v>
      </c>
      <c r="B27" s="10" t="s">
        <v>76</v>
      </c>
    </row>
    <row r="28" spans="1:2">
      <c r="B28" t="s">
        <v>78</v>
      </c>
    </row>
    <row r="29" spans="1:2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tabSelected="1" workbookViewId="0">
      <selection activeCell="C17" sqref="C17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13</v>
      </c>
      <c r="B1" s="2" t="s">
        <v>16</v>
      </c>
      <c r="C1" s="2" t="s">
        <v>24</v>
      </c>
      <c r="D1" s="2" t="s">
        <v>101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119</v>
      </c>
      <c r="O1" s="2" t="s">
        <v>109</v>
      </c>
      <c r="P1" s="2" t="s">
        <v>110</v>
      </c>
      <c r="Q1" s="2" t="s">
        <v>111</v>
      </c>
      <c r="R1" s="2" t="s">
        <v>112</v>
      </c>
      <c r="T1" s="2" t="s">
        <v>122</v>
      </c>
      <c r="U1" s="2" t="s">
        <v>121</v>
      </c>
    </row>
    <row r="2" spans="1:23" ht="15.75" thickTop="1">
      <c r="A2" s="1">
        <v>0</v>
      </c>
      <c r="B2" s="79" t="s">
        <v>36</v>
      </c>
      <c r="C2" s="86" t="s">
        <v>11</v>
      </c>
      <c r="D2" s="80" t="s">
        <v>102</v>
      </c>
      <c r="E2" s="8" t="str">
        <f>IF(B2="","",B2)</f>
        <v>0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Row],[From]]),INDEX(Protocol[Mark],MATCH([From],Protocol[Step])),"")</f>
        <v>1D</v>
      </c>
      <c r="R2" s="1" t="str">
        <f>IF(ISNUMBER(FCF[[#This Row],[To]]),INDEX(Protocol[Mark],MATCH([To],Protocol[Step])),"")</f>
        <v>(M.1)</v>
      </c>
      <c r="T2" s="1">
        <v>1</v>
      </c>
      <c r="U2" s="136" t="s">
        <v>103</v>
      </c>
    </row>
    <row r="3" spans="1:23">
      <c r="A3" s="1">
        <f>A2+1</f>
        <v>1</v>
      </c>
      <c r="B3" s="81" t="s">
        <v>148</v>
      </c>
      <c r="C3" s="85" t="s">
        <v>11</v>
      </c>
      <c r="D3" s="87" t="s">
        <v>102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(M.1)</v>
      </c>
      <c r="R3" s="1" t="str">
        <f>IF(ISNUMBER(FCF[[#This Row],[To]]),INDEX(Protocol[Mark],MATCH([To],Protocol[Step])),"")</f>
        <v>2Oct</v>
      </c>
      <c r="T3" s="1">
        <v>2</v>
      </c>
      <c r="U3" s="137" t="s">
        <v>104</v>
      </c>
    </row>
    <row r="4" spans="1:23">
      <c r="A4" s="1">
        <f t="shared" ref="A4:A27" si="6">A3+1</f>
        <v>2</v>
      </c>
      <c r="B4" s="81" t="s">
        <v>147</v>
      </c>
      <c r="C4" s="85" t="s">
        <v>11</v>
      </c>
      <c r="D4" s="87" t="s">
        <v>102</v>
      </c>
      <c r="E4" s="8" t="str">
        <f t="shared" si="4"/>
        <v>(M.1)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2Oct</v>
      </c>
      <c r="R4" s="1" t="str">
        <f>IF(ISNUMBER(FCF[[#This Row],[To]]),INDEX(Protocol[Mark],MATCH([To],Protocol[Step])),"")</f>
        <v>3M2</v>
      </c>
      <c r="T4" s="1">
        <v>3</v>
      </c>
      <c r="U4" s="138" t="s">
        <v>105</v>
      </c>
    </row>
    <row r="5" spans="1:23">
      <c r="A5" s="1">
        <f t="shared" si="6"/>
        <v>3</v>
      </c>
      <c r="B5" s="81" t="s">
        <v>137</v>
      </c>
      <c r="C5" s="85" t="s">
        <v>1</v>
      </c>
      <c r="D5" s="82" t="s">
        <v>102</v>
      </c>
      <c r="E5" s="8" t="str">
        <f t="shared" si="4"/>
        <v>2Oct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3M2</v>
      </c>
      <c r="R5" s="1" t="str">
        <f>IF(ISNUMBER(FCF[[#This Row],[To]]),INDEX(Protocol[Mark],MATCH([To],Protocol[Step])),"")</f>
        <v>M(c)</v>
      </c>
      <c r="T5" s="1">
        <v>4</v>
      </c>
      <c r="U5" s="139" t="s">
        <v>106</v>
      </c>
    </row>
    <row r="6" spans="1:23">
      <c r="A6" s="1">
        <f t="shared" si="6"/>
        <v>4</v>
      </c>
      <c r="B6" s="81" t="s">
        <v>146</v>
      </c>
      <c r="C6" s="85" t="s">
        <v>1</v>
      </c>
      <c r="D6" s="87" t="s">
        <v>102</v>
      </c>
      <c r="E6" s="8" t="str">
        <f t="shared" si="4"/>
        <v>3M2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M(c)</v>
      </c>
      <c r="R6" s="1" t="str">
        <f>IF(ISNUMBER(FCF[[#This Row],[To]]),INDEX(Protocol[Mark],MATCH([To],Protocol[Step])),"")</f>
        <v>4P</v>
      </c>
      <c r="T6" s="1">
        <v>5</v>
      </c>
      <c r="U6" s="138" t="s">
        <v>107</v>
      </c>
    </row>
    <row r="7" spans="1:23">
      <c r="A7" s="1">
        <f t="shared" si="6"/>
        <v>5</v>
      </c>
      <c r="B7" s="81" t="s">
        <v>138</v>
      </c>
      <c r="C7" s="85" t="s">
        <v>1</v>
      </c>
      <c r="D7" s="87" t="s">
        <v>102</v>
      </c>
      <c r="E7" s="8" t="str">
        <f t="shared" si="4"/>
        <v>M(c)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4P</v>
      </c>
      <c r="R7" s="1" t="str">
        <f>IF(ISNUMBER(FCF[[#This Row],[To]]),INDEX(Protocol[Mark],MATCH([To],Protocol[Step])),"")</f>
        <v>5G</v>
      </c>
      <c r="T7" s="1">
        <v>6</v>
      </c>
      <c r="U7" s="139" t="s">
        <v>108</v>
      </c>
    </row>
    <row r="8" spans="1:23">
      <c r="A8" s="1">
        <f t="shared" si="6"/>
        <v>6</v>
      </c>
      <c r="B8" s="81" t="s">
        <v>139</v>
      </c>
      <c r="C8" s="85" t="s">
        <v>1</v>
      </c>
      <c r="D8" s="87" t="s">
        <v>102</v>
      </c>
      <c r="E8" s="8" t="str">
        <f t="shared" si="4"/>
        <v>4P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5G</v>
      </c>
      <c r="R8" s="1" t="str">
        <f>IF(ISNUMBER(FCF[[#This Row],[To]]),INDEX(Protocol[Mark],MATCH([To],Protocol[Step])),"")</f>
        <v>6S</v>
      </c>
      <c r="T8" s="1">
        <v>7</v>
      </c>
      <c r="U8" s="140"/>
    </row>
    <row r="9" spans="1:23">
      <c r="A9" s="1">
        <f t="shared" si="6"/>
        <v>7</v>
      </c>
      <c r="B9" s="81" t="s">
        <v>140</v>
      </c>
      <c r="C9" s="85" t="s">
        <v>1</v>
      </c>
      <c r="D9" s="87" t="s">
        <v>102</v>
      </c>
      <c r="E9" s="8" t="str">
        <f t="shared" si="4"/>
        <v>5G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6S</v>
      </c>
      <c r="R9" s="1" t="str">
        <f>IF(ISNUMBER(FCF[[#This Row],[To]]),INDEX(Protocol[Mark],MATCH([To],Protocol[Step])),"")</f>
        <v>7Gp</v>
      </c>
      <c r="T9" s="1">
        <v>8</v>
      </c>
      <c r="U9" s="140"/>
    </row>
    <row r="10" spans="1:23">
      <c r="A10" s="1">
        <f t="shared" si="6"/>
        <v>8</v>
      </c>
      <c r="B10" s="81" t="s">
        <v>141</v>
      </c>
      <c r="C10" s="85" t="s">
        <v>1</v>
      </c>
      <c r="D10" s="87" t="s">
        <v>102</v>
      </c>
      <c r="E10" s="8" t="str">
        <f t="shared" si="4"/>
        <v>6S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7Gp</v>
      </c>
      <c r="R10" s="1" t="str">
        <f>IF(ISNUMBER(FCF[[#This Row],[To]]),INDEX(Protocol[Mark],MATCH([To],Protocol[Step])),"")</f>
        <v>8U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142</v>
      </c>
      <c r="C11" s="85" t="s">
        <v>1</v>
      </c>
      <c r="D11" s="87" t="s">
        <v>102</v>
      </c>
      <c r="E11" s="8" t="str">
        <f t="shared" si="4"/>
        <v>7Gp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Row],[From]]),INDEX(Protocol[Mark],MATCH([From],Protocol[Step])),"")</f>
        <v>8U</v>
      </c>
      <c r="R11" s="1" t="str">
        <f>IF(ISNUMBER(FCF[[#This Row],[To]]),INDEX(Protocol[Mark],MATCH([To],Protocol[Step])),"")</f>
        <v>9Rot</v>
      </c>
      <c r="T11" s="1">
        <v>10</v>
      </c>
      <c r="U11" s="141"/>
    </row>
    <row r="12" spans="1:23">
      <c r="A12" s="1">
        <f t="shared" si="6"/>
        <v>10</v>
      </c>
      <c r="B12" s="81" t="s">
        <v>143</v>
      </c>
      <c r="C12" s="85" t="s">
        <v>2</v>
      </c>
      <c r="D12" s="87" t="s">
        <v>102</v>
      </c>
      <c r="E12" s="8" t="str">
        <f t="shared" si="4"/>
        <v>8U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Row],[From]]),INDEX(Protocol[Mark],MATCH([From],Protocol[Step])),"")</f>
        <v>9Rot</v>
      </c>
      <c r="R12" s="1" t="str">
        <f>IF(ISNUMBER(FCF[[#This Row],[To]]),INDEX(Protocol[Mark],MATCH([To],Protocol[Step])),"")</f>
        <v>10Ama</v>
      </c>
    </row>
    <row r="13" spans="1:23" ht="15.75" thickBot="1">
      <c r="A13" s="1">
        <f t="shared" si="6"/>
        <v>11</v>
      </c>
      <c r="B13" s="81" t="s">
        <v>144</v>
      </c>
      <c r="C13" s="85" t="s">
        <v>2</v>
      </c>
      <c r="D13" s="87" t="s">
        <v>102</v>
      </c>
      <c r="E13" s="8" t="str">
        <f t="shared" si="4"/>
        <v>9Rot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Row],[From]]),INDEX(Protocol[Mark],MATCH([From],Protocol[Step])),"")</f>
        <v>10Ama</v>
      </c>
      <c r="R13" s="1" t="str">
        <f>IF(ISNUMBER(FCF[[#This Row],[To]]),INDEX(Protocol[Mark],MATCH([To],Protocol[Step])),"")</f>
        <v/>
      </c>
      <c r="T13" s="47" t="s">
        <v>66</v>
      </c>
      <c r="U13" s="11"/>
      <c r="V13" s="42"/>
      <c r="W13" s="11"/>
    </row>
    <row r="14" spans="1:23" ht="15.75" thickTop="1">
      <c r="A14" s="1">
        <f t="shared" si="6"/>
        <v>12</v>
      </c>
      <c r="B14" s="81" t="s">
        <v>145</v>
      </c>
      <c r="C14" s="85" t="s">
        <v>11</v>
      </c>
      <c r="D14" s="87" t="s">
        <v>102</v>
      </c>
      <c r="E14" s="8" t="str">
        <f t="shared" si="4"/>
        <v>10Ama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68</v>
      </c>
      <c r="V14" s="76">
        <v>13</v>
      </c>
      <c r="W14" s="42" t="str">
        <f>INDEX(Protocol[Mark],MATCH(BaselineState,Protocol[Step],0))</f>
        <v/>
      </c>
    </row>
    <row r="15" spans="1:23" ht="15.75" thickBot="1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69</v>
      </c>
      <c r="V15" s="77">
        <v>11</v>
      </c>
      <c r="W15" s="42" t="str">
        <f>INDEX(Protocol[Mark],MATCH(ReferenceState,Protocol[Step],0))</f>
        <v>9Rot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67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128</v>
      </c>
      <c r="V19" s="76">
        <v>1</v>
      </c>
      <c r="W19" s="42" t="s">
        <v>127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134</v>
      </c>
      <c r="V20" s="77">
        <v>1</v>
      </c>
      <c r="W20" s="42" t="s">
        <v>133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130</v>
      </c>
      <c r="V21" s="42">
        <f>COUNTA(B2:B27)</f>
        <v>13</v>
      </c>
      <c r="W21" s="42" t="s">
        <v>129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131</v>
      </c>
      <c r="V22" s="42">
        <f>V21*V20</f>
        <v>13</v>
      </c>
      <c r="W22" s="42" t="s">
        <v>129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132</v>
      </c>
      <c r="V23" s="42">
        <f>COUNTA(O2:O27)</f>
        <v>12</v>
      </c>
      <c r="W23" s="42" t="s">
        <v>129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123</v>
      </c>
      <c r="V24" s="42">
        <f>COUNTA(Variables[Variable])</f>
        <v>6</v>
      </c>
      <c r="W24" s="42" t="s">
        <v>129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97</v>
      </c>
      <c r="U27" s="11"/>
      <c r="V27" s="42"/>
      <c r="W27" s="11"/>
    </row>
    <row r="28" spans="1:23" ht="16.5" thickTop="1" thickBot="1">
      <c r="T28" s="11"/>
      <c r="U28" s="46" t="s">
        <v>96</v>
      </c>
      <c r="V28" s="78" t="s">
        <v>10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2" priority="4">
      <formula>NOT($B1="")</formula>
    </cfRule>
  </conditionalFormatting>
  <conditionalFormatting sqref="E2:E27">
    <cfRule type="expression" dxfId="151" priority="5">
      <formula>C2="E"</formula>
    </cfRule>
    <cfRule type="expression" dxfId="150" priority="6">
      <formula>C2="P"</formula>
    </cfRule>
    <cfRule type="expression" dxfId="149" priority="7">
      <formula>C2="L"</formula>
    </cfRule>
    <cfRule type="expression" dxfId="148" priority="8">
      <formula>C2="X"</formula>
    </cfRule>
  </conditionalFormatting>
  <conditionalFormatting sqref="O3:P25">
    <cfRule type="expression" dxfId="147" priority="2">
      <formula>NOT(O2="")</formula>
    </cfRule>
  </conditionalFormatting>
  <conditionalFormatting sqref="U2:U11">
    <cfRule type="expression" dxfId="146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11</v>
      </c>
      <c r="D3" s="11"/>
      <c r="E3" s="24" t="str">
        <f>INDEX(Protocol[Mark],MATCH(E$17+0.1*$B3,Protocol[XY],0))</f>
        <v>0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(M.1)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10Ama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8U</v>
      </c>
      <c r="V7" s="12"/>
      <c r="W7" s="22" t="str">
        <f>INDEX(Protocol[Mark],MATCH(W$17+0.1*$B7,Protocol[XY],0))</f>
        <v>9Rot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3M2</v>
      </c>
      <c r="L11" s="18"/>
      <c r="M11" s="19" t="str">
        <f>INDEX(Protocol[Mark],MATCH(M$17+0.1*$B11,Protocol[XY],0))</f>
        <v>M(c)</v>
      </c>
      <c r="N11" s="18"/>
      <c r="O11" s="19" t="str">
        <f>INDEX(Protocol[Mark],MATCH(O$17+0.1*$B11,Protocol[XY],0))</f>
        <v>4P</v>
      </c>
      <c r="P11" s="18"/>
      <c r="Q11" s="19" t="str">
        <f>INDEX(Protocol[Mark],MATCH(Q$17+0.1*$B11,Protocol[XY],0))</f>
        <v>5G</v>
      </c>
      <c r="R11" s="18"/>
      <c r="S11" s="19" t="str">
        <f>INDEX(Protocol[Mark],MATCH(S$17+0.1*$B11,Protocol[XY],0))</f>
        <v>6S</v>
      </c>
      <c r="T11" s="18"/>
      <c r="U11" s="19" t="str">
        <f>INDEX(Protocol[Mark],MATCH(U$17+0.1*$B11,Protocol[XY],0))</f>
        <v>7Gp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20" priority="108" operator="notEqual">
      <formula>""""""</formula>
    </cfRule>
  </conditionalFormatting>
  <conditionalFormatting sqref="E11">
    <cfRule type="cellIs" dxfId="119" priority="101" operator="notEqual">
      <formula>""""""</formula>
    </cfRule>
  </conditionalFormatting>
  <conditionalFormatting sqref="E3">
    <cfRule type="cellIs" dxfId="118" priority="81" operator="notEqual">
      <formula>""""""</formula>
    </cfRule>
  </conditionalFormatting>
  <conditionalFormatting sqref="O7">
    <cfRule type="cellIs" dxfId="117" priority="33" operator="notEqual">
      <formula>""""""</formula>
    </cfRule>
  </conditionalFormatting>
  <conditionalFormatting sqref="G3">
    <cfRule type="cellIs" dxfId="116" priority="51" operator="notEqual">
      <formula>""""""</formula>
    </cfRule>
  </conditionalFormatting>
  <conditionalFormatting sqref="I3">
    <cfRule type="cellIs" dxfId="115" priority="50" operator="notEqual">
      <formula>""""""</formula>
    </cfRule>
  </conditionalFormatting>
  <conditionalFormatting sqref="K3">
    <cfRule type="cellIs" dxfId="114" priority="49" operator="notEqual">
      <formula>""""""</formula>
    </cfRule>
  </conditionalFormatting>
  <conditionalFormatting sqref="M3">
    <cfRule type="cellIs" dxfId="113" priority="48" operator="notEqual">
      <formula>""""""</formula>
    </cfRule>
  </conditionalFormatting>
  <conditionalFormatting sqref="O3">
    <cfRule type="cellIs" dxfId="112" priority="47" operator="notEqual">
      <formula>""""""</formula>
    </cfRule>
  </conditionalFormatting>
  <conditionalFormatting sqref="Q3">
    <cfRule type="cellIs" dxfId="111" priority="46" operator="notEqual">
      <formula>""""""</formula>
    </cfRule>
  </conditionalFormatting>
  <conditionalFormatting sqref="S3">
    <cfRule type="cellIs" dxfId="110" priority="45" operator="notEqual">
      <formula>""""""</formula>
    </cfRule>
  </conditionalFormatting>
  <conditionalFormatting sqref="AA3">
    <cfRule type="cellIs" dxfId="109" priority="39" operator="notEqual">
      <formula>""""""</formula>
    </cfRule>
  </conditionalFormatting>
  <conditionalFormatting sqref="U3">
    <cfRule type="cellIs" dxfId="108" priority="42" operator="notEqual">
      <formula>""""""</formula>
    </cfRule>
  </conditionalFormatting>
  <conditionalFormatting sqref="W3">
    <cfRule type="cellIs" dxfId="107" priority="41" operator="notEqual">
      <formula>""""""</formula>
    </cfRule>
  </conditionalFormatting>
  <conditionalFormatting sqref="Y3">
    <cfRule type="cellIs" dxfId="106" priority="40" operator="notEqual">
      <formula>""""""</formula>
    </cfRule>
  </conditionalFormatting>
  <conditionalFormatting sqref="AC3">
    <cfRule type="cellIs" dxfId="105" priority="38" operator="notEqual">
      <formula>""""""</formula>
    </cfRule>
  </conditionalFormatting>
  <conditionalFormatting sqref="G7">
    <cfRule type="cellIs" dxfId="104" priority="37" operator="notEqual">
      <formula>""""""</formula>
    </cfRule>
  </conditionalFormatting>
  <conditionalFormatting sqref="I7">
    <cfRule type="cellIs" dxfId="103" priority="36" operator="notEqual">
      <formula>""""""</formula>
    </cfRule>
  </conditionalFormatting>
  <conditionalFormatting sqref="K7">
    <cfRule type="cellIs" dxfId="102" priority="35" operator="notEqual">
      <formula>""""""</formula>
    </cfRule>
  </conditionalFormatting>
  <conditionalFormatting sqref="M7">
    <cfRule type="cellIs" dxfId="101" priority="34" operator="notEqual">
      <formula>""""""</formula>
    </cfRule>
  </conditionalFormatting>
  <conditionalFormatting sqref="Q7">
    <cfRule type="cellIs" dxfId="100" priority="32" operator="notEqual">
      <formula>""""""</formula>
    </cfRule>
  </conditionalFormatting>
  <conditionalFormatting sqref="S7">
    <cfRule type="cellIs" dxfId="99" priority="31" operator="notEqual">
      <formula>""""""</formula>
    </cfRule>
  </conditionalFormatting>
  <conditionalFormatting sqref="U7">
    <cfRule type="cellIs" dxfId="98" priority="30" operator="notEqual">
      <formula>""""""</formula>
    </cfRule>
  </conditionalFormatting>
  <conditionalFormatting sqref="W7">
    <cfRule type="cellIs" dxfId="97" priority="29" operator="notEqual">
      <formula>""""""</formula>
    </cfRule>
  </conditionalFormatting>
  <conditionalFormatting sqref="Y7">
    <cfRule type="cellIs" dxfId="96" priority="28" operator="notEqual">
      <formula>""""""</formula>
    </cfRule>
  </conditionalFormatting>
  <conditionalFormatting sqref="AA7">
    <cfRule type="cellIs" dxfId="95" priority="27" operator="notEqual">
      <formula>""""""</formula>
    </cfRule>
  </conditionalFormatting>
  <conditionalFormatting sqref="AC7">
    <cfRule type="cellIs" dxfId="94" priority="26" operator="notEqual">
      <formula>""""""</formula>
    </cfRule>
  </conditionalFormatting>
  <conditionalFormatting sqref="G11">
    <cfRule type="cellIs" dxfId="93" priority="25" operator="notEqual">
      <formula>""""""</formula>
    </cfRule>
  </conditionalFormatting>
  <conditionalFormatting sqref="I11">
    <cfRule type="cellIs" dxfId="92" priority="24" operator="notEqual">
      <formula>""""""</formula>
    </cfRule>
  </conditionalFormatting>
  <conditionalFormatting sqref="K11">
    <cfRule type="cellIs" dxfId="91" priority="23" operator="notEqual">
      <formula>""""""</formula>
    </cfRule>
  </conditionalFormatting>
  <conditionalFormatting sqref="M11">
    <cfRule type="cellIs" dxfId="90" priority="22" operator="notEqual">
      <formula>""""""</formula>
    </cfRule>
  </conditionalFormatting>
  <conditionalFormatting sqref="O11">
    <cfRule type="cellIs" dxfId="89" priority="21" operator="notEqual">
      <formula>""""""</formula>
    </cfRule>
  </conditionalFormatting>
  <conditionalFormatting sqref="Q11">
    <cfRule type="cellIs" dxfId="88" priority="20" operator="notEqual">
      <formula>""""""</formula>
    </cfRule>
  </conditionalFormatting>
  <conditionalFormatting sqref="S11">
    <cfRule type="cellIs" dxfId="87" priority="19" operator="notEqual">
      <formula>""""""</formula>
    </cfRule>
  </conditionalFormatting>
  <conditionalFormatting sqref="U11">
    <cfRule type="cellIs" dxfId="86" priority="18" operator="notEqual">
      <formula>""""""</formula>
    </cfRule>
  </conditionalFormatting>
  <conditionalFormatting sqref="W11">
    <cfRule type="cellIs" dxfId="85" priority="17" operator="notEqual">
      <formula>""""""</formula>
    </cfRule>
  </conditionalFormatting>
  <conditionalFormatting sqref="Y11">
    <cfRule type="cellIs" dxfId="84" priority="16" operator="notEqual">
      <formula>""""""</formula>
    </cfRule>
  </conditionalFormatting>
  <conditionalFormatting sqref="AA11">
    <cfRule type="cellIs" dxfId="83" priority="15" operator="notEqual">
      <formula>""""""</formula>
    </cfRule>
  </conditionalFormatting>
  <conditionalFormatting sqref="AC11">
    <cfRule type="cellIs" dxfId="82" priority="14" operator="notEqual">
      <formula>""""""</formula>
    </cfRule>
  </conditionalFormatting>
  <conditionalFormatting sqref="G15">
    <cfRule type="cellIs" dxfId="81" priority="13" operator="notEqual">
      <formula>""""""</formula>
    </cfRule>
  </conditionalFormatting>
  <conditionalFormatting sqref="I15">
    <cfRule type="cellIs" dxfId="80" priority="12" operator="notEqual">
      <formula>""""""</formula>
    </cfRule>
  </conditionalFormatting>
  <conditionalFormatting sqref="K15">
    <cfRule type="cellIs" dxfId="79" priority="11" operator="notEqual">
      <formula>""""""</formula>
    </cfRule>
  </conditionalFormatting>
  <conditionalFormatting sqref="M15">
    <cfRule type="cellIs" dxfId="78" priority="10" operator="notEqual">
      <formula>""""""</formula>
    </cfRule>
  </conditionalFormatting>
  <conditionalFormatting sqref="O15">
    <cfRule type="cellIs" dxfId="77" priority="9" operator="notEqual">
      <formula>""""""</formula>
    </cfRule>
  </conditionalFormatting>
  <conditionalFormatting sqref="Q15">
    <cfRule type="cellIs" dxfId="76" priority="8" operator="notEqual">
      <formula>""""""</formula>
    </cfRule>
  </conditionalFormatting>
  <conditionalFormatting sqref="S15">
    <cfRule type="cellIs" dxfId="75" priority="7" operator="notEqual">
      <formula>""""""</formula>
    </cfRule>
  </conditionalFormatting>
  <conditionalFormatting sqref="U15">
    <cfRule type="cellIs" dxfId="74" priority="6" operator="notEqual">
      <formula>""""""</formula>
    </cfRule>
  </conditionalFormatting>
  <conditionalFormatting sqref="W15">
    <cfRule type="cellIs" dxfId="73" priority="5" operator="notEqual">
      <formula>""""""</formula>
    </cfRule>
  </conditionalFormatting>
  <conditionalFormatting sqref="Y15">
    <cfRule type="cellIs" dxfId="72" priority="4" operator="notEqual">
      <formula>""""""</formula>
    </cfRule>
  </conditionalFormatting>
  <conditionalFormatting sqref="AA15">
    <cfRule type="cellIs" dxfId="71" priority="3" operator="notEqual">
      <formula>""""""</formula>
    </cfRule>
  </conditionalFormatting>
  <conditionalFormatting sqref="AC15">
    <cfRule type="cellIs" dxfId="70" priority="2" operator="notEqual">
      <formula>""""""</formula>
    </cfRule>
  </conditionalFormatting>
  <conditionalFormatting sqref="E7">
    <cfRule type="cellIs" dxfId="69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A7" sqref="A7:Y18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16</v>
      </c>
      <c r="J3" s="8" t="str">
        <f>INDEX(Protocol[Mark],MATCH(J2,Protocol[Step],0))</f>
        <v>0</v>
      </c>
      <c r="K3" s="8" t="str">
        <f>INDEX(Protocol[Mark],MATCH(K2,Protocol[Step],0))</f>
        <v>1D</v>
      </c>
      <c r="L3" s="8" t="str">
        <f>INDEX(Protocol[Mark],MATCH(L2,Protocol[Step],0))</f>
        <v>(M.1)</v>
      </c>
      <c r="M3" s="8" t="str">
        <f>INDEX(Protocol[Mark],MATCH(M2,Protocol[Step],0))</f>
        <v>2Oct</v>
      </c>
      <c r="N3" s="8" t="str">
        <f>INDEX(Protocol[Mark],MATCH(N2,Protocol[Step],0))</f>
        <v>3M2</v>
      </c>
      <c r="O3" s="8" t="str">
        <f>INDEX(Protocol[Mark],MATCH(O2,Protocol[Step],0))</f>
        <v>M(c)</v>
      </c>
      <c r="P3" s="8" t="str">
        <f>INDEX(Protocol[Mark],MATCH(P2,Protocol[Step],0))</f>
        <v>4P</v>
      </c>
      <c r="Q3" s="8" t="str">
        <f>INDEX(Protocol[Mark],MATCH(Q2,Protocol[Step],0))</f>
        <v>5G</v>
      </c>
      <c r="R3" s="8" t="str">
        <f>INDEX(Protocol[Mark],MATCH(R2,Protocol[Step],0))</f>
        <v>6S</v>
      </c>
      <c r="S3" s="8" t="str">
        <f>INDEX(Protocol[Mark],MATCH(S2,Protocol[Step],0))</f>
        <v>7Gp</v>
      </c>
      <c r="T3" s="8" t="str">
        <f>INDEX(Protocol[Mark],MATCH(T2,Protocol[Step],0))</f>
        <v>8U</v>
      </c>
      <c r="U3" s="8" t="str">
        <f>INDEX(Protocol[Mark],MATCH(U2,Protocol[Step],0))</f>
        <v>9Rot</v>
      </c>
      <c r="V3" s="8" t="str">
        <f>INDEX(Protocol[Mark],MATCH(V2,Protocol[Step],0))</f>
        <v>10Ama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24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98</v>
      </c>
      <c r="I21" s="49" t="s">
        <v>100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92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99</v>
      </c>
      <c r="I22" s="6" t="s">
        <v>95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8" priority="16">
      <formula>NOT(G7="")</formula>
    </cfRule>
  </conditionalFormatting>
  <conditionalFormatting sqref="B13">
    <cfRule type="expression" dxfId="67" priority="9">
      <formula>OR(B13&lt;1,B13&gt;nSamples,NOT(B13=INT(B13)))</formula>
    </cfRule>
  </conditionalFormatting>
  <conditionalFormatting sqref="B14">
    <cfRule type="expression" dxfId="66" priority="8">
      <formula>OR(B14&lt;1,B14&gt;SubsamplesPerSample,NOT(B14=INT(B14)))</formula>
    </cfRule>
  </conditionalFormatting>
  <conditionalFormatting sqref="J3:AI3">
    <cfRule type="expression" dxfId="65" priority="11">
      <formula>J$4="E"</formula>
    </cfRule>
    <cfRule type="expression" dxfId="64" priority="12">
      <formula>J$4="P"</formula>
    </cfRule>
    <cfRule type="expression" dxfId="63" priority="13">
      <formula>J$4="L"</formula>
    </cfRule>
    <cfRule type="expression" dxfId="62" priority="14">
      <formula>J$4="X"</formula>
    </cfRule>
  </conditionalFormatting>
  <conditionalFormatting sqref="G21:G28">
    <cfRule type="expression" dxfId="61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>
      <c r="A1" s="29" t="s">
        <v>6</v>
      </c>
      <c r="B1" s="29" t="s">
        <v>17</v>
      </c>
      <c r="C1" s="29" t="s">
        <v>14</v>
      </c>
      <c r="D1" s="29" t="s">
        <v>126</v>
      </c>
      <c r="E1" s="29" t="s">
        <v>16</v>
      </c>
      <c r="F1" s="29" t="s">
        <v>124</v>
      </c>
      <c r="G1" s="133" t="s">
        <v>125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0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0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0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0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0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0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(M.1)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(M.1)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(M.1)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(M.1)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(M.1)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(M.1)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2Oct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2Oct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2Oct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2Oct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2Oct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2Oct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3M2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3M2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3M2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3M2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3M2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3M2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M(c)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M(c)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M(c)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M(c)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M(c)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M(c)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4P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4P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4P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4P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4P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4P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5G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5G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5G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5G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5G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5G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6S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6S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8U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8U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8U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8U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8U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8U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9Rot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9Rot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9Rot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9Rot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9Rot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9Rot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10Ama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10Ama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10Ama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10Ama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10Ama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10Ama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0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0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0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0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0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0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1D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1D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1D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1D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1D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1D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(M.1)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(M.1)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(M.1)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(M.1)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(M.1)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(M.1)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2Oct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2Oct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2Oct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2Oct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2Oct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2Oct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3M2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3M2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3M2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3M2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3M2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3M2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M(c)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M(c)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M(c)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M(c)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M(c)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M(c)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4P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4P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4P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4P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4P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4P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5G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5G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5G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5G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5G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5G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6S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6S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6S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6S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6S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6S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7Gp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7Gp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7Gp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7Gp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7Gp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7Gp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8U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8U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8U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8U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8U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8U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9Rot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9Rot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9Rot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9Rot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9Rot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9Rot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10Ama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10Ama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10Ama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10Ama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10Ama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10Ama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0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0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0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0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0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0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1D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1D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1D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1D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1D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1D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(M.1)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(M.1)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(M.1)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(M.1)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(M.1)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(M.1)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2Oct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2Oct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2Oct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2Oct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2Oct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2Oct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3M2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3M2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3M2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3M2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3M2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3M2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M(c)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M(c)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M(c)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M(c)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M(c)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M(c)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4P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4P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4P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4P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4P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4P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5G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5G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5G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5G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5G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5G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6S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6S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6S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6S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6S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6S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7Gp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7Gp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7Gp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7Gp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7Gp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7Gp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8U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8U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8U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8U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8U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8U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9Rot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9Rot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9Rot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9Rot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9Rot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9Rot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10Ama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10Ama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10Ama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10Ama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10Ama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10Ama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0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0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0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0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0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0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1D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1D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1D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1D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1D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1D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(M.1)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(M.1)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(M.1)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(M.1)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(M.1)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(M.1)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2Oct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2Oct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2Oct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2Oct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2Oct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2Oct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3M2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3M2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3M2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3M2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3M2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3M2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M(c)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M(c)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M(c)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M(c)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M(c)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M(c)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4P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4P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4P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4P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4P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4P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5G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5G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5G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5G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5G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5G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6S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6S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6S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6S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6S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6S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7Gp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7Gp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7Gp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7Gp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7Gp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7Gp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8U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8U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8U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8U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8U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8U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9Rot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9Rot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9Rot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9Rot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9Rot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9Rot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10Ama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10Ama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10Ama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10Ama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10Ama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10Ama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0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0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0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0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0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0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1D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1D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1D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1D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1D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1D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(M.1)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(M.1)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(M.1)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(M.1)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(M.1)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(M.1)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2Oct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2Oct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2Oct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2Oct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2Oct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2Oct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3M2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3M2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3M2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3M2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3M2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3M2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M(c)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M(c)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M(c)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M(c)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M(c)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M(c)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4P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4P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4P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4P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4P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4P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5G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5G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5G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5G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5G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5G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6S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6S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6S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6S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6S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6S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7Gp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7Gp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7Gp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7Gp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7Gp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7Gp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8U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8U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8U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8U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8U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8U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9Rot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9Rot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9Rot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9Rot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9Rot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9Rot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10Ama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10Ama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10Ama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10Ama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10Ama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10Ama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0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0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0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0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0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0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(M.1)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(M.1)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(M.1)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(M.1)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(M.1)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(M.1)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2Oct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2Oct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3M2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3M2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3M2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3M2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3M2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3M2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M(c)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M(c)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M(c)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M(c)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M(c)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M(c)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4P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4P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4P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4P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4P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4P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5G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5G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5G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5G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5G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5G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6S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6S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6S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6S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6S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6S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7Gp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7Gp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7Gp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7Gp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7Gp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7Gp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8U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8U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8U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8U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8U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8U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9Rot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9Rot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9Rot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9Rot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9Rot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9Rot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10Ama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10Ama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10Ama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10Ama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10Ama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10Ama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0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0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0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0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0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0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(M.1)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(M.1)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(M.1)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(M.1)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(M.1)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(M.1)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2Oct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2Oct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2Oct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2Oct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2Oct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2Oct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3M2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3M2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3M2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3M2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3M2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3M2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M(c)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M(c)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M(c)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M(c)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M(c)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M(c)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4P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4P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4P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4P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4P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4P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5G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5G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5G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5G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5G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5G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6S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6S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6S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6S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6S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6S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7Gp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7Gp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7Gp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7Gp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7Gp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7Gp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8U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8U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8U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8U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8U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8U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9Rot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9Rot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9Rot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9Rot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9Rot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9Rot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10Ama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10Ama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10Ama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10Ama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10Ama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10Ama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0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0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0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0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0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0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1D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1D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1D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1D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1D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1D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(M.1)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(M.1)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(M.1)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(M.1)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(M.1)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(M.1)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2Oct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2Oct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2Oct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2Oct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2Oct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2Oct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3M2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3M2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3M2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3M2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3M2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3M2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M(c)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M(c)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M(c)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M(c)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M(c)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M(c)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4P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4P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4P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4P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4P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4P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5G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5G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5G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5G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5G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5G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6S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6S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6S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6S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6S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6S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7Gp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7Gp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7Gp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7Gp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7Gp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7Gp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8U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8U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8U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8U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8U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8U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9Rot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9Rot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9Rot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9Rot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9Rot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9Rot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10Ama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10Ama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10Ama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10Ama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10Ama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10Ama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0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0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0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0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0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0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1D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1D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1D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1D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1D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1D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(M.1)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(M.1)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(M.1)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(M.1)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(M.1)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(M.1)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2Oct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2Oct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2Oct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2Oct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2Oct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2Oct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3M2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3M2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3M2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3M2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3M2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3M2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M(c)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M(c)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M(c)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M(c)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M(c)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M(c)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4P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4P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4P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4P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4P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4P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5G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5G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5G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5G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5G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5G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6S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6S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6S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6S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6S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6S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7Gp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7Gp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7Gp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7Gp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7Gp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7Gp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8U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8U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8U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8U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8U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8U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9Rot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9Rot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9Rot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9Rot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9Rot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9Rot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10Ama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10Ama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10Ama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10Ama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10Ama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10Ama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0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0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0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0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0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0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1D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1D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1D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1D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1D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1D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(M.1)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(M.1)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(M.1)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(M.1)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(M.1)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(M.1)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2Oct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2Oct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2Oct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2Oct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2Oct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2Oct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3M2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3M2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3M2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3M2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3M2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3M2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M(c)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M(c)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M(c)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M(c)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M(c)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M(c)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4P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4P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4P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4P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4P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4P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5G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5G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5G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5G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5G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5G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6S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6S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6S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6S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6S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6S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7Gp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7Gp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7Gp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7Gp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7Gp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7Gp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8U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8U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8U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8U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8U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8U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9Rot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9Rot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9Rot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9Rot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9Rot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9Rot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10Ama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10Ama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10Ama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10Ama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10Ama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10Ama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0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0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0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0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0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0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1D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1D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1D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1D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1D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1D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(M.1)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(M.1)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(M.1)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(M.1)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(M.1)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(M.1)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2Oct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2Oct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2Oct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2Oct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2Oct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2Oct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3M2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3M2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M(c)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M(c)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M(c)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M(c)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M(c)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M(c)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4P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4P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4P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4P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4P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4P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5G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5G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5G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5G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5G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5G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6S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6S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6S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6S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6S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6S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7Gp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7Gp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7Gp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7Gp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7Gp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7Gp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8U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8U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8U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8U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8U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8U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9Rot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9Rot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9Rot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9Rot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9Rot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9Rot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10Ama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10Ama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10Ama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10Ama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10Ama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10Ama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0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0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0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0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0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0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1D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1D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1D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1D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1D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1D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(M.1)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(M.1)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(M.1)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(M.1)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(M.1)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(M.1)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2Oct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2Oct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2Oct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2Oct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2Oct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2Oct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3M2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3M2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3M2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3M2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3M2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3M2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M(c)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M(c)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M(c)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M(c)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M(c)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M(c)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4P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4P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4P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4P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4P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4P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5G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5G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5G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5G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5G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5G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6S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6S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6S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6S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6S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6S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7Gp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7Gp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7Gp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7Gp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7Gp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7Gp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8U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8U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8U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8U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8U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8U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9Rot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9Rot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9Rot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9Rot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9Rot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9Rot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10Ama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10Ama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10Ama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10Ama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10Ama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10Ama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0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0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0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0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0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0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1D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1D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1D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1D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1D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1D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(M.1)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(M.1)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(M.1)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(M.1)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(M.1)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(M.1)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2Oct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2Oct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2Oct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2Oct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2Oct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2Oct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3M2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3M2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3M2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3M2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3M2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3M2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M(c)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M(c)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M(c)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M(c)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M(c)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M(c)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4P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4P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4P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4P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4P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4P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5G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5G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5G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5G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5G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5G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6S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6S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6S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6S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6S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6S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7Gp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7Gp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7Gp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7Gp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7Gp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7Gp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8U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8U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8U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13</v>
      </c>
      <c r="B1001" s="1">
        <f>IF(C1001=0,IF(B1000=Protocol!$V$20,1,B1000+1),B1000)</f>
        <v>1</v>
      </c>
      <c r="C1001" s="1">
        <f>IF(C1000+1=Protocol!$V$21,0,C1000+1)</f>
        <v>11</v>
      </c>
      <c r="D1001" s="1">
        <f t="shared" si="46"/>
        <v>4</v>
      </c>
      <c r="E1001" s="1" t="str">
        <f>INDEX(Protocol[Mark],MATCH(C1001,Protocol[Step],0))</f>
        <v>9Rot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13011104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12</v>
      </c>
      <c r="D1002" s="1">
        <f t="shared" si="46"/>
        <v>5</v>
      </c>
      <c r="E1002" s="1" t="str">
        <f>INDEX(Protocol[Mark],MATCH(C1002,Protocol[Step],0))</f>
        <v>10Ama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13011205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14</v>
      </c>
      <c r="B1003" s="1">
        <f>IF(C1003=0,IF(B1002=Protocol!$V$20,1,B1002+1),B1002)</f>
        <v>1</v>
      </c>
      <c r="C1003" s="1">
        <f>IF(C1002+1=Protocol!$V$21,0,C1002+1)</f>
        <v>0</v>
      </c>
      <c r="D1003" s="1">
        <f t="shared" si="46"/>
        <v>6</v>
      </c>
      <c r="E1003" s="1" t="str">
        <f>INDEX(Protocol[Mark],MATCH(C1003,Protocol[Step],0))</f>
        <v>0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14010006</v>
      </c>
      <c r="H1003" s="134">
        <f>Systematic[[#This Row],[SampleVariableLabel]]+100*Systematic[[#This Row],[State]]</f>
        <v>14010006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14</v>
      </c>
      <c r="B1004" s="1">
        <f>IF(C1004=0,IF(B1003=Protocol!$V$20,1,B1003+1),B1003)</f>
        <v>1</v>
      </c>
      <c r="C1004" s="1">
        <f>IF(C1003+1=Protocol!$V$21,0,C1003+1)</f>
        <v>1</v>
      </c>
      <c r="D1004" s="1">
        <f t="shared" si="46"/>
        <v>1</v>
      </c>
      <c r="E1004" s="1" t="str">
        <f>INDEX(Protocol[Mark],MATCH(C1004,Protocol[Step],0))</f>
        <v>1D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14010001</v>
      </c>
      <c r="H1004" s="134">
        <f>Systematic[[#This Row],[SampleVariableLabel]]+100*Systematic[[#This Row],[State]]</f>
        <v>14010101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14</v>
      </c>
      <c r="B1005" s="1">
        <f>IF(C1005=0,IF(B1004=Protocol!$V$20,1,B1004+1),B1004)</f>
        <v>1</v>
      </c>
      <c r="C1005" s="1">
        <f>IF(C1004+1=Protocol!$V$21,0,C1004+1)</f>
        <v>2</v>
      </c>
      <c r="D1005" s="1">
        <f t="shared" si="46"/>
        <v>2</v>
      </c>
      <c r="E1005" s="1" t="str">
        <f>INDEX(Protocol[Mark],MATCH(C1005,Protocol[Step],0))</f>
        <v>(M.1)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14010002</v>
      </c>
      <c r="H1005" s="134">
        <f>Systematic[[#This Row],[SampleVariableLabel]]+100*Systematic[[#This Row],[State]]</f>
        <v>14010202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14</v>
      </c>
      <c r="B1006" s="1">
        <f>IF(C1006=0,IF(B1005=Protocol!$V$20,1,B1005+1),B1005)</f>
        <v>1</v>
      </c>
      <c r="C1006" s="1">
        <f>IF(C1005+1=Protocol!$V$21,0,C1005+1)</f>
        <v>3</v>
      </c>
      <c r="D1006" s="1">
        <f t="shared" si="46"/>
        <v>3</v>
      </c>
      <c r="E1006" s="1" t="str">
        <f>INDEX(Protocol[Mark],MATCH(C1006,Protocol[Step],0))</f>
        <v>2Oct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14010003</v>
      </c>
      <c r="H1006" s="134">
        <f>Systematic[[#This Row],[SampleVariableLabel]]+100*Systematic[[#This Row],[State]]</f>
        <v>14010303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14</v>
      </c>
      <c r="B1007" s="1">
        <f>IF(C1007=0,IF(B1006=Protocol!$V$20,1,B1006+1),B1006)</f>
        <v>1</v>
      </c>
      <c r="C1007" s="1">
        <f>IF(C1006+1=Protocol!$V$21,0,C1006+1)</f>
        <v>4</v>
      </c>
      <c r="D1007" s="1">
        <f t="shared" si="46"/>
        <v>4</v>
      </c>
      <c r="E1007" s="1" t="str">
        <f>INDEX(Protocol[Mark],MATCH(C1007,Protocol[Step],0))</f>
        <v>3M2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14010004</v>
      </c>
      <c r="H1007" s="134">
        <f>Systematic[[#This Row],[SampleVariableLabel]]+100*Systematic[[#This Row],[State]]</f>
        <v>14010404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14</v>
      </c>
      <c r="B1008" s="1">
        <f>IF(C1008=0,IF(B1007=Protocol!$V$20,1,B1007+1),B1007)</f>
        <v>1</v>
      </c>
      <c r="C1008" s="1">
        <f>IF(C1007+1=Protocol!$V$21,0,C1007+1)</f>
        <v>5</v>
      </c>
      <c r="D1008" s="1">
        <f t="shared" si="46"/>
        <v>5</v>
      </c>
      <c r="E1008" s="1" t="str">
        <f>INDEX(Protocol[Mark],MATCH(C1008,Protocol[Step],0))</f>
        <v>M(c)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14010005</v>
      </c>
      <c r="H1008" s="134">
        <f>Systematic[[#This Row],[SampleVariableLabel]]+100*Systematic[[#This Row],[State]]</f>
        <v>14010505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14</v>
      </c>
      <c r="B1009" s="1">
        <f>IF(C1009=0,IF(B1008=Protocol!$V$20,1,B1008+1),B1008)</f>
        <v>1</v>
      </c>
      <c r="C1009" s="1">
        <f>IF(C1008+1=Protocol!$V$21,0,C1008+1)</f>
        <v>6</v>
      </c>
      <c r="D1009" s="1">
        <f t="shared" si="46"/>
        <v>6</v>
      </c>
      <c r="E1009" s="1" t="str">
        <f>INDEX(Protocol[Mark],MATCH(C1009,Protocol[Step],0))</f>
        <v>4P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14010006</v>
      </c>
      <c r="H1009" s="134">
        <f>Systematic[[#This Row],[SampleVariableLabel]]+100*Systematic[[#This Row],[State]]</f>
        <v>14010606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14</v>
      </c>
      <c r="B1010" s="1">
        <f>IF(C1010=0,IF(B1009=Protocol!$V$20,1,B1009+1),B1009)</f>
        <v>1</v>
      </c>
      <c r="C1010" s="1">
        <f>IF(C1009+1=Protocol!$V$21,0,C1009+1)</f>
        <v>7</v>
      </c>
      <c r="D1010" s="1">
        <f t="shared" si="46"/>
        <v>1</v>
      </c>
      <c r="E1010" s="1" t="str">
        <f>INDEX(Protocol[Mark],MATCH(C1010,Protocol[Step],0))</f>
        <v>5G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14010001</v>
      </c>
      <c r="H1010" s="134">
        <f>Systematic[[#This Row],[SampleVariableLabel]]+100*Systematic[[#This Row],[State]]</f>
        <v>14010701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14</v>
      </c>
      <c r="B1011" s="1">
        <f>IF(C1011=0,IF(B1010=Protocol!$V$20,1,B1010+1),B1010)</f>
        <v>1</v>
      </c>
      <c r="C1011" s="1">
        <f>IF(C1010+1=Protocol!$V$21,0,C1010+1)</f>
        <v>8</v>
      </c>
      <c r="D1011" s="1">
        <f t="shared" si="46"/>
        <v>2</v>
      </c>
      <c r="E1011" s="1" t="str">
        <f>INDEX(Protocol[Mark],MATCH(C1011,Protocol[Step],0))</f>
        <v>6S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14010002</v>
      </c>
      <c r="H1011" s="134">
        <f>Systematic[[#This Row],[SampleVariableLabel]]+100*Systematic[[#This Row],[State]]</f>
        <v>14010802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14</v>
      </c>
      <c r="B1012" s="1">
        <f>IF(C1012=0,IF(B1011=Protocol!$V$20,1,B1011+1),B1011)</f>
        <v>1</v>
      </c>
      <c r="C1012" s="1">
        <f>IF(C1011+1=Protocol!$V$21,0,C1011+1)</f>
        <v>9</v>
      </c>
      <c r="D1012" s="1">
        <f t="shared" si="46"/>
        <v>3</v>
      </c>
      <c r="E1012" s="1" t="str">
        <f>INDEX(Protocol[Mark],MATCH(C1012,Protocol[Step],0))</f>
        <v>7Gp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14010003</v>
      </c>
      <c r="H1012" s="134">
        <f>Systematic[[#This Row],[SampleVariableLabel]]+100*Systematic[[#This Row],[State]]</f>
        <v>14010903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14</v>
      </c>
      <c r="B1013" s="1">
        <f>IF(C1013=0,IF(B1012=Protocol!$V$20,1,B1012+1),B1012)</f>
        <v>1</v>
      </c>
      <c r="C1013" s="1">
        <f>IF(C1012+1=Protocol!$V$21,0,C1012+1)</f>
        <v>10</v>
      </c>
      <c r="D1013" s="1">
        <f t="shared" si="46"/>
        <v>4</v>
      </c>
      <c r="E1013" s="1" t="str">
        <f>INDEX(Protocol[Mark],MATCH(C1013,Protocol[Step],0))</f>
        <v>8U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14010004</v>
      </c>
      <c r="H1013" s="134">
        <f>Systematic[[#This Row],[SampleVariableLabel]]+100*Systematic[[#This Row],[State]]</f>
        <v>14011004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14</v>
      </c>
      <c r="B1014" s="1">
        <f>IF(C1014=0,IF(B1013=Protocol!$V$20,1,B1013+1),B1013)</f>
        <v>1</v>
      </c>
      <c r="C1014" s="1">
        <f>IF(C1013+1=Protocol!$V$21,0,C1013+1)</f>
        <v>11</v>
      </c>
      <c r="D1014" s="1">
        <f t="shared" si="46"/>
        <v>5</v>
      </c>
      <c r="E1014" s="1" t="str">
        <f>INDEX(Protocol[Mark],MATCH(C1014,Protocol[Step],0))</f>
        <v>9Rot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14010005</v>
      </c>
      <c r="H1014" s="134">
        <f>Systematic[[#This Row],[SampleVariableLabel]]+100*Systematic[[#This Row],[State]]</f>
        <v>14011105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14</v>
      </c>
      <c r="B1015" s="1">
        <f>IF(C1015=0,IF(B1014=Protocol!$V$20,1,B1014+1),B1014)</f>
        <v>1</v>
      </c>
      <c r="C1015" s="1">
        <f>IF(C1014+1=Protocol!$V$21,0,C1014+1)</f>
        <v>12</v>
      </c>
      <c r="D1015" s="1">
        <f t="shared" si="46"/>
        <v>6</v>
      </c>
      <c r="E1015" s="1" t="str">
        <f>INDEX(Protocol[Mark],MATCH(C1015,Protocol[Step],0))</f>
        <v>10Ama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14010006</v>
      </c>
      <c r="H1015" s="134">
        <f>Systematic[[#This Row],[SampleVariableLabel]]+100*Systematic[[#This Row],[State]]</f>
        <v>14011206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15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0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15010001</v>
      </c>
      <c r="H1016" s="134">
        <f>Systematic[[#This Row],[SampleVariableLabel]]+100*Systematic[[#This Row],[State]]</f>
        <v>15010001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15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1D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15010002</v>
      </c>
      <c r="H1017" s="134">
        <f>Systematic[[#This Row],[SampleVariableLabel]]+100*Systematic[[#This Row],[State]]</f>
        <v>15010102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15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(M.1)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15010003</v>
      </c>
      <c r="H1018" s="134">
        <f>Systematic[[#This Row],[SampleVariableLabel]]+100*Systematic[[#This Row],[State]]</f>
        <v>15010203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15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2Oct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15010004</v>
      </c>
      <c r="H1019" s="134">
        <f>Systematic[[#This Row],[SampleVariableLabel]]+100*Systematic[[#This Row],[State]]</f>
        <v>15010304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15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3M2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15010005</v>
      </c>
      <c r="H1020" s="134">
        <f>Systematic[[#This Row],[SampleVariableLabel]]+100*Systematic[[#This Row],[State]]</f>
        <v>15010405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15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M(c)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15010006</v>
      </c>
      <c r="H1021" s="134">
        <f>Systematic[[#This Row],[SampleVariableLabel]]+100*Systematic[[#This Row],[State]]</f>
        <v>15010506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15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4P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15010001</v>
      </c>
      <c r="H1022" s="134">
        <f>Systematic[[#This Row],[SampleVariableLabel]]+100*Systematic[[#This Row],[State]]</f>
        <v>15010601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15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5G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15010002</v>
      </c>
      <c r="H1023" s="134">
        <f>Systematic[[#This Row],[SampleVariableLabel]]+100*Systematic[[#This Row],[State]]</f>
        <v>15010702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15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6S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15010003</v>
      </c>
      <c r="H1024" s="134">
        <f>Systematic[[#This Row],[SampleVariableLabel]]+100*Systematic[[#This Row],[State]]</f>
        <v>15010803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15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7Gp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15010004</v>
      </c>
      <c r="H1025" s="134">
        <f>Systematic[[#This Row],[SampleVariableLabel]]+100*Systematic[[#This Row],[State]]</f>
        <v>15010904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15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8U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15010005</v>
      </c>
      <c r="H1026" s="134">
        <f>Systematic[[#This Row],[SampleVariableLabel]]+100*Systematic[[#This Row],[State]]</f>
        <v>15011005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15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9Rot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15010006</v>
      </c>
      <c r="H1027" s="134">
        <f>Systematic[[#This Row],[SampleVariableLabel]]+100*Systematic[[#This Row],[State]]</f>
        <v>15011106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15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10Ama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15010001</v>
      </c>
      <c r="H1028" s="134">
        <f>Systematic[[#This Row],[SampleVariableLabel]]+100*Systematic[[#This Row],[State]]</f>
        <v>15011201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16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0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16010002</v>
      </c>
      <c r="H1029" s="134">
        <f>Systematic[[#This Row],[SampleVariableLabel]]+100*Systematic[[#This Row],[State]]</f>
        <v>16010002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16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1D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16010003</v>
      </c>
      <c r="H1030" s="134">
        <f>Systematic[[#This Row],[SampleVariableLabel]]+100*Systematic[[#This Row],[State]]</f>
        <v>16010103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16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(M.1)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16010004</v>
      </c>
      <c r="H1031" s="134">
        <f>Systematic[[#This Row],[SampleVariableLabel]]+100*Systematic[[#This Row],[State]]</f>
        <v>16010204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16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2Oct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16010005</v>
      </c>
      <c r="H1032" s="134">
        <f>Systematic[[#This Row],[SampleVariableLabel]]+100*Systematic[[#This Row],[State]]</f>
        <v>16010305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16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3M2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16010006</v>
      </c>
      <c r="H1033" s="134">
        <f>Systematic[[#This Row],[SampleVariableLabel]]+100*Systematic[[#This Row],[State]]</f>
        <v>16010406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16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M(c)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16010001</v>
      </c>
      <c r="H1034" s="134">
        <f>Systematic[[#This Row],[SampleVariableLabel]]+100*Systematic[[#This Row],[State]]</f>
        <v>16010501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16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4P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16010002</v>
      </c>
      <c r="H1035" s="134">
        <f>Systematic[[#This Row],[SampleVariableLabel]]+100*Systematic[[#This Row],[State]]</f>
        <v>16010602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16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5G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16010003</v>
      </c>
      <c r="H1036" s="134">
        <f>Systematic[[#This Row],[SampleVariableLabel]]+100*Systematic[[#This Row],[State]]</f>
        <v>16010703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16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6S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16010004</v>
      </c>
      <c r="H1037" s="134">
        <f>Systematic[[#This Row],[SampleVariableLabel]]+100*Systematic[[#This Row],[State]]</f>
        <v>16010804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16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7Gp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16010005</v>
      </c>
      <c r="H1038" s="134">
        <f>Systematic[[#This Row],[SampleVariableLabel]]+100*Systematic[[#This Row],[State]]</f>
        <v>16010905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16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8U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16010006</v>
      </c>
      <c r="H1039" s="134">
        <f>Systematic[[#This Row],[SampleVariableLabel]]+100*Systematic[[#This Row],[State]]</f>
        <v>16011006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16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9Rot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16010001</v>
      </c>
      <c r="H1040" s="134">
        <f>Systematic[[#This Row],[SampleVariableLabel]]+100*Systematic[[#This Row],[State]]</f>
        <v>16011101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16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10Ama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16010002</v>
      </c>
      <c r="H1041" s="134">
        <f>Systematic[[#This Row],[SampleVariableLabel]]+100*Systematic[[#This Row],[State]]</f>
        <v>16011202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0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17010003</v>
      </c>
      <c r="H1042" s="134">
        <f>Systematic[[#This Row],[SampleVariableLabel]]+100*Systematic[[#This Row],[State]]</f>
        <v>17010003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17010004</v>
      </c>
      <c r="H1043" s="134">
        <f>Systematic[[#This Row],[SampleVariableLabel]]+100*Systematic[[#This Row],[State]]</f>
        <v>17010104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(M.1)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17010005</v>
      </c>
      <c r="H1044" s="134">
        <f>Systematic[[#This Row],[SampleVariableLabel]]+100*Systematic[[#This Row],[State]]</f>
        <v>17010205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2Oct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17010006</v>
      </c>
      <c r="H1045" s="134">
        <f>Systematic[[#This Row],[SampleVariableLabel]]+100*Systematic[[#This Row],[State]]</f>
        <v>17010306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3M2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17010001</v>
      </c>
      <c r="H1046" s="134">
        <f>Systematic[[#This Row],[SampleVariableLabel]]+100*Systematic[[#This Row],[State]]</f>
        <v>17010401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M(c)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17010002</v>
      </c>
      <c r="H1047" s="134">
        <f>Systematic[[#This Row],[SampleVariableLabel]]+100*Systematic[[#This Row],[State]]</f>
        <v>17010502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4P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17010003</v>
      </c>
      <c r="H1048" s="134">
        <f>Systematic[[#This Row],[SampleVariableLabel]]+100*Systematic[[#This Row],[State]]</f>
        <v>17010603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5G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17010004</v>
      </c>
      <c r="H1049" s="134">
        <f>Systematic[[#This Row],[SampleVariableLabel]]+100*Systematic[[#This Row],[State]]</f>
        <v>17010704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17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6S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17010005</v>
      </c>
      <c r="H1050" s="134">
        <f>Systematic[[#This Row],[SampleVariableLabel]]+100*Systematic[[#This Row],[State]]</f>
        <v>17010805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17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7Gp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17010006</v>
      </c>
      <c r="H1051" s="134">
        <f>Systematic[[#This Row],[SampleVariableLabel]]+100*Systematic[[#This Row],[State]]</f>
        <v>17010906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17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8U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17010001</v>
      </c>
      <c r="H1052" s="134">
        <f>Systematic[[#This Row],[SampleVariableLabel]]+100*Systematic[[#This Row],[State]]</f>
        <v>17011001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17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9Rot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17010002</v>
      </c>
      <c r="H1053" s="134">
        <f>Systematic[[#This Row],[SampleVariableLabel]]+100*Systematic[[#This Row],[State]]</f>
        <v>17011102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17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10Ama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17010003</v>
      </c>
      <c r="H1054" s="134">
        <f>Systematic[[#This Row],[SampleVariableLabel]]+100*Systematic[[#This Row],[State]]</f>
        <v>17011203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18</v>
      </c>
      <c r="B1055" s="1">
        <f>IF(C1055=0,IF(B1054=Protocol!$V$20,1,B1054+1),B1054)</f>
        <v>1</v>
      </c>
      <c r="C1055" s="1">
        <f>IF(C1054+1=Protocol!$V$21,0,C1054+1)</f>
        <v>0</v>
      </c>
      <c r="D1055" s="1">
        <f t="shared" si="49"/>
        <v>4</v>
      </c>
      <c r="E1055" s="1" t="str">
        <f>INDEX(Protocol[Mark],MATCH(C1055,Protocol[Step],0))</f>
        <v>0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18010004</v>
      </c>
      <c r="H1055" s="134">
        <f>Systematic[[#This Row],[SampleVariableLabel]]+100*Systematic[[#This Row],[State]]</f>
        <v>18010004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18</v>
      </c>
      <c r="B1056" s="1">
        <f>IF(C1056=0,IF(B1055=Protocol!$V$20,1,B1055+1),B1055)</f>
        <v>1</v>
      </c>
      <c r="C1056" s="1">
        <f>IF(C1055+1=Protocol!$V$21,0,C1055+1)</f>
        <v>1</v>
      </c>
      <c r="D1056" s="1">
        <f t="shared" si="49"/>
        <v>5</v>
      </c>
      <c r="E1056" s="1" t="str">
        <f>INDEX(Protocol[Mark],MATCH(C1056,Protocol[Step],0))</f>
        <v>1D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18010005</v>
      </c>
      <c r="H1056" s="134">
        <f>Systematic[[#This Row],[SampleVariableLabel]]+100*Systematic[[#This Row],[State]]</f>
        <v>18010105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18</v>
      </c>
      <c r="B1057" s="1">
        <f>IF(C1057=0,IF(B1056=Protocol!$V$20,1,B1056+1),B1056)</f>
        <v>1</v>
      </c>
      <c r="C1057" s="1">
        <f>IF(C1056+1=Protocol!$V$21,0,C1056+1)</f>
        <v>2</v>
      </c>
      <c r="D1057" s="1">
        <f t="shared" si="49"/>
        <v>6</v>
      </c>
      <c r="E1057" s="1" t="str">
        <f>INDEX(Protocol[Mark],MATCH(C1057,Protocol[Step],0))</f>
        <v>(M.1)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18010006</v>
      </c>
      <c r="H1057" s="134">
        <f>Systematic[[#This Row],[SampleVariableLabel]]+100*Systematic[[#This Row],[State]]</f>
        <v>18010206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18</v>
      </c>
      <c r="B1058" s="1">
        <f>IF(C1058=0,IF(B1057=Protocol!$V$20,1,B1057+1),B1057)</f>
        <v>1</v>
      </c>
      <c r="C1058" s="1">
        <f>IF(C1057+1=Protocol!$V$21,0,C1057+1)</f>
        <v>3</v>
      </c>
      <c r="D1058" s="1">
        <f t="shared" si="49"/>
        <v>1</v>
      </c>
      <c r="E1058" s="1" t="str">
        <f>INDEX(Protocol[Mark],MATCH(C1058,Protocol[Step],0))</f>
        <v>2Oct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18010001</v>
      </c>
      <c r="H1058" s="134">
        <f>Systematic[[#This Row],[SampleVariableLabel]]+100*Systematic[[#This Row],[State]]</f>
        <v>18010301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18</v>
      </c>
      <c r="B1059" s="1">
        <f>IF(C1059=0,IF(B1058=Protocol!$V$20,1,B1058+1),B1058)</f>
        <v>1</v>
      </c>
      <c r="C1059" s="1">
        <f>IF(C1058+1=Protocol!$V$21,0,C1058+1)</f>
        <v>4</v>
      </c>
      <c r="D1059" s="1">
        <f t="shared" si="49"/>
        <v>2</v>
      </c>
      <c r="E1059" s="1" t="str">
        <f>INDEX(Protocol[Mark],MATCH(C1059,Protocol[Step],0))</f>
        <v>3M2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18010002</v>
      </c>
      <c r="H1059" s="134">
        <f>Systematic[[#This Row],[SampleVariableLabel]]+100*Systematic[[#This Row],[State]]</f>
        <v>18010402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18</v>
      </c>
      <c r="B1060" s="1">
        <f>IF(C1060=0,IF(B1059=Protocol!$V$20,1,B1059+1),B1059)</f>
        <v>1</v>
      </c>
      <c r="C1060" s="1">
        <f>IF(C1059+1=Protocol!$V$21,0,C1059+1)</f>
        <v>5</v>
      </c>
      <c r="D1060" s="1">
        <f t="shared" si="49"/>
        <v>3</v>
      </c>
      <c r="E1060" s="1" t="str">
        <f>INDEX(Protocol[Mark],MATCH(C1060,Protocol[Step],0))</f>
        <v>M(c)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18010003</v>
      </c>
      <c r="H1060" s="134">
        <f>Systematic[[#This Row],[SampleVariableLabel]]+100*Systematic[[#This Row],[State]]</f>
        <v>18010503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18</v>
      </c>
      <c r="B1061" s="1">
        <f>IF(C1061=0,IF(B1060=Protocol!$V$20,1,B1060+1),B1060)</f>
        <v>1</v>
      </c>
      <c r="C1061" s="1">
        <f>IF(C1060+1=Protocol!$V$21,0,C1060+1)</f>
        <v>6</v>
      </c>
      <c r="D1061" s="1">
        <f t="shared" si="49"/>
        <v>4</v>
      </c>
      <c r="E1061" s="1" t="str">
        <f>INDEX(Protocol[Mark],MATCH(C1061,Protocol[Step],0))</f>
        <v>4P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18010004</v>
      </c>
      <c r="H1061" s="134">
        <f>Systematic[[#This Row],[SampleVariableLabel]]+100*Systematic[[#This Row],[State]]</f>
        <v>18010604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18</v>
      </c>
      <c r="B1062" s="1">
        <f>IF(C1062=0,IF(B1061=Protocol!$V$20,1,B1061+1),B1061)</f>
        <v>1</v>
      </c>
      <c r="C1062" s="1">
        <f>IF(C1061+1=Protocol!$V$21,0,C1061+1)</f>
        <v>7</v>
      </c>
      <c r="D1062" s="1">
        <f t="shared" si="49"/>
        <v>5</v>
      </c>
      <c r="E1062" s="1" t="str">
        <f>INDEX(Protocol[Mark],MATCH(C1062,Protocol[Step],0))</f>
        <v>5G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18010005</v>
      </c>
      <c r="H1062" s="134">
        <f>Systematic[[#This Row],[SampleVariableLabel]]+100*Systematic[[#This Row],[State]]</f>
        <v>18010705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18</v>
      </c>
      <c r="B1063" s="1">
        <f>IF(C1063=0,IF(B1062=Protocol!$V$20,1,B1062+1),B1062)</f>
        <v>1</v>
      </c>
      <c r="C1063" s="1">
        <f>IF(C1062+1=Protocol!$V$21,0,C1062+1)</f>
        <v>8</v>
      </c>
      <c r="D1063" s="1">
        <f t="shared" si="49"/>
        <v>6</v>
      </c>
      <c r="E1063" s="1" t="str">
        <f>INDEX(Protocol[Mark],MATCH(C1063,Protocol[Step],0))</f>
        <v>6S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18010006</v>
      </c>
      <c r="H1063" s="134">
        <f>Systematic[[#This Row],[SampleVariableLabel]]+100*Systematic[[#This Row],[State]]</f>
        <v>18010806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18</v>
      </c>
      <c r="B1064" s="1">
        <f>IF(C1064=0,IF(B1063=Protocol!$V$20,1,B1063+1),B1063)</f>
        <v>1</v>
      </c>
      <c r="C1064" s="1">
        <f>IF(C1063+1=Protocol!$V$21,0,C1063+1)</f>
        <v>9</v>
      </c>
      <c r="D1064" s="1">
        <f t="shared" si="49"/>
        <v>1</v>
      </c>
      <c r="E1064" s="1" t="str">
        <f>INDEX(Protocol[Mark],MATCH(C1064,Protocol[Step],0))</f>
        <v>7Gp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18010001</v>
      </c>
      <c r="H1064" s="134">
        <f>Systematic[[#This Row],[SampleVariableLabel]]+100*Systematic[[#This Row],[State]]</f>
        <v>18010901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18</v>
      </c>
      <c r="B1065" s="1">
        <f>IF(C1065=0,IF(B1064=Protocol!$V$20,1,B1064+1),B1064)</f>
        <v>1</v>
      </c>
      <c r="C1065" s="1">
        <f>IF(C1064+1=Protocol!$V$21,0,C1064+1)</f>
        <v>10</v>
      </c>
      <c r="D1065" s="1">
        <f t="shared" si="49"/>
        <v>2</v>
      </c>
      <c r="E1065" s="1" t="str">
        <f>INDEX(Protocol[Mark],MATCH(C1065,Protocol[Step],0))</f>
        <v>8U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18010002</v>
      </c>
      <c r="H1065" s="134">
        <f>Systematic[[#This Row],[SampleVariableLabel]]+100*Systematic[[#This Row],[State]]</f>
        <v>18011002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18</v>
      </c>
      <c r="B1066" s="1">
        <f>IF(C1066=0,IF(B1065=Protocol!$V$20,1,B1065+1),B1065)</f>
        <v>1</v>
      </c>
      <c r="C1066" s="1">
        <f>IF(C1065+1=Protocol!$V$21,0,C1065+1)</f>
        <v>11</v>
      </c>
      <c r="D1066" s="1">
        <f t="shared" si="49"/>
        <v>3</v>
      </c>
      <c r="E1066" s="1" t="str">
        <f>INDEX(Protocol[Mark],MATCH(C1066,Protocol[Step],0))</f>
        <v>9Rot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18010003</v>
      </c>
      <c r="H1066" s="134">
        <f>Systematic[[#This Row],[SampleVariableLabel]]+100*Systematic[[#This Row],[State]]</f>
        <v>18011103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18</v>
      </c>
      <c r="B1067" s="1">
        <f>IF(C1067=0,IF(B1066=Protocol!$V$20,1,B1066+1),B1066)</f>
        <v>1</v>
      </c>
      <c r="C1067" s="1">
        <f>IF(C1066+1=Protocol!$V$21,0,C1066+1)</f>
        <v>12</v>
      </c>
      <c r="D1067" s="1">
        <f t="shared" si="49"/>
        <v>4</v>
      </c>
      <c r="E1067" s="1" t="str">
        <f>INDEX(Protocol[Mark],MATCH(C1067,Protocol[Step],0))</f>
        <v>10Ama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18010004</v>
      </c>
      <c r="H1067" s="134">
        <f>Systematic[[#This Row],[SampleVariableLabel]]+100*Systematic[[#This Row],[State]]</f>
        <v>18011204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19</v>
      </c>
      <c r="B1068" s="1">
        <f>IF(C1068=0,IF(B1067=Protocol!$V$20,1,B1067+1),B1067)</f>
        <v>1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0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19010005</v>
      </c>
      <c r="H1068" s="134">
        <f>Systematic[[#This Row],[SampleVariableLabel]]+100*Systematic[[#This Row],[State]]</f>
        <v>19010005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19</v>
      </c>
      <c r="B1069" s="1">
        <f>IF(C1069=0,IF(B1068=Protocol!$V$20,1,B1068+1),B1068)</f>
        <v>1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1D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19010006</v>
      </c>
      <c r="H1069" s="134">
        <f>Systematic[[#This Row],[SampleVariableLabel]]+100*Systematic[[#This Row],[State]]</f>
        <v>19010106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19</v>
      </c>
      <c r="B1070" s="1">
        <f>IF(C1070=0,IF(B1069=Protocol!$V$20,1,B1069+1),B1069)</f>
        <v>1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(M.1)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19010001</v>
      </c>
      <c r="H1070" s="134">
        <f>Systematic[[#This Row],[SampleVariableLabel]]+100*Systematic[[#This Row],[State]]</f>
        <v>19010201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19</v>
      </c>
      <c r="B1071" s="1">
        <f>IF(C1071=0,IF(B1070=Protocol!$V$20,1,B1070+1),B1070)</f>
        <v>1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2Oct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19010002</v>
      </c>
      <c r="H1071" s="134">
        <f>Systematic[[#This Row],[SampleVariableLabel]]+100*Systematic[[#This Row],[State]]</f>
        <v>19010302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19</v>
      </c>
      <c r="B1072" s="1">
        <f>IF(C1072=0,IF(B1071=Protocol!$V$20,1,B1071+1),B1071)</f>
        <v>1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3M2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19010003</v>
      </c>
      <c r="H1072" s="134">
        <f>Systematic[[#This Row],[SampleVariableLabel]]+100*Systematic[[#This Row],[State]]</f>
        <v>19010403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19</v>
      </c>
      <c r="B1073" s="1">
        <f>IF(C1073=0,IF(B1072=Protocol!$V$20,1,B1072+1),B1072)</f>
        <v>1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M(c)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19010004</v>
      </c>
      <c r="H1073" s="134">
        <f>Systematic[[#This Row],[SampleVariableLabel]]+100*Systematic[[#This Row],[State]]</f>
        <v>19010504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19</v>
      </c>
      <c r="B1074" s="1">
        <f>IF(C1074=0,IF(B1073=Protocol!$V$20,1,B1073+1),B1073)</f>
        <v>1</v>
      </c>
      <c r="C1074" s="1">
        <f>IF(C1073+1=Protocol!$V$21,0,C1073+1)</f>
        <v>6</v>
      </c>
      <c r="D1074" s="1">
        <f t="shared" si="49"/>
        <v>5</v>
      </c>
      <c r="E1074" s="1" t="str">
        <f>INDEX(Protocol[Mark],MATCH(C1074,Protocol[Step],0))</f>
        <v>4P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19010005</v>
      </c>
      <c r="H1074" s="134">
        <f>Systematic[[#This Row],[SampleVariableLabel]]+100*Systematic[[#This Row],[State]]</f>
        <v>19010605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19</v>
      </c>
      <c r="B1075" s="1">
        <f>IF(C1075=0,IF(B1074=Protocol!$V$20,1,B1074+1),B1074)</f>
        <v>1</v>
      </c>
      <c r="C1075" s="1">
        <f>IF(C1074+1=Protocol!$V$21,0,C1074+1)</f>
        <v>7</v>
      </c>
      <c r="D1075" s="1">
        <f t="shared" si="49"/>
        <v>6</v>
      </c>
      <c r="E1075" s="1" t="str">
        <f>INDEX(Protocol[Mark],MATCH(C1075,Protocol[Step],0))</f>
        <v>5G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19010006</v>
      </c>
      <c r="H1075" s="134">
        <f>Systematic[[#This Row],[SampleVariableLabel]]+100*Systematic[[#This Row],[State]]</f>
        <v>19010706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19</v>
      </c>
      <c r="B1076" s="1">
        <f>IF(C1076=0,IF(B1075=Protocol!$V$20,1,B1075+1),B1075)</f>
        <v>1</v>
      </c>
      <c r="C1076" s="1">
        <f>IF(C1075+1=Protocol!$V$21,0,C1075+1)</f>
        <v>8</v>
      </c>
      <c r="D1076" s="1">
        <f t="shared" si="49"/>
        <v>1</v>
      </c>
      <c r="E1076" s="1" t="str">
        <f>INDEX(Protocol[Mark],MATCH(C1076,Protocol[Step],0))</f>
        <v>6S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19010001</v>
      </c>
      <c r="H1076" s="134">
        <f>Systematic[[#This Row],[SampleVariableLabel]]+100*Systematic[[#This Row],[State]]</f>
        <v>19010801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19</v>
      </c>
      <c r="B1077" s="1">
        <f>IF(C1077=0,IF(B1076=Protocol!$V$20,1,B1076+1),B1076)</f>
        <v>1</v>
      </c>
      <c r="C1077" s="1">
        <f>IF(C1076+1=Protocol!$V$21,0,C1076+1)</f>
        <v>9</v>
      </c>
      <c r="D1077" s="1">
        <f t="shared" si="49"/>
        <v>2</v>
      </c>
      <c r="E1077" s="1" t="str">
        <f>INDEX(Protocol[Mark],MATCH(C1077,Protocol[Step],0))</f>
        <v>7Gp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19010002</v>
      </c>
      <c r="H1077" s="134">
        <f>Systematic[[#This Row],[SampleVariableLabel]]+100*Systematic[[#This Row],[State]]</f>
        <v>19010902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19</v>
      </c>
      <c r="B1078" s="1">
        <f>IF(C1078=0,IF(B1077=Protocol!$V$20,1,B1077+1),B1077)</f>
        <v>1</v>
      </c>
      <c r="C1078" s="1">
        <f>IF(C1077+1=Protocol!$V$21,0,C1077+1)</f>
        <v>10</v>
      </c>
      <c r="D1078" s="1">
        <f t="shared" si="49"/>
        <v>3</v>
      </c>
      <c r="E1078" s="1" t="str">
        <f>INDEX(Protocol[Mark],MATCH(C1078,Protocol[Step],0))</f>
        <v>8U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19010003</v>
      </c>
      <c r="H1078" s="134">
        <f>Systematic[[#This Row],[SampleVariableLabel]]+100*Systematic[[#This Row],[State]]</f>
        <v>19011003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19</v>
      </c>
      <c r="B1079" s="1">
        <f>IF(C1079=0,IF(B1078=Protocol!$V$20,1,B1078+1),B1078)</f>
        <v>1</v>
      </c>
      <c r="C1079" s="1">
        <f>IF(C1078+1=Protocol!$V$21,0,C1078+1)</f>
        <v>11</v>
      </c>
      <c r="D1079" s="1">
        <f t="shared" si="49"/>
        <v>4</v>
      </c>
      <c r="E1079" s="1" t="str">
        <f>INDEX(Protocol[Mark],MATCH(C1079,Protocol[Step],0))</f>
        <v>9Rot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19010004</v>
      </c>
      <c r="H1079" s="134">
        <f>Systematic[[#This Row],[SampleVariableLabel]]+100*Systematic[[#This Row],[State]]</f>
        <v>19011104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19</v>
      </c>
      <c r="B1080" s="1">
        <f>IF(C1080=0,IF(B1079=Protocol!$V$20,1,B1079+1),B1079)</f>
        <v>1</v>
      </c>
      <c r="C1080" s="1">
        <f>IF(C1079+1=Protocol!$V$21,0,C1079+1)</f>
        <v>12</v>
      </c>
      <c r="D1080" s="1">
        <f t="shared" si="49"/>
        <v>5</v>
      </c>
      <c r="E1080" s="1" t="str">
        <f>INDEX(Protocol[Mark],MATCH(C1080,Protocol[Step],0))</f>
        <v>10Ama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19010005</v>
      </c>
      <c r="H1080" s="134">
        <f>Systematic[[#This Row],[SampleVariableLabel]]+100*Systematic[[#This Row],[State]]</f>
        <v>19011205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20</v>
      </c>
      <c r="B1081" s="1">
        <f>IF(C1081=0,IF(B1080=Protocol!$V$20,1,B1080+1),B1080)</f>
        <v>1</v>
      </c>
      <c r="C1081" s="1">
        <f>IF(C1080+1=Protocol!$V$21,0,C1080+1)</f>
        <v>0</v>
      </c>
      <c r="D1081" s="1">
        <f t="shared" si="49"/>
        <v>6</v>
      </c>
      <c r="E1081" s="1" t="str">
        <f>INDEX(Protocol[Mark],MATCH(C1081,Protocol[Step],0))</f>
        <v>0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20010006</v>
      </c>
      <c r="H1081" s="134">
        <f>Systematic[[#This Row],[SampleVariableLabel]]+100*Systematic[[#This Row],[State]]</f>
        <v>20010006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20</v>
      </c>
      <c r="B1082" s="1">
        <f>IF(C1082=0,IF(B1081=Protocol!$V$20,1,B1081+1),B1081)</f>
        <v>1</v>
      </c>
      <c r="C1082" s="1">
        <f>IF(C1081+1=Protocol!$V$21,0,C1081+1)</f>
        <v>1</v>
      </c>
      <c r="D1082" s="1">
        <f t="shared" si="49"/>
        <v>1</v>
      </c>
      <c r="E1082" s="1" t="str">
        <f>INDEX(Protocol[Mark],MATCH(C1082,Protocol[Step],0))</f>
        <v>1D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20010001</v>
      </c>
      <c r="H1082" s="134">
        <f>Systematic[[#This Row],[SampleVariableLabel]]+100*Systematic[[#This Row],[State]]</f>
        <v>20010101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20</v>
      </c>
      <c r="B1083" s="1">
        <f>IF(C1083=0,IF(B1082=Protocol!$V$20,1,B1082+1),B1082)</f>
        <v>1</v>
      </c>
      <c r="C1083" s="1">
        <f>IF(C1082+1=Protocol!$V$21,0,C1082+1)</f>
        <v>2</v>
      </c>
      <c r="D1083" s="1">
        <f t="shared" si="49"/>
        <v>2</v>
      </c>
      <c r="E1083" s="1" t="str">
        <f>INDEX(Protocol[Mark],MATCH(C1083,Protocol[Step],0))</f>
        <v>(M.1)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20010002</v>
      </c>
      <c r="H1083" s="134">
        <f>Systematic[[#This Row],[SampleVariableLabel]]+100*Systematic[[#This Row],[State]]</f>
        <v>20010202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20</v>
      </c>
      <c r="B1084" s="1">
        <f>IF(C1084=0,IF(B1083=Protocol!$V$20,1,B1083+1),B1083)</f>
        <v>1</v>
      </c>
      <c r="C1084" s="1">
        <f>IF(C1083+1=Protocol!$V$21,0,C1083+1)</f>
        <v>3</v>
      </c>
      <c r="D1084" s="1">
        <f t="shared" si="49"/>
        <v>3</v>
      </c>
      <c r="E1084" s="1" t="str">
        <f>INDEX(Protocol[Mark],MATCH(C1084,Protocol[Step],0))</f>
        <v>2Oct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20010003</v>
      </c>
      <c r="H1084" s="134">
        <f>Systematic[[#This Row],[SampleVariableLabel]]+100*Systematic[[#This Row],[State]]</f>
        <v>20010303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20</v>
      </c>
      <c r="B1085" s="1">
        <f>IF(C1085=0,IF(B1084=Protocol!$V$20,1,B1084+1),B1084)</f>
        <v>1</v>
      </c>
      <c r="C1085" s="1">
        <f>IF(C1084+1=Protocol!$V$21,0,C1084+1)</f>
        <v>4</v>
      </c>
      <c r="D1085" s="1">
        <f t="shared" si="49"/>
        <v>4</v>
      </c>
      <c r="E1085" s="1" t="str">
        <f>INDEX(Protocol[Mark],MATCH(C1085,Protocol[Step],0))</f>
        <v>3M2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20010004</v>
      </c>
      <c r="H1085" s="134">
        <f>Systematic[[#This Row],[SampleVariableLabel]]+100*Systematic[[#This Row],[State]]</f>
        <v>20010404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20</v>
      </c>
      <c r="B1086" s="1">
        <f>IF(C1086=0,IF(B1085=Protocol!$V$20,1,B1085+1),B1085)</f>
        <v>1</v>
      </c>
      <c r="C1086" s="1">
        <f>IF(C1085+1=Protocol!$V$21,0,C1085+1)</f>
        <v>5</v>
      </c>
      <c r="D1086" s="1">
        <f t="shared" si="49"/>
        <v>5</v>
      </c>
      <c r="E1086" s="1" t="str">
        <f>INDEX(Protocol[Mark],MATCH(C1086,Protocol[Step],0))</f>
        <v>M(c)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20010005</v>
      </c>
      <c r="H1086" s="134">
        <f>Systematic[[#This Row],[SampleVariableLabel]]+100*Systematic[[#This Row],[State]]</f>
        <v>20010505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20</v>
      </c>
      <c r="B1087" s="1">
        <f>IF(C1087=0,IF(B1086=Protocol!$V$20,1,B1086+1),B1086)</f>
        <v>1</v>
      </c>
      <c r="C1087" s="1">
        <f>IF(C1086+1=Protocol!$V$21,0,C1086+1)</f>
        <v>6</v>
      </c>
      <c r="D1087" s="1">
        <f t="shared" si="49"/>
        <v>6</v>
      </c>
      <c r="E1087" s="1" t="str">
        <f>INDEX(Protocol[Mark],MATCH(C1087,Protocol[Step],0))</f>
        <v>4P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20010006</v>
      </c>
      <c r="H1087" s="134">
        <f>Systematic[[#This Row],[SampleVariableLabel]]+100*Systematic[[#This Row],[State]]</f>
        <v>20010606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20</v>
      </c>
      <c r="B1088" s="1">
        <f>IF(C1088=0,IF(B1087=Protocol!$V$20,1,B1087+1),B1087)</f>
        <v>1</v>
      </c>
      <c r="C1088" s="1">
        <f>IF(C1087+1=Protocol!$V$21,0,C1087+1)</f>
        <v>7</v>
      </c>
      <c r="D1088" s="1">
        <f t="shared" si="49"/>
        <v>1</v>
      </c>
      <c r="E1088" s="1" t="str">
        <f>INDEX(Protocol[Mark],MATCH(C1088,Protocol[Step],0))</f>
        <v>5G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20010001</v>
      </c>
      <c r="H1088" s="134">
        <f>Systematic[[#This Row],[SampleVariableLabel]]+100*Systematic[[#This Row],[State]]</f>
        <v>20010701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20</v>
      </c>
      <c r="B1089" s="1">
        <f>IF(C1089=0,IF(B1088=Protocol!$V$20,1,B1088+1),B1088)</f>
        <v>1</v>
      </c>
      <c r="C1089" s="1">
        <f>IF(C1088+1=Protocol!$V$21,0,C1088+1)</f>
        <v>8</v>
      </c>
      <c r="D1089" s="1">
        <f t="shared" si="49"/>
        <v>2</v>
      </c>
      <c r="E1089" s="1" t="str">
        <f>INDEX(Protocol[Mark],MATCH(C1089,Protocol[Step],0))</f>
        <v>6S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20010002</v>
      </c>
      <c r="H1089" s="134">
        <f>Systematic[[#This Row],[SampleVariableLabel]]+100*Systematic[[#This Row],[State]]</f>
        <v>20010802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20</v>
      </c>
      <c r="B1090" s="1">
        <f>IF(C1090=0,IF(B1089=Protocol!$V$20,1,B1089+1),B1089)</f>
        <v>1</v>
      </c>
      <c r="C1090" s="1">
        <f>IF(C1089+1=Protocol!$V$21,0,C1089+1)</f>
        <v>9</v>
      </c>
      <c r="D1090" s="1">
        <f t="shared" si="49"/>
        <v>3</v>
      </c>
      <c r="E1090" s="1" t="str">
        <f>INDEX(Protocol[Mark],MATCH(C1090,Protocol[Step],0))</f>
        <v>7Gp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20010003</v>
      </c>
      <c r="H1090" s="134">
        <f>Systematic[[#This Row],[SampleVariableLabel]]+100*Systematic[[#This Row],[State]]</f>
        <v>20010903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20</v>
      </c>
      <c r="B1091" s="1">
        <f>IF(C1091=0,IF(B1090=Protocol!$V$20,1,B1090+1),B1090)</f>
        <v>1</v>
      </c>
      <c r="C1091" s="1">
        <f>IF(C1090+1=Protocol!$V$21,0,C1090+1)</f>
        <v>10</v>
      </c>
      <c r="D1091" s="1">
        <f t="shared" ref="D1091:D1154" si="51">IF(D1090=nVariables,1,D1090+1)</f>
        <v>4</v>
      </c>
      <c r="E1091" s="1" t="str">
        <f>INDEX(Protocol[Mark],MATCH(C1091,Protocol[Step],0))</f>
        <v>8U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20010004</v>
      </c>
      <c r="H1091" s="134">
        <f>Systematic[[#This Row],[SampleVariableLabel]]+100*Systematic[[#This Row],[State]]</f>
        <v>20011004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20</v>
      </c>
      <c r="B1092" s="1">
        <f>IF(C1092=0,IF(B1091=Protocol!$V$20,1,B1091+1),B1091)</f>
        <v>1</v>
      </c>
      <c r="C1092" s="1">
        <f>IF(C1091+1=Protocol!$V$21,0,C1091+1)</f>
        <v>11</v>
      </c>
      <c r="D1092" s="1">
        <f t="shared" si="51"/>
        <v>5</v>
      </c>
      <c r="E1092" s="1" t="str">
        <f>INDEX(Protocol[Mark],MATCH(C1092,Protocol[Step],0))</f>
        <v>9Rot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20010005</v>
      </c>
      <c r="H1092" s="134">
        <f>Systematic[[#This Row],[SampleVariableLabel]]+100*Systematic[[#This Row],[State]]</f>
        <v>20011105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20</v>
      </c>
      <c r="B1093" s="1">
        <f>IF(C1093=0,IF(B1092=Protocol!$V$20,1,B1092+1),B1092)</f>
        <v>1</v>
      </c>
      <c r="C1093" s="1">
        <f>IF(C1092+1=Protocol!$V$21,0,C1092+1)</f>
        <v>12</v>
      </c>
      <c r="D1093" s="1">
        <f t="shared" si="51"/>
        <v>6</v>
      </c>
      <c r="E1093" s="1" t="str">
        <f>INDEX(Protocol[Mark],MATCH(C1093,Protocol[Step],0))</f>
        <v>10Ama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20010006</v>
      </c>
      <c r="H1093" s="134">
        <f>Systematic[[#This Row],[SampleVariableLabel]]+100*Systematic[[#This Row],[State]]</f>
        <v>20011206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21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0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21010001</v>
      </c>
      <c r="H1094" s="134">
        <f>Systematic[[#This Row],[SampleVariableLabel]]+100*Systematic[[#This Row],[State]]</f>
        <v>21010001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21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1D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21010002</v>
      </c>
      <c r="H1095" s="134">
        <f>Systematic[[#This Row],[SampleVariableLabel]]+100*Systematic[[#This Row],[State]]</f>
        <v>21010102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21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(M.1)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21010003</v>
      </c>
      <c r="H1096" s="134">
        <f>Systematic[[#This Row],[SampleVariableLabel]]+100*Systematic[[#This Row],[State]]</f>
        <v>21010203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21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2Oct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21010004</v>
      </c>
      <c r="H1097" s="134">
        <f>Systematic[[#This Row],[SampleVariableLabel]]+100*Systematic[[#This Row],[State]]</f>
        <v>21010304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21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3M2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21010005</v>
      </c>
      <c r="H1098" s="134">
        <f>Systematic[[#This Row],[SampleVariableLabel]]+100*Systematic[[#This Row],[State]]</f>
        <v>21010405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21</v>
      </c>
      <c r="B1099" s="1">
        <f>IF(C1099=0,IF(B1098=Protocol!$V$20,1,B1098+1),B1098)</f>
        <v>1</v>
      </c>
      <c r="C1099" s="1">
        <f>IF(C1098+1=Protocol!$V$21,0,C1098+1)</f>
        <v>5</v>
      </c>
      <c r="D1099" s="1">
        <f t="shared" si="51"/>
        <v>6</v>
      </c>
      <c r="E1099" s="1" t="str">
        <f>INDEX(Protocol[Mark],MATCH(C1099,Protocol[Step],0))</f>
        <v>M(c)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21010006</v>
      </c>
      <c r="H1099" s="134">
        <f>Systematic[[#This Row],[SampleVariableLabel]]+100*Systematic[[#This Row],[State]]</f>
        <v>21010506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21</v>
      </c>
      <c r="B1100" s="1">
        <f>IF(C1100=0,IF(B1099=Protocol!$V$20,1,B1099+1),B1099)</f>
        <v>1</v>
      </c>
      <c r="C1100" s="1">
        <f>IF(C1099+1=Protocol!$V$21,0,C1099+1)</f>
        <v>6</v>
      </c>
      <c r="D1100" s="1">
        <f t="shared" si="51"/>
        <v>1</v>
      </c>
      <c r="E1100" s="1" t="str">
        <f>INDEX(Protocol[Mark],MATCH(C1100,Protocol[Step],0))</f>
        <v>4P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21010001</v>
      </c>
      <c r="H1100" s="134">
        <f>Systematic[[#This Row],[SampleVariableLabel]]+100*Systematic[[#This Row],[State]]</f>
        <v>21010601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21</v>
      </c>
      <c r="B1101" s="1">
        <f>IF(C1101=0,IF(B1100=Protocol!$V$20,1,B1100+1),B1100)</f>
        <v>1</v>
      </c>
      <c r="C1101" s="1">
        <f>IF(C1100+1=Protocol!$V$21,0,C1100+1)</f>
        <v>7</v>
      </c>
      <c r="D1101" s="1">
        <f t="shared" si="51"/>
        <v>2</v>
      </c>
      <c r="E1101" s="1" t="str">
        <f>INDEX(Protocol[Mark],MATCH(C1101,Protocol[Step],0))</f>
        <v>5G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21010002</v>
      </c>
      <c r="H1101" s="134">
        <f>Systematic[[#This Row],[SampleVariableLabel]]+100*Systematic[[#This Row],[State]]</f>
        <v>21010702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21</v>
      </c>
      <c r="B1102" s="1">
        <f>IF(C1102=0,IF(B1101=Protocol!$V$20,1,B1101+1),B1101)</f>
        <v>1</v>
      </c>
      <c r="C1102" s="1">
        <f>IF(C1101+1=Protocol!$V$21,0,C1101+1)</f>
        <v>8</v>
      </c>
      <c r="D1102" s="1">
        <f t="shared" si="51"/>
        <v>3</v>
      </c>
      <c r="E1102" s="1" t="str">
        <f>INDEX(Protocol[Mark],MATCH(C1102,Protocol[Step],0))</f>
        <v>6S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21010003</v>
      </c>
      <c r="H1102" s="134">
        <f>Systematic[[#This Row],[SampleVariableLabel]]+100*Systematic[[#This Row],[State]]</f>
        <v>21010803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21</v>
      </c>
      <c r="B1103" s="1">
        <f>IF(C1103=0,IF(B1102=Protocol!$V$20,1,B1102+1),B1102)</f>
        <v>1</v>
      </c>
      <c r="C1103" s="1">
        <f>IF(C1102+1=Protocol!$V$21,0,C1102+1)</f>
        <v>9</v>
      </c>
      <c r="D1103" s="1">
        <f t="shared" si="51"/>
        <v>4</v>
      </c>
      <c r="E1103" s="1" t="str">
        <f>INDEX(Protocol[Mark],MATCH(C1103,Protocol[Step],0))</f>
        <v>7Gp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21010004</v>
      </c>
      <c r="H1103" s="134">
        <f>Systematic[[#This Row],[SampleVariableLabel]]+100*Systematic[[#This Row],[State]]</f>
        <v>21010904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21</v>
      </c>
      <c r="B1104" s="1">
        <f>IF(C1104=0,IF(B1103=Protocol!$V$20,1,B1103+1),B1103)</f>
        <v>1</v>
      </c>
      <c r="C1104" s="1">
        <f>IF(C1103+1=Protocol!$V$21,0,C1103+1)</f>
        <v>10</v>
      </c>
      <c r="D1104" s="1">
        <f t="shared" si="51"/>
        <v>5</v>
      </c>
      <c r="E1104" s="1" t="str">
        <f>INDEX(Protocol[Mark],MATCH(C1104,Protocol[Step],0))</f>
        <v>8U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21010005</v>
      </c>
      <c r="H1104" s="134">
        <f>Systematic[[#This Row],[SampleVariableLabel]]+100*Systematic[[#This Row],[State]]</f>
        <v>21011005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21</v>
      </c>
      <c r="B1105" s="1">
        <f>IF(C1105=0,IF(B1104=Protocol!$V$20,1,B1104+1),B1104)</f>
        <v>1</v>
      </c>
      <c r="C1105" s="1">
        <f>IF(C1104+1=Protocol!$V$21,0,C1104+1)</f>
        <v>11</v>
      </c>
      <c r="D1105" s="1">
        <f t="shared" si="51"/>
        <v>6</v>
      </c>
      <c r="E1105" s="1" t="str">
        <f>INDEX(Protocol[Mark],MATCH(C1105,Protocol[Step],0))</f>
        <v>9Rot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21010006</v>
      </c>
      <c r="H1105" s="134">
        <f>Systematic[[#This Row],[SampleVariableLabel]]+100*Systematic[[#This Row],[State]]</f>
        <v>21011106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21</v>
      </c>
      <c r="B1106" s="1">
        <f>IF(C1106=0,IF(B1105=Protocol!$V$20,1,B1105+1),B1105)</f>
        <v>1</v>
      </c>
      <c r="C1106" s="1">
        <f>IF(C1105+1=Protocol!$V$21,0,C1105+1)</f>
        <v>12</v>
      </c>
      <c r="D1106" s="1">
        <f t="shared" si="51"/>
        <v>1</v>
      </c>
      <c r="E1106" s="1" t="str">
        <f>INDEX(Protocol[Mark],MATCH(C1106,Protocol[Step],0))</f>
        <v>10Ama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21010001</v>
      </c>
      <c r="H1106" s="134">
        <f>Systematic[[#This Row],[SampleVariableLabel]]+100*Systematic[[#This Row],[State]]</f>
        <v>21011201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22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0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22010002</v>
      </c>
      <c r="H1107" s="134">
        <f>Systematic[[#This Row],[SampleVariableLabel]]+100*Systematic[[#This Row],[State]]</f>
        <v>22010002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22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22010003</v>
      </c>
      <c r="H1108" s="134">
        <f>Systematic[[#This Row],[SampleVariableLabel]]+100*Systematic[[#This Row],[State]]</f>
        <v>22010103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22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(M.1)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22010004</v>
      </c>
      <c r="H1109" s="134">
        <f>Systematic[[#This Row],[SampleVariableLabel]]+100*Systematic[[#This Row],[State]]</f>
        <v>22010204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22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2Oct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22010005</v>
      </c>
      <c r="H1110" s="134">
        <f>Systematic[[#This Row],[SampleVariableLabel]]+100*Systematic[[#This Row],[State]]</f>
        <v>22010305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22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3M2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22010006</v>
      </c>
      <c r="H1111" s="134">
        <f>Systematic[[#This Row],[SampleVariableLabel]]+100*Systematic[[#This Row],[State]]</f>
        <v>22010406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22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M(c)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22010001</v>
      </c>
      <c r="H1112" s="134">
        <f>Systematic[[#This Row],[SampleVariableLabel]]+100*Systematic[[#This Row],[State]]</f>
        <v>22010501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22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4P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22010002</v>
      </c>
      <c r="H1113" s="134">
        <f>Systematic[[#This Row],[SampleVariableLabel]]+100*Systematic[[#This Row],[State]]</f>
        <v>22010602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22</v>
      </c>
      <c r="B1114" s="1">
        <f>IF(C1114=0,IF(B1113=Protocol!$V$20,1,B1113+1),B1113)</f>
        <v>1</v>
      </c>
      <c r="C1114" s="1">
        <f>IF(C1113+1=Protocol!$V$21,0,C1113+1)</f>
        <v>7</v>
      </c>
      <c r="D1114" s="1">
        <f t="shared" si="51"/>
        <v>3</v>
      </c>
      <c r="E1114" s="1" t="str">
        <f>INDEX(Protocol[Mark],MATCH(C1114,Protocol[Step],0))</f>
        <v>5G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22010003</v>
      </c>
      <c r="H1114" s="134">
        <f>Systematic[[#This Row],[SampleVariableLabel]]+100*Systematic[[#This Row],[State]]</f>
        <v>22010703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22</v>
      </c>
      <c r="B1115" s="1">
        <f>IF(C1115=0,IF(B1114=Protocol!$V$20,1,B1114+1),B1114)</f>
        <v>1</v>
      </c>
      <c r="C1115" s="1">
        <f>IF(C1114+1=Protocol!$V$21,0,C1114+1)</f>
        <v>8</v>
      </c>
      <c r="D1115" s="1">
        <f t="shared" si="51"/>
        <v>4</v>
      </c>
      <c r="E1115" s="1" t="str">
        <f>INDEX(Protocol[Mark],MATCH(C1115,Protocol[Step],0))</f>
        <v>6S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22010004</v>
      </c>
      <c r="H1115" s="134">
        <f>Systematic[[#This Row],[SampleVariableLabel]]+100*Systematic[[#This Row],[State]]</f>
        <v>22010804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22</v>
      </c>
      <c r="B1116" s="1">
        <f>IF(C1116=0,IF(B1115=Protocol!$V$20,1,B1115+1),B1115)</f>
        <v>1</v>
      </c>
      <c r="C1116" s="1">
        <f>IF(C1115+1=Protocol!$V$21,0,C1115+1)</f>
        <v>9</v>
      </c>
      <c r="D1116" s="1">
        <f t="shared" si="51"/>
        <v>5</v>
      </c>
      <c r="E1116" s="1" t="str">
        <f>INDEX(Protocol[Mark],MATCH(C1116,Protocol[Step],0))</f>
        <v>7Gp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22010005</v>
      </c>
      <c r="H1116" s="134">
        <f>Systematic[[#This Row],[SampleVariableLabel]]+100*Systematic[[#This Row],[State]]</f>
        <v>22010905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22</v>
      </c>
      <c r="B1117" s="1">
        <f>IF(C1117=0,IF(B1116=Protocol!$V$20,1,B1116+1),B1116)</f>
        <v>1</v>
      </c>
      <c r="C1117" s="1">
        <f>IF(C1116+1=Protocol!$V$21,0,C1116+1)</f>
        <v>10</v>
      </c>
      <c r="D1117" s="1">
        <f t="shared" si="51"/>
        <v>6</v>
      </c>
      <c r="E1117" s="1" t="str">
        <f>INDEX(Protocol[Mark],MATCH(C1117,Protocol[Step],0))</f>
        <v>8U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22010006</v>
      </c>
      <c r="H1117" s="134">
        <f>Systematic[[#This Row],[SampleVariableLabel]]+100*Systematic[[#This Row],[State]]</f>
        <v>22011006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22</v>
      </c>
      <c r="B1118" s="1">
        <f>IF(C1118=0,IF(B1117=Protocol!$V$20,1,B1117+1),B1117)</f>
        <v>1</v>
      </c>
      <c r="C1118" s="1">
        <f>IF(C1117+1=Protocol!$V$21,0,C1117+1)</f>
        <v>11</v>
      </c>
      <c r="D1118" s="1">
        <f t="shared" si="51"/>
        <v>1</v>
      </c>
      <c r="E1118" s="1" t="str">
        <f>INDEX(Protocol[Mark],MATCH(C1118,Protocol[Step],0))</f>
        <v>9Rot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22010001</v>
      </c>
      <c r="H1118" s="134">
        <f>Systematic[[#This Row],[SampleVariableLabel]]+100*Systematic[[#This Row],[State]]</f>
        <v>22011101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22</v>
      </c>
      <c r="B1119" s="1">
        <f>IF(C1119=0,IF(B1118=Protocol!$V$20,1,B1118+1),B1118)</f>
        <v>1</v>
      </c>
      <c r="C1119" s="1">
        <f>IF(C1118+1=Protocol!$V$21,0,C1118+1)</f>
        <v>12</v>
      </c>
      <c r="D1119" s="1">
        <f t="shared" si="51"/>
        <v>2</v>
      </c>
      <c r="E1119" s="1" t="str">
        <f>INDEX(Protocol[Mark],MATCH(C1119,Protocol[Step],0))</f>
        <v>10Ama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22010002</v>
      </c>
      <c r="H1119" s="134">
        <f>Systematic[[#This Row],[SampleVariableLabel]]+100*Systematic[[#This Row],[State]]</f>
        <v>22011202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23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0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23010003</v>
      </c>
      <c r="H1120" s="134">
        <f>Systematic[[#This Row],[SampleVariableLabel]]+100*Systematic[[#This Row],[State]]</f>
        <v>23010003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23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23010004</v>
      </c>
      <c r="H1121" s="134">
        <f>Systematic[[#This Row],[SampleVariableLabel]]+100*Systematic[[#This Row],[State]]</f>
        <v>23010104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23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(M.1)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23010005</v>
      </c>
      <c r="H1122" s="134">
        <f>Systematic[[#This Row],[SampleVariableLabel]]+100*Systematic[[#This Row],[State]]</f>
        <v>23010205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23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2Oct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23010006</v>
      </c>
      <c r="H1123" s="134">
        <f>Systematic[[#This Row],[SampleVariableLabel]]+100*Systematic[[#This Row],[State]]</f>
        <v>23010306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23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3M2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23010001</v>
      </c>
      <c r="H1124" s="134">
        <f>Systematic[[#This Row],[SampleVariableLabel]]+100*Systematic[[#This Row],[State]]</f>
        <v>23010401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23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M(c)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23010002</v>
      </c>
      <c r="H1125" s="134">
        <f>Systematic[[#This Row],[SampleVariableLabel]]+100*Systematic[[#This Row],[State]]</f>
        <v>23010502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23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4P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23010003</v>
      </c>
      <c r="H1126" s="134">
        <f>Systematic[[#This Row],[SampleVariableLabel]]+100*Systematic[[#This Row],[State]]</f>
        <v>23010603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23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5G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23010004</v>
      </c>
      <c r="H1127" s="134">
        <f>Systematic[[#This Row],[SampleVariableLabel]]+100*Systematic[[#This Row],[State]]</f>
        <v>23010704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23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6S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23010005</v>
      </c>
      <c r="H1128" s="134">
        <f>Systematic[[#This Row],[SampleVariableLabel]]+100*Systematic[[#This Row],[State]]</f>
        <v>23010805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23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7Gp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23010006</v>
      </c>
      <c r="H1129" s="134">
        <f>Systematic[[#This Row],[SampleVariableLabel]]+100*Systematic[[#This Row],[State]]</f>
        <v>23010906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23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8U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23010001</v>
      </c>
      <c r="H1130" s="134">
        <f>Systematic[[#This Row],[SampleVariableLabel]]+100*Systematic[[#This Row],[State]]</f>
        <v>23011001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23</v>
      </c>
      <c r="B1131" s="1">
        <f>IF(C1131=0,IF(B1130=Protocol!$V$20,1,B1130+1),B1130)</f>
        <v>1</v>
      </c>
      <c r="C1131" s="1">
        <f>IF(C1130+1=Protocol!$V$21,0,C1130+1)</f>
        <v>11</v>
      </c>
      <c r="D1131" s="1">
        <f t="shared" si="51"/>
        <v>2</v>
      </c>
      <c r="E1131" s="1" t="str">
        <f>INDEX(Protocol[Mark],MATCH(C1131,Protocol[Step],0))</f>
        <v>9Rot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23010002</v>
      </c>
      <c r="H1131" s="134">
        <f>Systematic[[#This Row],[SampleVariableLabel]]+100*Systematic[[#This Row],[State]]</f>
        <v>23011102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23</v>
      </c>
      <c r="B1132" s="1">
        <f>IF(C1132=0,IF(B1131=Protocol!$V$20,1,B1131+1),B1131)</f>
        <v>1</v>
      </c>
      <c r="C1132" s="1">
        <f>IF(C1131+1=Protocol!$V$21,0,C1131+1)</f>
        <v>12</v>
      </c>
      <c r="D1132" s="1">
        <f t="shared" si="51"/>
        <v>3</v>
      </c>
      <c r="E1132" s="1" t="str">
        <f>INDEX(Protocol[Mark],MATCH(C1132,Protocol[Step],0))</f>
        <v>10Ama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23010003</v>
      </c>
      <c r="H1132" s="134">
        <f>Systematic[[#This Row],[SampleVariableLabel]]+100*Systematic[[#This Row],[State]]</f>
        <v>23011203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24</v>
      </c>
      <c r="B1133" s="1">
        <f>IF(C1133=0,IF(B1132=Protocol!$V$20,1,B1132+1),B1132)</f>
        <v>1</v>
      </c>
      <c r="C1133" s="1">
        <f>IF(C1132+1=Protocol!$V$21,0,C1132+1)</f>
        <v>0</v>
      </c>
      <c r="D1133" s="1">
        <f t="shared" si="51"/>
        <v>4</v>
      </c>
      <c r="E1133" s="1" t="str">
        <f>INDEX(Protocol[Mark],MATCH(C1133,Protocol[Step],0))</f>
        <v>0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24010004</v>
      </c>
      <c r="H1133" s="134">
        <f>Systematic[[#This Row],[SampleVariableLabel]]+100*Systematic[[#This Row],[State]]</f>
        <v>24010004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24</v>
      </c>
      <c r="B1134" s="1">
        <f>IF(C1134=0,IF(B1133=Protocol!$V$20,1,B1133+1),B1133)</f>
        <v>1</v>
      </c>
      <c r="C1134" s="1">
        <f>IF(C1133+1=Protocol!$V$21,0,C1133+1)</f>
        <v>1</v>
      </c>
      <c r="D1134" s="1">
        <f t="shared" si="51"/>
        <v>5</v>
      </c>
      <c r="E1134" s="1" t="str">
        <f>INDEX(Protocol[Mark],MATCH(C1134,Protocol[Step],0))</f>
        <v>1D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24010005</v>
      </c>
      <c r="H1134" s="134">
        <f>Systematic[[#This Row],[SampleVariableLabel]]+100*Systematic[[#This Row],[State]]</f>
        <v>24010105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24</v>
      </c>
      <c r="B1135" s="1">
        <f>IF(C1135=0,IF(B1134=Protocol!$V$20,1,B1134+1),B1134)</f>
        <v>1</v>
      </c>
      <c r="C1135" s="1">
        <f>IF(C1134+1=Protocol!$V$21,0,C1134+1)</f>
        <v>2</v>
      </c>
      <c r="D1135" s="1">
        <f t="shared" si="51"/>
        <v>6</v>
      </c>
      <c r="E1135" s="1" t="str">
        <f>INDEX(Protocol[Mark],MATCH(C1135,Protocol[Step],0))</f>
        <v>(M.1)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24010006</v>
      </c>
      <c r="H1135" s="134">
        <f>Systematic[[#This Row],[SampleVariableLabel]]+100*Systematic[[#This Row],[State]]</f>
        <v>24010206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24</v>
      </c>
      <c r="B1136" s="1">
        <f>IF(C1136=0,IF(B1135=Protocol!$V$20,1,B1135+1),B1135)</f>
        <v>1</v>
      </c>
      <c r="C1136" s="1">
        <f>IF(C1135+1=Protocol!$V$21,0,C1135+1)</f>
        <v>3</v>
      </c>
      <c r="D1136" s="1">
        <f t="shared" si="51"/>
        <v>1</v>
      </c>
      <c r="E1136" s="1" t="str">
        <f>INDEX(Protocol[Mark],MATCH(C1136,Protocol[Step],0))</f>
        <v>2Oct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24010001</v>
      </c>
      <c r="H1136" s="134">
        <f>Systematic[[#This Row],[SampleVariableLabel]]+100*Systematic[[#This Row],[State]]</f>
        <v>24010301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24</v>
      </c>
      <c r="B1137" s="1">
        <f>IF(C1137=0,IF(B1136=Protocol!$V$20,1,B1136+1),B1136)</f>
        <v>1</v>
      </c>
      <c r="C1137" s="1">
        <f>IF(C1136+1=Protocol!$V$21,0,C1136+1)</f>
        <v>4</v>
      </c>
      <c r="D1137" s="1">
        <f t="shared" si="51"/>
        <v>2</v>
      </c>
      <c r="E1137" s="1" t="str">
        <f>INDEX(Protocol[Mark],MATCH(C1137,Protocol[Step],0))</f>
        <v>3M2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24010002</v>
      </c>
      <c r="H1137" s="134">
        <f>Systematic[[#This Row],[SampleVariableLabel]]+100*Systematic[[#This Row],[State]]</f>
        <v>24010402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24</v>
      </c>
      <c r="B1138" s="1">
        <f>IF(C1138=0,IF(B1137=Protocol!$V$20,1,B1137+1),B1137)</f>
        <v>1</v>
      </c>
      <c r="C1138" s="1">
        <f>IF(C1137+1=Protocol!$V$21,0,C1137+1)</f>
        <v>5</v>
      </c>
      <c r="D1138" s="1">
        <f t="shared" si="51"/>
        <v>3</v>
      </c>
      <c r="E1138" s="1" t="str">
        <f>INDEX(Protocol[Mark],MATCH(C1138,Protocol[Step],0))</f>
        <v>M(c)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24010003</v>
      </c>
      <c r="H1138" s="134">
        <f>Systematic[[#This Row],[SampleVariableLabel]]+100*Systematic[[#This Row],[State]]</f>
        <v>24010503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24</v>
      </c>
      <c r="B1139" s="1">
        <f>IF(C1139=0,IF(B1138=Protocol!$V$20,1,B1138+1),B1138)</f>
        <v>1</v>
      </c>
      <c r="C1139" s="1">
        <f>IF(C1138+1=Protocol!$V$21,0,C1138+1)</f>
        <v>6</v>
      </c>
      <c r="D1139" s="1">
        <f t="shared" si="51"/>
        <v>4</v>
      </c>
      <c r="E1139" s="1" t="str">
        <f>INDEX(Protocol[Mark],MATCH(C1139,Protocol[Step],0))</f>
        <v>4P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24010004</v>
      </c>
      <c r="H1139" s="134">
        <f>Systematic[[#This Row],[SampleVariableLabel]]+100*Systematic[[#This Row],[State]]</f>
        <v>24010604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24</v>
      </c>
      <c r="B1140" s="1">
        <f>IF(C1140=0,IF(B1139=Protocol!$V$20,1,B1139+1),B1139)</f>
        <v>1</v>
      </c>
      <c r="C1140" s="1">
        <f>IF(C1139+1=Protocol!$V$21,0,C1139+1)</f>
        <v>7</v>
      </c>
      <c r="D1140" s="1">
        <f t="shared" si="51"/>
        <v>5</v>
      </c>
      <c r="E1140" s="1" t="str">
        <f>INDEX(Protocol[Mark],MATCH(C1140,Protocol[Step],0))</f>
        <v>5G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24010005</v>
      </c>
      <c r="H1140" s="134">
        <f>Systematic[[#This Row],[SampleVariableLabel]]+100*Systematic[[#This Row],[State]]</f>
        <v>24010705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24</v>
      </c>
      <c r="B1141" s="1">
        <f>IF(C1141=0,IF(B1140=Protocol!$V$20,1,B1140+1),B1140)</f>
        <v>1</v>
      </c>
      <c r="C1141" s="1">
        <f>IF(C1140+1=Protocol!$V$21,0,C1140+1)</f>
        <v>8</v>
      </c>
      <c r="D1141" s="1">
        <f t="shared" si="51"/>
        <v>6</v>
      </c>
      <c r="E1141" s="1" t="str">
        <f>INDEX(Protocol[Mark],MATCH(C1141,Protocol[Step],0))</f>
        <v>6S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24010006</v>
      </c>
      <c r="H1141" s="134">
        <f>Systematic[[#This Row],[SampleVariableLabel]]+100*Systematic[[#This Row],[State]]</f>
        <v>24010806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24</v>
      </c>
      <c r="B1142" s="1">
        <f>IF(C1142=0,IF(B1141=Protocol!$V$20,1,B1141+1),B1141)</f>
        <v>1</v>
      </c>
      <c r="C1142" s="1">
        <f>IF(C1141+1=Protocol!$V$21,0,C1141+1)</f>
        <v>9</v>
      </c>
      <c r="D1142" s="1">
        <f t="shared" si="51"/>
        <v>1</v>
      </c>
      <c r="E1142" s="1" t="str">
        <f>INDEX(Protocol[Mark],MATCH(C1142,Protocol[Step],0))</f>
        <v>7Gp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24010001</v>
      </c>
      <c r="H1142" s="134">
        <f>Systematic[[#This Row],[SampleVariableLabel]]+100*Systematic[[#This Row],[State]]</f>
        <v>24010901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24</v>
      </c>
      <c r="B1143" s="1">
        <f>IF(C1143=0,IF(B1142=Protocol!$V$20,1,B1142+1),B1142)</f>
        <v>1</v>
      </c>
      <c r="C1143" s="1">
        <f>IF(C1142+1=Protocol!$V$21,0,C1142+1)</f>
        <v>10</v>
      </c>
      <c r="D1143" s="1">
        <f t="shared" si="51"/>
        <v>2</v>
      </c>
      <c r="E1143" s="1" t="str">
        <f>INDEX(Protocol[Mark],MATCH(C1143,Protocol[Step],0))</f>
        <v>8U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24010002</v>
      </c>
      <c r="H1143" s="134">
        <f>Systematic[[#This Row],[SampleVariableLabel]]+100*Systematic[[#This Row],[State]]</f>
        <v>24011002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24</v>
      </c>
      <c r="B1144" s="1">
        <f>IF(C1144=0,IF(B1143=Protocol!$V$20,1,B1143+1),B1143)</f>
        <v>1</v>
      </c>
      <c r="C1144" s="1">
        <f>IF(C1143+1=Protocol!$V$21,0,C1143+1)</f>
        <v>11</v>
      </c>
      <c r="D1144" s="1">
        <f t="shared" si="51"/>
        <v>3</v>
      </c>
      <c r="E1144" s="1" t="str">
        <f>INDEX(Protocol[Mark],MATCH(C1144,Protocol[Step],0))</f>
        <v>9Rot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24010003</v>
      </c>
      <c r="H1144" s="134">
        <f>Systematic[[#This Row],[SampleVariableLabel]]+100*Systematic[[#This Row],[State]]</f>
        <v>24011103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24</v>
      </c>
      <c r="B1145" s="1">
        <f>IF(C1145=0,IF(B1144=Protocol!$V$20,1,B1144+1),B1144)</f>
        <v>1</v>
      </c>
      <c r="C1145" s="1">
        <f>IF(C1144+1=Protocol!$V$21,0,C1144+1)</f>
        <v>12</v>
      </c>
      <c r="D1145" s="1">
        <f t="shared" si="51"/>
        <v>4</v>
      </c>
      <c r="E1145" s="1" t="str">
        <f>INDEX(Protocol[Mark],MATCH(C1145,Protocol[Step],0))</f>
        <v>10Ama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24010004</v>
      </c>
      <c r="H1145" s="134">
        <f>Systematic[[#This Row],[SampleVariableLabel]]+100*Systematic[[#This Row],[State]]</f>
        <v>24011204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25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0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25010005</v>
      </c>
      <c r="H1146" s="134">
        <f>Systematic[[#This Row],[SampleVariableLabel]]+100*Systematic[[#This Row],[State]]</f>
        <v>25010005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25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1D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25010006</v>
      </c>
      <c r="H1147" s="134">
        <f>Systematic[[#This Row],[SampleVariableLabel]]+100*Systematic[[#This Row],[State]]</f>
        <v>25010106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25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(M.1)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25010001</v>
      </c>
      <c r="H1148" s="134">
        <f>Systematic[[#This Row],[SampleVariableLabel]]+100*Systematic[[#This Row],[State]]</f>
        <v>25010201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25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2Oct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25010002</v>
      </c>
      <c r="H1149" s="134">
        <f>Systematic[[#This Row],[SampleVariableLabel]]+100*Systematic[[#This Row],[State]]</f>
        <v>25010302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25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3M2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25010003</v>
      </c>
      <c r="H1150" s="134">
        <f>Systematic[[#This Row],[SampleVariableLabel]]+100*Systematic[[#This Row],[State]]</f>
        <v>25010403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25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M(c)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25010004</v>
      </c>
      <c r="H1151" s="134">
        <f>Systematic[[#This Row],[SampleVariableLabel]]+100*Systematic[[#This Row],[State]]</f>
        <v>25010504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25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4P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25010005</v>
      </c>
      <c r="H1152" s="134">
        <f>Systematic[[#This Row],[SampleVariableLabel]]+100*Systematic[[#This Row],[State]]</f>
        <v>25010605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25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5G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25010006</v>
      </c>
      <c r="H1153" s="134">
        <f>Systematic[[#This Row],[SampleVariableLabel]]+100*Systematic[[#This Row],[State]]</f>
        <v>25010706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25</v>
      </c>
      <c r="B1154" s="1">
        <f>IF(C1154=0,IF(B1153=Protocol!$V$20,1,B1153+1),B1153)</f>
        <v>1</v>
      </c>
      <c r="C1154" s="1">
        <f>IF(C1153+1=Protocol!$V$21,0,C1153+1)</f>
        <v>8</v>
      </c>
      <c r="D1154" s="1">
        <f t="shared" si="51"/>
        <v>1</v>
      </c>
      <c r="E1154" s="1" t="str">
        <f>INDEX(Protocol[Mark],MATCH(C1154,Protocol[Step],0))</f>
        <v>6S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25010001</v>
      </c>
      <c r="H1154" s="134">
        <f>Systematic[[#This Row],[SampleVariableLabel]]+100*Systematic[[#This Row],[State]]</f>
        <v>25010801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25</v>
      </c>
      <c r="B1155" s="1">
        <f>IF(C1155=0,IF(B1154=Protocol!$V$20,1,B1154+1),B1154)</f>
        <v>1</v>
      </c>
      <c r="C1155" s="1">
        <f>IF(C1154+1=Protocol!$V$21,0,C1154+1)</f>
        <v>9</v>
      </c>
      <c r="D1155" s="1">
        <f t="shared" ref="D1155:D1218" si="53">IF(D1154=nVariables,1,D1154+1)</f>
        <v>2</v>
      </c>
      <c r="E1155" s="1" t="str">
        <f>INDEX(Protocol[Mark],MATCH(C1155,Protocol[Step],0))</f>
        <v>7Gp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25010002</v>
      </c>
      <c r="H1155" s="134">
        <f>Systematic[[#This Row],[SampleVariableLabel]]+100*Systematic[[#This Row],[State]]</f>
        <v>25010902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25</v>
      </c>
      <c r="B1156" s="1">
        <f>IF(C1156=0,IF(B1155=Protocol!$V$20,1,B1155+1),B1155)</f>
        <v>1</v>
      </c>
      <c r="C1156" s="1">
        <f>IF(C1155+1=Protocol!$V$21,0,C1155+1)</f>
        <v>10</v>
      </c>
      <c r="D1156" s="1">
        <f t="shared" si="53"/>
        <v>3</v>
      </c>
      <c r="E1156" s="1" t="str">
        <f>INDEX(Protocol[Mark],MATCH(C1156,Protocol[Step],0))</f>
        <v>8U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25010003</v>
      </c>
      <c r="H1156" s="134">
        <f>Systematic[[#This Row],[SampleVariableLabel]]+100*Systematic[[#This Row],[State]]</f>
        <v>25011003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25</v>
      </c>
      <c r="B1157" s="1">
        <f>IF(C1157=0,IF(B1156=Protocol!$V$20,1,B1156+1),B1156)</f>
        <v>1</v>
      </c>
      <c r="C1157" s="1">
        <f>IF(C1156+1=Protocol!$V$21,0,C1156+1)</f>
        <v>11</v>
      </c>
      <c r="D1157" s="1">
        <f t="shared" si="53"/>
        <v>4</v>
      </c>
      <c r="E1157" s="1" t="str">
        <f>INDEX(Protocol[Mark],MATCH(C1157,Protocol[Step],0))</f>
        <v>9Rot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25010004</v>
      </c>
      <c r="H1157" s="134">
        <f>Systematic[[#This Row],[SampleVariableLabel]]+100*Systematic[[#This Row],[State]]</f>
        <v>25011104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25</v>
      </c>
      <c r="B1158" s="1">
        <f>IF(C1158=0,IF(B1157=Protocol!$V$20,1,B1157+1),B1157)</f>
        <v>1</v>
      </c>
      <c r="C1158" s="1">
        <f>IF(C1157+1=Protocol!$V$21,0,C1157+1)</f>
        <v>12</v>
      </c>
      <c r="D1158" s="1">
        <f t="shared" si="53"/>
        <v>5</v>
      </c>
      <c r="E1158" s="1" t="str">
        <f>INDEX(Protocol[Mark],MATCH(C1158,Protocol[Step],0))</f>
        <v>10Ama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25010005</v>
      </c>
      <c r="H1158" s="134">
        <f>Systematic[[#This Row],[SampleVariableLabel]]+100*Systematic[[#This Row],[State]]</f>
        <v>25011205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26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0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26010006</v>
      </c>
      <c r="H1159" s="134">
        <f>Systematic[[#This Row],[SampleVariableLabel]]+100*Systematic[[#This Row],[State]]</f>
        <v>26010006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26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1D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26010001</v>
      </c>
      <c r="H1160" s="134">
        <f>Systematic[[#This Row],[SampleVariableLabel]]+100*Systematic[[#This Row],[State]]</f>
        <v>26010101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26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(M.1)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26010002</v>
      </c>
      <c r="H1161" s="134">
        <f>Systematic[[#This Row],[SampleVariableLabel]]+100*Systematic[[#This Row],[State]]</f>
        <v>26010202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26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2Oct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26010003</v>
      </c>
      <c r="H1162" s="134">
        <f>Systematic[[#This Row],[SampleVariableLabel]]+100*Systematic[[#This Row],[State]]</f>
        <v>26010303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26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3M2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26010004</v>
      </c>
      <c r="H1163" s="134">
        <f>Systematic[[#This Row],[SampleVariableLabel]]+100*Systematic[[#This Row],[State]]</f>
        <v>26010404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26</v>
      </c>
      <c r="B1164" s="1">
        <f>IF(C1164=0,IF(B1163=Protocol!$V$20,1,B1163+1),B1163)</f>
        <v>1</v>
      </c>
      <c r="C1164" s="1">
        <f>IF(C1163+1=Protocol!$V$21,0,C1163+1)</f>
        <v>5</v>
      </c>
      <c r="D1164" s="1">
        <f t="shared" si="53"/>
        <v>5</v>
      </c>
      <c r="E1164" s="1" t="str">
        <f>INDEX(Protocol[Mark],MATCH(C1164,Protocol[Step],0))</f>
        <v>M(c)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26010005</v>
      </c>
      <c r="H1164" s="134">
        <f>Systematic[[#This Row],[SampleVariableLabel]]+100*Systematic[[#This Row],[State]]</f>
        <v>26010505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26</v>
      </c>
      <c r="B1165" s="1">
        <f>IF(C1165=0,IF(B1164=Protocol!$V$20,1,B1164+1),B1164)</f>
        <v>1</v>
      </c>
      <c r="C1165" s="1">
        <f>IF(C1164+1=Protocol!$V$21,0,C1164+1)</f>
        <v>6</v>
      </c>
      <c r="D1165" s="1">
        <f t="shared" si="53"/>
        <v>6</v>
      </c>
      <c r="E1165" s="1" t="str">
        <f>INDEX(Protocol[Mark],MATCH(C1165,Protocol[Step],0))</f>
        <v>4P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26010006</v>
      </c>
      <c r="H1165" s="134">
        <f>Systematic[[#This Row],[SampleVariableLabel]]+100*Systematic[[#This Row],[State]]</f>
        <v>26010606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26</v>
      </c>
      <c r="B1166" s="1">
        <f>IF(C1166=0,IF(B1165=Protocol!$V$20,1,B1165+1),B1165)</f>
        <v>1</v>
      </c>
      <c r="C1166" s="1">
        <f>IF(C1165+1=Protocol!$V$21,0,C1165+1)</f>
        <v>7</v>
      </c>
      <c r="D1166" s="1">
        <f t="shared" si="53"/>
        <v>1</v>
      </c>
      <c r="E1166" s="1" t="str">
        <f>INDEX(Protocol[Mark],MATCH(C1166,Protocol[Step],0))</f>
        <v>5G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26010001</v>
      </c>
      <c r="H1166" s="134">
        <f>Systematic[[#This Row],[SampleVariableLabel]]+100*Systematic[[#This Row],[State]]</f>
        <v>26010701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26</v>
      </c>
      <c r="B1167" s="1">
        <f>IF(C1167=0,IF(B1166=Protocol!$V$20,1,B1166+1),B1166)</f>
        <v>1</v>
      </c>
      <c r="C1167" s="1">
        <f>IF(C1166+1=Protocol!$V$21,0,C1166+1)</f>
        <v>8</v>
      </c>
      <c r="D1167" s="1">
        <f t="shared" si="53"/>
        <v>2</v>
      </c>
      <c r="E1167" s="1" t="str">
        <f>INDEX(Protocol[Mark],MATCH(C1167,Protocol[Step],0))</f>
        <v>6S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26010002</v>
      </c>
      <c r="H1167" s="134">
        <f>Systematic[[#This Row],[SampleVariableLabel]]+100*Systematic[[#This Row],[State]]</f>
        <v>26010802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26</v>
      </c>
      <c r="B1168" s="1">
        <f>IF(C1168=0,IF(B1167=Protocol!$V$20,1,B1167+1),B1167)</f>
        <v>1</v>
      </c>
      <c r="C1168" s="1">
        <f>IF(C1167+1=Protocol!$V$21,0,C1167+1)</f>
        <v>9</v>
      </c>
      <c r="D1168" s="1">
        <f t="shared" si="53"/>
        <v>3</v>
      </c>
      <c r="E1168" s="1" t="str">
        <f>INDEX(Protocol[Mark],MATCH(C1168,Protocol[Step],0))</f>
        <v>7Gp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26010003</v>
      </c>
      <c r="H1168" s="134">
        <f>Systematic[[#This Row],[SampleVariableLabel]]+100*Systematic[[#This Row],[State]]</f>
        <v>26010903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26</v>
      </c>
      <c r="B1169" s="1">
        <f>IF(C1169=0,IF(B1168=Protocol!$V$20,1,B1168+1),B1168)</f>
        <v>1</v>
      </c>
      <c r="C1169" s="1">
        <f>IF(C1168+1=Protocol!$V$21,0,C1168+1)</f>
        <v>10</v>
      </c>
      <c r="D1169" s="1">
        <f t="shared" si="53"/>
        <v>4</v>
      </c>
      <c r="E1169" s="1" t="str">
        <f>INDEX(Protocol[Mark],MATCH(C1169,Protocol[Step],0))</f>
        <v>8U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26010004</v>
      </c>
      <c r="H1169" s="134">
        <f>Systematic[[#This Row],[SampleVariableLabel]]+100*Systematic[[#This Row],[State]]</f>
        <v>26011004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26</v>
      </c>
      <c r="B1170" s="1">
        <f>IF(C1170=0,IF(B1169=Protocol!$V$20,1,B1169+1),B1169)</f>
        <v>1</v>
      </c>
      <c r="C1170" s="1">
        <f>IF(C1169+1=Protocol!$V$21,0,C1169+1)</f>
        <v>11</v>
      </c>
      <c r="D1170" s="1">
        <f t="shared" si="53"/>
        <v>5</v>
      </c>
      <c r="E1170" s="1" t="str">
        <f>INDEX(Protocol[Mark],MATCH(C1170,Protocol[Step],0))</f>
        <v>9Rot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26010005</v>
      </c>
      <c r="H1170" s="134">
        <f>Systematic[[#This Row],[SampleVariableLabel]]+100*Systematic[[#This Row],[State]]</f>
        <v>26011105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26</v>
      </c>
      <c r="B1171" s="1">
        <f>IF(C1171=0,IF(B1170=Protocol!$V$20,1,B1170+1),B1170)</f>
        <v>1</v>
      </c>
      <c r="C1171" s="1">
        <f>IF(C1170+1=Protocol!$V$21,0,C1170+1)</f>
        <v>12</v>
      </c>
      <c r="D1171" s="1">
        <f t="shared" si="53"/>
        <v>6</v>
      </c>
      <c r="E1171" s="1" t="str">
        <f>INDEX(Protocol[Mark],MATCH(C1171,Protocol[Step],0))</f>
        <v>10Ama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26010006</v>
      </c>
      <c r="H1171" s="134">
        <f>Systematic[[#This Row],[SampleVariableLabel]]+100*Systematic[[#This Row],[State]]</f>
        <v>26011206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27</v>
      </c>
      <c r="B1172" s="1">
        <f>IF(C1172=0,IF(B1171=Protocol!$V$20,1,B1171+1),B1171)</f>
        <v>1</v>
      </c>
      <c r="C1172" s="1">
        <f>IF(C1171+1=Protocol!$V$21,0,C1171+1)</f>
        <v>0</v>
      </c>
      <c r="D1172" s="1">
        <f t="shared" si="53"/>
        <v>1</v>
      </c>
      <c r="E1172" s="1" t="str">
        <f>INDEX(Protocol[Mark],MATCH(C1172,Protocol[Step],0))</f>
        <v>0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27010001</v>
      </c>
      <c r="H1172" s="134">
        <f>Systematic[[#This Row],[SampleVariableLabel]]+100*Systematic[[#This Row],[State]]</f>
        <v>27010001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27</v>
      </c>
      <c r="B1173" s="1">
        <f>IF(C1173=0,IF(B1172=Protocol!$V$20,1,B1172+1),B1172)</f>
        <v>1</v>
      </c>
      <c r="C1173" s="1">
        <f>IF(C1172+1=Protocol!$V$21,0,C1172+1)</f>
        <v>1</v>
      </c>
      <c r="D1173" s="1">
        <f t="shared" si="53"/>
        <v>2</v>
      </c>
      <c r="E1173" s="1" t="str">
        <f>INDEX(Protocol[Mark],MATCH(C1173,Protocol[Step],0))</f>
        <v>1D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27010002</v>
      </c>
      <c r="H1173" s="134">
        <f>Systematic[[#This Row],[SampleVariableLabel]]+100*Systematic[[#This Row],[State]]</f>
        <v>27010102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27</v>
      </c>
      <c r="B1174" s="1">
        <f>IF(C1174=0,IF(B1173=Protocol!$V$20,1,B1173+1),B1173)</f>
        <v>1</v>
      </c>
      <c r="C1174" s="1">
        <f>IF(C1173+1=Protocol!$V$21,0,C1173+1)</f>
        <v>2</v>
      </c>
      <c r="D1174" s="1">
        <f t="shared" si="53"/>
        <v>3</v>
      </c>
      <c r="E1174" s="1" t="str">
        <f>INDEX(Protocol[Mark],MATCH(C1174,Protocol[Step],0))</f>
        <v>(M.1)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27010003</v>
      </c>
      <c r="H1174" s="134">
        <f>Systematic[[#This Row],[SampleVariableLabel]]+100*Systematic[[#This Row],[State]]</f>
        <v>27010203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27</v>
      </c>
      <c r="B1175" s="1">
        <f>IF(C1175=0,IF(B1174=Protocol!$V$20,1,B1174+1),B1174)</f>
        <v>1</v>
      </c>
      <c r="C1175" s="1">
        <f>IF(C1174+1=Protocol!$V$21,0,C1174+1)</f>
        <v>3</v>
      </c>
      <c r="D1175" s="1">
        <f t="shared" si="53"/>
        <v>4</v>
      </c>
      <c r="E1175" s="1" t="str">
        <f>INDEX(Protocol[Mark],MATCH(C1175,Protocol[Step],0))</f>
        <v>2Oct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27010004</v>
      </c>
      <c r="H1175" s="134">
        <f>Systematic[[#This Row],[SampleVariableLabel]]+100*Systematic[[#This Row],[State]]</f>
        <v>27010304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27</v>
      </c>
      <c r="B1176" s="1">
        <f>IF(C1176=0,IF(B1175=Protocol!$V$20,1,B1175+1),B1175)</f>
        <v>1</v>
      </c>
      <c r="C1176" s="1">
        <f>IF(C1175+1=Protocol!$V$21,0,C1175+1)</f>
        <v>4</v>
      </c>
      <c r="D1176" s="1">
        <f t="shared" si="53"/>
        <v>5</v>
      </c>
      <c r="E1176" s="1" t="str">
        <f>INDEX(Protocol[Mark],MATCH(C1176,Protocol[Step],0))</f>
        <v>3M2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27010005</v>
      </c>
      <c r="H1176" s="134">
        <f>Systematic[[#This Row],[SampleVariableLabel]]+100*Systematic[[#This Row],[State]]</f>
        <v>27010405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27</v>
      </c>
      <c r="B1177" s="1">
        <f>IF(C1177=0,IF(B1176=Protocol!$V$20,1,B1176+1),B1176)</f>
        <v>1</v>
      </c>
      <c r="C1177" s="1">
        <f>IF(C1176+1=Protocol!$V$21,0,C1176+1)</f>
        <v>5</v>
      </c>
      <c r="D1177" s="1">
        <f t="shared" si="53"/>
        <v>6</v>
      </c>
      <c r="E1177" s="1" t="str">
        <f>INDEX(Protocol[Mark],MATCH(C1177,Protocol[Step],0))</f>
        <v>M(c)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27010006</v>
      </c>
      <c r="H1177" s="134">
        <f>Systematic[[#This Row],[SampleVariableLabel]]+100*Systematic[[#This Row],[State]]</f>
        <v>27010506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27</v>
      </c>
      <c r="B1178" s="1">
        <f>IF(C1178=0,IF(B1177=Protocol!$V$20,1,B1177+1),B1177)</f>
        <v>1</v>
      </c>
      <c r="C1178" s="1">
        <f>IF(C1177+1=Protocol!$V$21,0,C1177+1)</f>
        <v>6</v>
      </c>
      <c r="D1178" s="1">
        <f t="shared" si="53"/>
        <v>1</v>
      </c>
      <c r="E1178" s="1" t="str">
        <f>INDEX(Protocol[Mark],MATCH(C1178,Protocol[Step],0))</f>
        <v>4P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27010001</v>
      </c>
      <c r="H1178" s="134">
        <f>Systematic[[#This Row],[SampleVariableLabel]]+100*Systematic[[#This Row],[State]]</f>
        <v>27010601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27</v>
      </c>
      <c r="B1179" s="1">
        <f>IF(C1179=0,IF(B1178=Protocol!$V$20,1,B1178+1),B1178)</f>
        <v>1</v>
      </c>
      <c r="C1179" s="1">
        <f>IF(C1178+1=Protocol!$V$21,0,C1178+1)</f>
        <v>7</v>
      </c>
      <c r="D1179" s="1">
        <f t="shared" si="53"/>
        <v>2</v>
      </c>
      <c r="E1179" s="1" t="str">
        <f>INDEX(Protocol[Mark],MATCH(C1179,Protocol[Step],0))</f>
        <v>5G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27010002</v>
      </c>
      <c r="H1179" s="134">
        <f>Systematic[[#This Row],[SampleVariableLabel]]+100*Systematic[[#This Row],[State]]</f>
        <v>27010702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27</v>
      </c>
      <c r="B1180" s="1">
        <f>IF(C1180=0,IF(B1179=Protocol!$V$20,1,B1179+1),B1179)</f>
        <v>1</v>
      </c>
      <c r="C1180" s="1">
        <f>IF(C1179+1=Protocol!$V$21,0,C1179+1)</f>
        <v>8</v>
      </c>
      <c r="D1180" s="1">
        <f t="shared" si="53"/>
        <v>3</v>
      </c>
      <c r="E1180" s="1" t="str">
        <f>INDEX(Protocol[Mark],MATCH(C1180,Protocol[Step],0))</f>
        <v>6S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27010003</v>
      </c>
      <c r="H1180" s="134">
        <f>Systematic[[#This Row],[SampleVariableLabel]]+100*Systematic[[#This Row],[State]]</f>
        <v>27010803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27</v>
      </c>
      <c r="B1181" s="1">
        <f>IF(C1181=0,IF(B1180=Protocol!$V$20,1,B1180+1),B1180)</f>
        <v>1</v>
      </c>
      <c r="C1181" s="1">
        <f>IF(C1180+1=Protocol!$V$21,0,C1180+1)</f>
        <v>9</v>
      </c>
      <c r="D1181" s="1">
        <f t="shared" si="53"/>
        <v>4</v>
      </c>
      <c r="E1181" s="1" t="str">
        <f>INDEX(Protocol[Mark],MATCH(C1181,Protocol[Step],0))</f>
        <v>7Gp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27010004</v>
      </c>
      <c r="H1181" s="134">
        <f>Systematic[[#This Row],[SampleVariableLabel]]+100*Systematic[[#This Row],[State]]</f>
        <v>27010904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27</v>
      </c>
      <c r="B1182" s="1">
        <f>IF(C1182=0,IF(B1181=Protocol!$V$20,1,B1181+1),B1181)</f>
        <v>1</v>
      </c>
      <c r="C1182" s="1">
        <f>IF(C1181+1=Protocol!$V$21,0,C1181+1)</f>
        <v>10</v>
      </c>
      <c r="D1182" s="1">
        <f t="shared" si="53"/>
        <v>5</v>
      </c>
      <c r="E1182" s="1" t="str">
        <f>INDEX(Protocol[Mark],MATCH(C1182,Protocol[Step],0))</f>
        <v>8U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27010005</v>
      </c>
      <c r="H1182" s="134">
        <f>Systematic[[#This Row],[SampleVariableLabel]]+100*Systematic[[#This Row],[State]]</f>
        <v>27011005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27</v>
      </c>
      <c r="B1183" s="1">
        <f>IF(C1183=0,IF(B1182=Protocol!$V$20,1,B1182+1),B1182)</f>
        <v>1</v>
      </c>
      <c r="C1183" s="1">
        <f>IF(C1182+1=Protocol!$V$21,0,C1182+1)</f>
        <v>11</v>
      </c>
      <c r="D1183" s="1">
        <f t="shared" si="53"/>
        <v>6</v>
      </c>
      <c r="E1183" s="1" t="str">
        <f>INDEX(Protocol[Mark],MATCH(C1183,Protocol[Step],0))</f>
        <v>9Rot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27010006</v>
      </c>
      <c r="H1183" s="134">
        <f>Systematic[[#This Row],[SampleVariableLabel]]+100*Systematic[[#This Row],[State]]</f>
        <v>27011106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27</v>
      </c>
      <c r="B1184" s="1">
        <f>IF(C1184=0,IF(B1183=Protocol!$V$20,1,B1183+1),B1183)</f>
        <v>1</v>
      </c>
      <c r="C1184" s="1">
        <f>IF(C1183+1=Protocol!$V$21,0,C1183+1)</f>
        <v>12</v>
      </c>
      <c r="D1184" s="1">
        <f t="shared" si="53"/>
        <v>1</v>
      </c>
      <c r="E1184" s="1" t="str">
        <f>INDEX(Protocol[Mark],MATCH(C1184,Protocol[Step],0))</f>
        <v>10Ama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27010001</v>
      </c>
      <c r="H1184" s="134">
        <f>Systematic[[#This Row],[SampleVariableLabel]]+100*Systematic[[#This Row],[State]]</f>
        <v>27011201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28</v>
      </c>
      <c r="B1185" s="1">
        <f>IF(C1185=0,IF(B1184=Protocol!$V$20,1,B1184+1),B1184)</f>
        <v>1</v>
      </c>
      <c r="C1185" s="1">
        <f>IF(C1184+1=Protocol!$V$21,0,C1184+1)</f>
        <v>0</v>
      </c>
      <c r="D1185" s="1">
        <f t="shared" si="53"/>
        <v>2</v>
      </c>
      <c r="E1185" s="1" t="str">
        <f>INDEX(Protocol[Mark],MATCH(C1185,Protocol[Step],0))</f>
        <v>0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28010002</v>
      </c>
      <c r="H1185" s="134">
        <f>Systematic[[#This Row],[SampleVariableLabel]]+100*Systematic[[#This Row],[State]]</f>
        <v>28010002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28</v>
      </c>
      <c r="B1186" s="1">
        <f>IF(C1186=0,IF(B1185=Protocol!$V$20,1,B1185+1),B1185)</f>
        <v>1</v>
      </c>
      <c r="C1186" s="1">
        <f>IF(C1185+1=Protocol!$V$21,0,C1185+1)</f>
        <v>1</v>
      </c>
      <c r="D1186" s="1">
        <f t="shared" si="53"/>
        <v>3</v>
      </c>
      <c r="E1186" s="1" t="str">
        <f>INDEX(Protocol[Mark],MATCH(C1186,Protocol[Step],0))</f>
        <v>1D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28010003</v>
      </c>
      <c r="H1186" s="134">
        <f>Systematic[[#This Row],[SampleVariableLabel]]+100*Systematic[[#This Row],[State]]</f>
        <v>28010103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28</v>
      </c>
      <c r="B1187" s="1">
        <f>IF(C1187=0,IF(B1186=Protocol!$V$20,1,B1186+1),B1186)</f>
        <v>1</v>
      </c>
      <c r="C1187" s="1">
        <f>IF(C1186+1=Protocol!$V$21,0,C1186+1)</f>
        <v>2</v>
      </c>
      <c r="D1187" s="1">
        <f t="shared" si="53"/>
        <v>4</v>
      </c>
      <c r="E1187" s="1" t="str">
        <f>INDEX(Protocol[Mark],MATCH(C1187,Protocol[Step],0))</f>
        <v>(M.1)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28010004</v>
      </c>
      <c r="H1187" s="134">
        <f>Systematic[[#This Row],[SampleVariableLabel]]+100*Systematic[[#This Row],[State]]</f>
        <v>28010204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28</v>
      </c>
      <c r="B1188" s="1">
        <f>IF(C1188=0,IF(B1187=Protocol!$V$20,1,B1187+1),B1187)</f>
        <v>1</v>
      </c>
      <c r="C1188" s="1">
        <f>IF(C1187+1=Protocol!$V$21,0,C1187+1)</f>
        <v>3</v>
      </c>
      <c r="D1188" s="1">
        <f t="shared" si="53"/>
        <v>5</v>
      </c>
      <c r="E1188" s="1" t="str">
        <f>INDEX(Protocol[Mark],MATCH(C1188,Protocol[Step],0))</f>
        <v>2Oct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28010005</v>
      </c>
      <c r="H1188" s="134">
        <f>Systematic[[#This Row],[SampleVariableLabel]]+100*Systematic[[#This Row],[State]]</f>
        <v>28010305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28</v>
      </c>
      <c r="B1189" s="1">
        <f>IF(C1189=0,IF(B1188=Protocol!$V$20,1,B1188+1),B1188)</f>
        <v>1</v>
      </c>
      <c r="C1189" s="1">
        <f>IF(C1188+1=Protocol!$V$21,0,C1188+1)</f>
        <v>4</v>
      </c>
      <c r="D1189" s="1">
        <f t="shared" si="53"/>
        <v>6</v>
      </c>
      <c r="E1189" s="1" t="str">
        <f>INDEX(Protocol[Mark],MATCH(C1189,Protocol[Step],0))</f>
        <v>3M2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28010006</v>
      </c>
      <c r="H1189" s="134">
        <f>Systematic[[#This Row],[SampleVariableLabel]]+100*Systematic[[#This Row],[State]]</f>
        <v>28010406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28</v>
      </c>
      <c r="B1190" s="1">
        <f>IF(C1190=0,IF(B1189=Protocol!$V$20,1,B1189+1),B1189)</f>
        <v>1</v>
      </c>
      <c r="C1190" s="1">
        <f>IF(C1189+1=Protocol!$V$21,0,C1189+1)</f>
        <v>5</v>
      </c>
      <c r="D1190" s="1">
        <f t="shared" si="53"/>
        <v>1</v>
      </c>
      <c r="E1190" s="1" t="str">
        <f>INDEX(Protocol[Mark],MATCH(C1190,Protocol[Step],0))</f>
        <v>M(c)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28010001</v>
      </c>
      <c r="H1190" s="134">
        <f>Systematic[[#This Row],[SampleVariableLabel]]+100*Systematic[[#This Row],[State]]</f>
        <v>28010501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28</v>
      </c>
      <c r="B1191" s="1">
        <f>IF(C1191=0,IF(B1190=Protocol!$V$20,1,B1190+1),B1190)</f>
        <v>1</v>
      </c>
      <c r="C1191" s="1">
        <f>IF(C1190+1=Protocol!$V$21,0,C1190+1)</f>
        <v>6</v>
      </c>
      <c r="D1191" s="1">
        <f t="shared" si="53"/>
        <v>2</v>
      </c>
      <c r="E1191" s="1" t="str">
        <f>INDEX(Protocol[Mark],MATCH(C1191,Protocol[Step],0))</f>
        <v>4P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28010002</v>
      </c>
      <c r="H1191" s="134">
        <f>Systematic[[#This Row],[SampleVariableLabel]]+100*Systematic[[#This Row],[State]]</f>
        <v>28010602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28</v>
      </c>
      <c r="B1192" s="1">
        <f>IF(C1192=0,IF(B1191=Protocol!$V$20,1,B1191+1),B1191)</f>
        <v>1</v>
      </c>
      <c r="C1192" s="1">
        <f>IF(C1191+1=Protocol!$V$21,0,C1191+1)</f>
        <v>7</v>
      </c>
      <c r="D1192" s="1">
        <f t="shared" si="53"/>
        <v>3</v>
      </c>
      <c r="E1192" s="1" t="str">
        <f>INDEX(Protocol[Mark],MATCH(C1192,Protocol[Step],0))</f>
        <v>5G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28010003</v>
      </c>
      <c r="H1192" s="134">
        <f>Systematic[[#This Row],[SampleVariableLabel]]+100*Systematic[[#This Row],[State]]</f>
        <v>28010703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28</v>
      </c>
      <c r="B1193" s="1">
        <f>IF(C1193=0,IF(B1192=Protocol!$V$20,1,B1192+1),B1192)</f>
        <v>1</v>
      </c>
      <c r="C1193" s="1">
        <f>IF(C1192+1=Protocol!$V$21,0,C1192+1)</f>
        <v>8</v>
      </c>
      <c r="D1193" s="1">
        <f t="shared" si="53"/>
        <v>4</v>
      </c>
      <c r="E1193" s="1" t="str">
        <f>INDEX(Protocol[Mark],MATCH(C1193,Protocol[Step],0))</f>
        <v>6S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28010004</v>
      </c>
      <c r="H1193" s="134">
        <f>Systematic[[#This Row],[SampleVariableLabel]]+100*Systematic[[#This Row],[State]]</f>
        <v>28010804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28</v>
      </c>
      <c r="B1194" s="1">
        <f>IF(C1194=0,IF(B1193=Protocol!$V$20,1,B1193+1),B1193)</f>
        <v>1</v>
      </c>
      <c r="C1194" s="1">
        <f>IF(C1193+1=Protocol!$V$21,0,C1193+1)</f>
        <v>9</v>
      </c>
      <c r="D1194" s="1">
        <f t="shared" si="53"/>
        <v>5</v>
      </c>
      <c r="E1194" s="1" t="str">
        <f>INDEX(Protocol[Mark],MATCH(C1194,Protocol[Step],0))</f>
        <v>7Gp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28010005</v>
      </c>
      <c r="H1194" s="134">
        <f>Systematic[[#This Row],[SampleVariableLabel]]+100*Systematic[[#This Row],[State]]</f>
        <v>28010905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28</v>
      </c>
      <c r="B1195" s="1">
        <f>IF(C1195=0,IF(B1194=Protocol!$V$20,1,B1194+1),B1194)</f>
        <v>1</v>
      </c>
      <c r="C1195" s="1">
        <f>IF(C1194+1=Protocol!$V$21,0,C1194+1)</f>
        <v>10</v>
      </c>
      <c r="D1195" s="1">
        <f t="shared" si="53"/>
        <v>6</v>
      </c>
      <c r="E1195" s="1" t="str">
        <f>INDEX(Protocol[Mark],MATCH(C1195,Protocol[Step],0))</f>
        <v>8U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28010006</v>
      </c>
      <c r="H1195" s="134">
        <f>Systematic[[#This Row],[SampleVariableLabel]]+100*Systematic[[#This Row],[State]]</f>
        <v>28011006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28</v>
      </c>
      <c r="B1196" s="1">
        <f>IF(C1196=0,IF(B1195=Protocol!$V$20,1,B1195+1),B1195)</f>
        <v>1</v>
      </c>
      <c r="C1196" s="1">
        <f>IF(C1195+1=Protocol!$V$21,0,C1195+1)</f>
        <v>11</v>
      </c>
      <c r="D1196" s="1">
        <f t="shared" si="53"/>
        <v>1</v>
      </c>
      <c r="E1196" s="1" t="str">
        <f>INDEX(Protocol[Mark],MATCH(C1196,Protocol[Step],0))</f>
        <v>9Rot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28010001</v>
      </c>
      <c r="H1196" s="134">
        <f>Systematic[[#This Row],[SampleVariableLabel]]+100*Systematic[[#This Row],[State]]</f>
        <v>28011101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28</v>
      </c>
      <c r="B1197" s="1">
        <f>IF(C1197=0,IF(B1196=Protocol!$V$20,1,B1196+1),B1196)</f>
        <v>1</v>
      </c>
      <c r="C1197" s="1">
        <f>IF(C1196+1=Protocol!$V$21,0,C1196+1)</f>
        <v>12</v>
      </c>
      <c r="D1197" s="1">
        <f t="shared" si="53"/>
        <v>2</v>
      </c>
      <c r="E1197" s="1" t="str">
        <f>INDEX(Protocol[Mark],MATCH(C1197,Protocol[Step],0))</f>
        <v>10Ama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28010002</v>
      </c>
      <c r="H1197" s="134">
        <f>Systematic[[#This Row],[SampleVariableLabel]]+100*Systematic[[#This Row],[State]]</f>
        <v>28011202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29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0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29010003</v>
      </c>
      <c r="H1198" s="134">
        <f>Systematic[[#This Row],[SampleVariableLabel]]+100*Systematic[[#This Row],[State]]</f>
        <v>29010003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29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1D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29010004</v>
      </c>
      <c r="H1199" s="134">
        <f>Systematic[[#This Row],[SampleVariableLabel]]+100*Systematic[[#This Row],[State]]</f>
        <v>29010104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29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(M.1)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29010005</v>
      </c>
      <c r="H1200" s="134">
        <f>Systematic[[#This Row],[SampleVariableLabel]]+100*Systematic[[#This Row],[State]]</f>
        <v>29010205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29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2Oct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29010006</v>
      </c>
      <c r="H1201" s="134">
        <f>Systematic[[#This Row],[SampleVariableLabel]]+100*Systematic[[#This Row],[State]]</f>
        <v>29010306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29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3M2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29010001</v>
      </c>
      <c r="H1202" s="134">
        <f>Systematic[[#This Row],[SampleVariableLabel]]+100*Systematic[[#This Row],[State]]</f>
        <v>29010401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29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M(c)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29010002</v>
      </c>
      <c r="H1203" s="134">
        <f>Systematic[[#This Row],[SampleVariableLabel]]+100*Systematic[[#This Row],[State]]</f>
        <v>29010502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29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4P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29010003</v>
      </c>
      <c r="H1204" s="134">
        <f>Systematic[[#This Row],[SampleVariableLabel]]+100*Systematic[[#This Row],[State]]</f>
        <v>29010603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29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5G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29010004</v>
      </c>
      <c r="H1205" s="134">
        <f>Systematic[[#This Row],[SampleVariableLabel]]+100*Systematic[[#This Row],[State]]</f>
        <v>29010704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29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6S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29010005</v>
      </c>
      <c r="H1206" s="134">
        <f>Systematic[[#This Row],[SampleVariableLabel]]+100*Systematic[[#This Row],[State]]</f>
        <v>29010805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29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7Gp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29010006</v>
      </c>
      <c r="H1207" s="134">
        <f>Systematic[[#This Row],[SampleVariableLabel]]+100*Systematic[[#This Row],[State]]</f>
        <v>29010906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29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8U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29010001</v>
      </c>
      <c r="H1208" s="134">
        <f>Systematic[[#This Row],[SampleVariableLabel]]+100*Systematic[[#This Row],[State]]</f>
        <v>29011001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29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9Rot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29010002</v>
      </c>
      <c r="H1209" s="134">
        <f>Systematic[[#This Row],[SampleVariableLabel]]+100*Systematic[[#This Row],[State]]</f>
        <v>29011102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29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10Ama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29010003</v>
      </c>
      <c r="H1210" s="134">
        <f>Systematic[[#This Row],[SampleVariableLabel]]+100*Systematic[[#This Row],[State]]</f>
        <v>29011203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30</v>
      </c>
      <c r="B1211" s="1">
        <f>IF(C1211=0,IF(B1210=Protocol!$V$20,1,B1210+1),B1210)</f>
        <v>1</v>
      </c>
      <c r="C1211" s="1">
        <f>IF(C1210+1=Protocol!$V$21,0,C1210+1)</f>
        <v>0</v>
      </c>
      <c r="D1211" s="1">
        <f t="shared" si="53"/>
        <v>4</v>
      </c>
      <c r="E1211" s="1" t="str">
        <f>INDEX(Protocol[Mark],MATCH(C1211,Protocol[Step],0))</f>
        <v>0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30010004</v>
      </c>
      <c r="H1211" s="134">
        <f>Systematic[[#This Row],[SampleVariableLabel]]+100*Systematic[[#This Row],[State]]</f>
        <v>30010004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30</v>
      </c>
      <c r="B1212" s="1">
        <f>IF(C1212=0,IF(B1211=Protocol!$V$20,1,B1211+1),B1211)</f>
        <v>1</v>
      </c>
      <c r="C1212" s="1">
        <f>IF(C1211+1=Protocol!$V$21,0,C1211+1)</f>
        <v>1</v>
      </c>
      <c r="D1212" s="1">
        <f t="shared" si="53"/>
        <v>5</v>
      </c>
      <c r="E1212" s="1" t="str">
        <f>INDEX(Protocol[Mark],MATCH(C1212,Protocol[Step],0))</f>
        <v>1D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30010005</v>
      </c>
      <c r="H1212" s="134">
        <f>Systematic[[#This Row],[SampleVariableLabel]]+100*Systematic[[#This Row],[State]]</f>
        <v>30010105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30</v>
      </c>
      <c r="B1213" s="1">
        <f>IF(C1213=0,IF(B1212=Protocol!$V$20,1,B1212+1),B1212)</f>
        <v>1</v>
      </c>
      <c r="C1213" s="1">
        <f>IF(C1212+1=Protocol!$V$21,0,C1212+1)</f>
        <v>2</v>
      </c>
      <c r="D1213" s="1">
        <f t="shared" si="53"/>
        <v>6</v>
      </c>
      <c r="E1213" s="1" t="str">
        <f>INDEX(Protocol[Mark],MATCH(C1213,Protocol[Step],0))</f>
        <v>(M.1)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30010006</v>
      </c>
      <c r="H1213" s="134">
        <f>Systematic[[#This Row],[SampleVariableLabel]]+100*Systematic[[#This Row],[State]]</f>
        <v>30010206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30</v>
      </c>
      <c r="B1214" s="1">
        <f>IF(C1214=0,IF(B1213=Protocol!$V$20,1,B1213+1),B1213)</f>
        <v>1</v>
      </c>
      <c r="C1214" s="1">
        <f>IF(C1213+1=Protocol!$V$21,0,C1213+1)</f>
        <v>3</v>
      </c>
      <c r="D1214" s="1">
        <f t="shared" si="53"/>
        <v>1</v>
      </c>
      <c r="E1214" s="1" t="str">
        <f>INDEX(Protocol[Mark],MATCH(C1214,Protocol[Step],0))</f>
        <v>2Oct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30010001</v>
      </c>
      <c r="H1214" s="134">
        <f>Systematic[[#This Row],[SampleVariableLabel]]+100*Systematic[[#This Row],[State]]</f>
        <v>30010301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30</v>
      </c>
      <c r="B1215" s="1">
        <f>IF(C1215=0,IF(B1214=Protocol!$V$20,1,B1214+1),B1214)</f>
        <v>1</v>
      </c>
      <c r="C1215" s="1">
        <f>IF(C1214+1=Protocol!$V$21,0,C1214+1)</f>
        <v>4</v>
      </c>
      <c r="D1215" s="1">
        <f t="shared" si="53"/>
        <v>2</v>
      </c>
      <c r="E1215" s="1" t="str">
        <f>INDEX(Protocol[Mark],MATCH(C1215,Protocol[Step],0))</f>
        <v>3M2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30010002</v>
      </c>
      <c r="H1215" s="134">
        <f>Systematic[[#This Row],[SampleVariableLabel]]+100*Systematic[[#This Row],[State]]</f>
        <v>30010402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30</v>
      </c>
      <c r="B1216" s="1">
        <f>IF(C1216=0,IF(B1215=Protocol!$V$20,1,B1215+1),B1215)</f>
        <v>1</v>
      </c>
      <c r="C1216" s="1">
        <f>IF(C1215+1=Protocol!$V$21,0,C1215+1)</f>
        <v>5</v>
      </c>
      <c r="D1216" s="1">
        <f t="shared" si="53"/>
        <v>3</v>
      </c>
      <c r="E1216" s="1" t="str">
        <f>INDEX(Protocol[Mark],MATCH(C1216,Protocol[Step],0))</f>
        <v>M(c)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30010003</v>
      </c>
      <c r="H1216" s="134">
        <f>Systematic[[#This Row],[SampleVariableLabel]]+100*Systematic[[#This Row],[State]]</f>
        <v>30010503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30</v>
      </c>
      <c r="B1217" s="1">
        <f>IF(C1217=0,IF(B1216=Protocol!$V$20,1,B1216+1),B1216)</f>
        <v>1</v>
      </c>
      <c r="C1217" s="1">
        <f>IF(C1216+1=Protocol!$V$21,0,C1216+1)</f>
        <v>6</v>
      </c>
      <c r="D1217" s="1">
        <f t="shared" si="53"/>
        <v>4</v>
      </c>
      <c r="E1217" s="1" t="str">
        <f>INDEX(Protocol[Mark],MATCH(C1217,Protocol[Step],0))</f>
        <v>4P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30010004</v>
      </c>
      <c r="H1217" s="134">
        <f>Systematic[[#This Row],[SampleVariableLabel]]+100*Systematic[[#This Row],[State]]</f>
        <v>30010604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30</v>
      </c>
      <c r="B1218" s="1">
        <f>IF(C1218=0,IF(B1217=Protocol!$V$20,1,B1217+1),B1217)</f>
        <v>1</v>
      </c>
      <c r="C1218" s="1">
        <f>IF(C1217+1=Protocol!$V$21,0,C1217+1)</f>
        <v>7</v>
      </c>
      <c r="D1218" s="1">
        <f t="shared" si="53"/>
        <v>5</v>
      </c>
      <c r="E1218" s="1" t="str">
        <f>INDEX(Protocol[Mark],MATCH(C1218,Protocol[Step],0))</f>
        <v>5G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30010005</v>
      </c>
      <c r="H1218" s="134">
        <f>Systematic[[#This Row],[SampleVariableLabel]]+100*Systematic[[#This Row],[State]]</f>
        <v>30010705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30</v>
      </c>
      <c r="B1219" s="1">
        <f>IF(C1219=0,IF(B1218=Protocol!$V$20,1,B1218+1),B1218)</f>
        <v>1</v>
      </c>
      <c r="C1219" s="1">
        <f>IF(C1218+1=Protocol!$V$21,0,C1218+1)</f>
        <v>8</v>
      </c>
      <c r="D1219" s="1">
        <f t="shared" ref="D1219:D1282" si="55">IF(D1218=nVariables,1,D1218+1)</f>
        <v>6</v>
      </c>
      <c r="E1219" s="1" t="str">
        <f>INDEX(Protocol[Mark],MATCH(C1219,Protocol[Step],0))</f>
        <v>6S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30010006</v>
      </c>
      <c r="H1219" s="134">
        <f>Systematic[[#This Row],[SampleVariableLabel]]+100*Systematic[[#This Row],[State]]</f>
        <v>30010806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30</v>
      </c>
      <c r="B1220" s="1">
        <f>IF(C1220=0,IF(B1219=Protocol!$V$20,1,B1219+1),B1219)</f>
        <v>1</v>
      </c>
      <c r="C1220" s="1">
        <f>IF(C1219+1=Protocol!$V$21,0,C1219+1)</f>
        <v>9</v>
      </c>
      <c r="D1220" s="1">
        <f t="shared" si="55"/>
        <v>1</v>
      </c>
      <c r="E1220" s="1" t="str">
        <f>INDEX(Protocol[Mark],MATCH(C1220,Protocol[Step],0))</f>
        <v>7Gp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30010001</v>
      </c>
      <c r="H1220" s="134">
        <f>Systematic[[#This Row],[SampleVariableLabel]]+100*Systematic[[#This Row],[State]]</f>
        <v>30010901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30</v>
      </c>
      <c r="B1221" s="1">
        <f>IF(C1221=0,IF(B1220=Protocol!$V$20,1,B1220+1),B1220)</f>
        <v>1</v>
      </c>
      <c r="C1221" s="1">
        <f>IF(C1220+1=Protocol!$V$21,0,C1220+1)</f>
        <v>10</v>
      </c>
      <c r="D1221" s="1">
        <f t="shared" si="55"/>
        <v>2</v>
      </c>
      <c r="E1221" s="1" t="str">
        <f>INDEX(Protocol[Mark],MATCH(C1221,Protocol[Step],0))</f>
        <v>8U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30010002</v>
      </c>
      <c r="H1221" s="134">
        <f>Systematic[[#This Row],[SampleVariableLabel]]+100*Systematic[[#This Row],[State]]</f>
        <v>30011002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30</v>
      </c>
      <c r="B1222" s="1">
        <f>IF(C1222=0,IF(B1221=Protocol!$V$20,1,B1221+1),B1221)</f>
        <v>1</v>
      </c>
      <c r="C1222" s="1">
        <f>IF(C1221+1=Protocol!$V$21,0,C1221+1)</f>
        <v>11</v>
      </c>
      <c r="D1222" s="1">
        <f t="shared" si="55"/>
        <v>3</v>
      </c>
      <c r="E1222" s="1" t="str">
        <f>INDEX(Protocol[Mark],MATCH(C1222,Protocol[Step],0))</f>
        <v>9Rot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30010003</v>
      </c>
      <c r="H1222" s="134">
        <f>Systematic[[#This Row],[SampleVariableLabel]]+100*Systematic[[#This Row],[State]]</f>
        <v>30011103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30</v>
      </c>
      <c r="B1223" s="1">
        <f>IF(C1223=0,IF(B1222=Protocol!$V$20,1,B1222+1),B1222)</f>
        <v>1</v>
      </c>
      <c r="C1223" s="1">
        <f>IF(C1222+1=Protocol!$V$21,0,C1222+1)</f>
        <v>12</v>
      </c>
      <c r="D1223" s="1">
        <f t="shared" si="55"/>
        <v>4</v>
      </c>
      <c r="E1223" s="1" t="str">
        <f>INDEX(Protocol[Mark],MATCH(C1223,Protocol[Step],0))</f>
        <v>10Ama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30010004</v>
      </c>
      <c r="H1223" s="134">
        <f>Systematic[[#This Row],[SampleVariableLabel]]+100*Systematic[[#This Row],[State]]</f>
        <v>30011204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31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0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31010005</v>
      </c>
      <c r="H1224" s="134">
        <f>Systematic[[#This Row],[SampleVariableLabel]]+100*Systematic[[#This Row],[State]]</f>
        <v>31010005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31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31010006</v>
      </c>
      <c r="H1225" s="134">
        <f>Systematic[[#This Row],[SampleVariableLabel]]+100*Systematic[[#This Row],[State]]</f>
        <v>31010106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31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(M.1)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31010001</v>
      </c>
      <c r="H1226" s="134">
        <f>Systematic[[#This Row],[SampleVariableLabel]]+100*Systematic[[#This Row],[State]]</f>
        <v>31010201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31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2Oct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31010002</v>
      </c>
      <c r="H1227" s="134">
        <f>Systematic[[#This Row],[SampleVariableLabel]]+100*Systematic[[#This Row],[State]]</f>
        <v>31010302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31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3M2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31010003</v>
      </c>
      <c r="H1228" s="134">
        <f>Systematic[[#This Row],[SampleVariableLabel]]+100*Systematic[[#This Row],[State]]</f>
        <v>31010403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31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M(c)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31010004</v>
      </c>
      <c r="H1229" s="134">
        <f>Systematic[[#This Row],[SampleVariableLabel]]+100*Systematic[[#This Row],[State]]</f>
        <v>31010504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31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4P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31010005</v>
      </c>
      <c r="H1230" s="134">
        <f>Systematic[[#This Row],[SampleVariableLabel]]+100*Systematic[[#This Row],[State]]</f>
        <v>31010605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31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5G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31010006</v>
      </c>
      <c r="H1231" s="134">
        <f>Systematic[[#This Row],[SampleVariableLabel]]+100*Systematic[[#This Row],[State]]</f>
        <v>31010706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31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6S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31010001</v>
      </c>
      <c r="H1232" s="134">
        <f>Systematic[[#This Row],[SampleVariableLabel]]+100*Systematic[[#This Row],[State]]</f>
        <v>31010801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31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7Gp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31010002</v>
      </c>
      <c r="H1233" s="134">
        <f>Systematic[[#This Row],[SampleVariableLabel]]+100*Systematic[[#This Row],[State]]</f>
        <v>31010902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31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8U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31010003</v>
      </c>
      <c r="H1234" s="134">
        <f>Systematic[[#This Row],[SampleVariableLabel]]+100*Systematic[[#This Row],[State]]</f>
        <v>31011003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31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9Rot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31010004</v>
      </c>
      <c r="H1235" s="134">
        <f>Systematic[[#This Row],[SampleVariableLabel]]+100*Systematic[[#This Row],[State]]</f>
        <v>31011104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31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10Ama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31010005</v>
      </c>
      <c r="H1236" s="134">
        <f>Systematic[[#This Row],[SampleVariableLabel]]+100*Systematic[[#This Row],[State]]</f>
        <v>31011205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32</v>
      </c>
      <c r="B1237" s="1">
        <f>IF(C1237=0,IF(B1236=Protocol!$V$20,1,B1236+1),B1236)</f>
        <v>1</v>
      </c>
      <c r="C1237" s="1">
        <f>IF(C1236+1=Protocol!$V$21,0,C1236+1)</f>
        <v>0</v>
      </c>
      <c r="D1237" s="1">
        <f t="shared" si="55"/>
        <v>6</v>
      </c>
      <c r="E1237" s="1" t="str">
        <f>INDEX(Protocol[Mark],MATCH(C1237,Protocol[Step],0))</f>
        <v>0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32010006</v>
      </c>
      <c r="H1237" s="134">
        <f>Systematic[[#This Row],[SampleVariableLabel]]+100*Systematic[[#This Row],[State]]</f>
        <v>32010006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32</v>
      </c>
      <c r="B1238" s="1">
        <f>IF(C1238=0,IF(B1237=Protocol!$V$20,1,B1237+1),B1237)</f>
        <v>1</v>
      </c>
      <c r="C1238" s="1">
        <f>IF(C1237+1=Protocol!$V$21,0,C1237+1)</f>
        <v>1</v>
      </c>
      <c r="D1238" s="1">
        <f t="shared" si="55"/>
        <v>1</v>
      </c>
      <c r="E1238" s="1" t="str">
        <f>INDEX(Protocol[Mark],MATCH(C1238,Protocol[Step],0))</f>
        <v>1D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32010001</v>
      </c>
      <c r="H1238" s="134">
        <f>Systematic[[#This Row],[SampleVariableLabel]]+100*Systematic[[#This Row],[State]]</f>
        <v>32010101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32</v>
      </c>
      <c r="B1239" s="1">
        <f>IF(C1239=0,IF(B1238=Protocol!$V$20,1,B1238+1),B1238)</f>
        <v>1</v>
      </c>
      <c r="C1239" s="1">
        <f>IF(C1238+1=Protocol!$V$21,0,C1238+1)</f>
        <v>2</v>
      </c>
      <c r="D1239" s="1">
        <f t="shared" si="55"/>
        <v>2</v>
      </c>
      <c r="E1239" s="1" t="str">
        <f>INDEX(Protocol[Mark],MATCH(C1239,Protocol[Step],0))</f>
        <v>(M.1)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32010002</v>
      </c>
      <c r="H1239" s="134">
        <f>Systematic[[#This Row],[SampleVariableLabel]]+100*Systematic[[#This Row],[State]]</f>
        <v>32010202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32</v>
      </c>
      <c r="B1240" s="1">
        <f>IF(C1240=0,IF(B1239=Protocol!$V$20,1,B1239+1),B1239)</f>
        <v>1</v>
      </c>
      <c r="C1240" s="1">
        <f>IF(C1239+1=Protocol!$V$21,0,C1239+1)</f>
        <v>3</v>
      </c>
      <c r="D1240" s="1">
        <f t="shared" si="55"/>
        <v>3</v>
      </c>
      <c r="E1240" s="1" t="str">
        <f>INDEX(Protocol[Mark],MATCH(C1240,Protocol[Step],0))</f>
        <v>2Oct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32010003</v>
      </c>
      <c r="H1240" s="134">
        <f>Systematic[[#This Row],[SampleVariableLabel]]+100*Systematic[[#This Row],[State]]</f>
        <v>32010303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32</v>
      </c>
      <c r="B1241" s="1">
        <f>IF(C1241=0,IF(B1240=Protocol!$V$20,1,B1240+1),B1240)</f>
        <v>1</v>
      </c>
      <c r="C1241" s="1">
        <f>IF(C1240+1=Protocol!$V$21,0,C1240+1)</f>
        <v>4</v>
      </c>
      <c r="D1241" s="1">
        <f t="shared" si="55"/>
        <v>4</v>
      </c>
      <c r="E1241" s="1" t="str">
        <f>INDEX(Protocol[Mark],MATCH(C1241,Protocol[Step],0))</f>
        <v>3M2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32010004</v>
      </c>
      <c r="H1241" s="134">
        <f>Systematic[[#This Row],[SampleVariableLabel]]+100*Systematic[[#This Row],[State]]</f>
        <v>32010404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32</v>
      </c>
      <c r="B1242" s="1">
        <f>IF(C1242=0,IF(B1241=Protocol!$V$20,1,B1241+1),B1241)</f>
        <v>1</v>
      </c>
      <c r="C1242" s="1">
        <f>IF(C1241+1=Protocol!$V$21,0,C1241+1)</f>
        <v>5</v>
      </c>
      <c r="D1242" s="1">
        <f t="shared" si="55"/>
        <v>5</v>
      </c>
      <c r="E1242" s="1" t="str">
        <f>INDEX(Protocol[Mark],MATCH(C1242,Protocol[Step],0))</f>
        <v>M(c)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32010005</v>
      </c>
      <c r="H1242" s="134">
        <f>Systematic[[#This Row],[SampleVariableLabel]]+100*Systematic[[#This Row],[State]]</f>
        <v>32010505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32</v>
      </c>
      <c r="B1243" s="1">
        <f>IF(C1243=0,IF(B1242=Protocol!$V$20,1,B1242+1),B1242)</f>
        <v>1</v>
      </c>
      <c r="C1243" s="1">
        <f>IF(C1242+1=Protocol!$V$21,0,C1242+1)</f>
        <v>6</v>
      </c>
      <c r="D1243" s="1">
        <f t="shared" si="55"/>
        <v>6</v>
      </c>
      <c r="E1243" s="1" t="str">
        <f>INDEX(Protocol[Mark],MATCH(C1243,Protocol[Step],0))</f>
        <v>4P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32010006</v>
      </c>
      <c r="H1243" s="134">
        <f>Systematic[[#This Row],[SampleVariableLabel]]+100*Systematic[[#This Row],[State]]</f>
        <v>32010606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32</v>
      </c>
      <c r="B1244" s="1">
        <f>IF(C1244=0,IF(B1243=Protocol!$V$20,1,B1243+1),B1243)</f>
        <v>1</v>
      </c>
      <c r="C1244" s="1">
        <f>IF(C1243+1=Protocol!$V$21,0,C1243+1)</f>
        <v>7</v>
      </c>
      <c r="D1244" s="1">
        <f t="shared" si="55"/>
        <v>1</v>
      </c>
      <c r="E1244" s="1" t="str">
        <f>INDEX(Protocol[Mark],MATCH(C1244,Protocol[Step],0))</f>
        <v>5G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32010001</v>
      </c>
      <c r="H1244" s="134">
        <f>Systematic[[#This Row],[SampleVariableLabel]]+100*Systematic[[#This Row],[State]]</f>
        <v>32010701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32</v>
      </c>
      <c r="B1245" s="1">
        <f>IF(C1245=0,IF(B1244=Protocol!$V$20,1,B1244+1),B1244)</f>
        <v>1</v>
      </c>
      <c r="C1245" s="1">
        <f>IF(C1244+1=Protocol!$V$21,0,C1244+1)</f>
        <v>8</v>
      </c>
      <c r="D1245" s="1">
        <f t="shared" si="55"/>
        <v>2</v>
      </c>
      <c r="E1245" s="1" t="str">
        <f>INDEX(Protocol[Mark],MATCH(C1245,Protocol[Step],0))</f>
        <v>6S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32010002</v>
      </c>
      <c r="H1245" s="134">
        <f>Systematic[[#This Row],[SampleVariableLabel]]+100*Systematic[[#This Row],[State]]</f>
        <v>32010802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32</v>
      </c>
      <c r="B1246" s="1">
        <f>IF(C1246=0,IF(B1245=Protocol!$V$20,1,B1245+1),B1245)</f>
        <v>1</v>
      </c>
      <c r="C1246" s="1">
        <f>IF(C1245+1=Protocol!$V$21,0,C1245+1)</f>
        <v>9</v>
      </c>
      <c r="D1246" s="1">
        <f t="shared" si="55"/>
        <v>3</v>
      </c>
      <c r="E1246" s="1" t="str">
        <f>INDEX(Protocol[Mark],MATCH(C1246,Protocol[Step],0))</f>
        <v>7Gp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32010003</v>
      </c>
      <c r="H1246" s="134">
        <f>Systematic[[#This Row],[SampleVariableLabel]]+100*Systematic[[#This Row],[State]]</f>
        <v>32010903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32</v>
      </c>
      <c r="B1247" s="1">
        <f>IF(C1247=0,IF(B1246=Protocol!$V$20,1,B1246+1),B1246)</f>
        <v>1</v>
      </c>
      <c r="C1247" s="1">
        <f>IF(C1246+1=Protocol!$V$21,0,C1246+1)</f>
        <v>10</v>
      </c>
      <c r="D1247" s="1">
        <f t="shared" si="55"/>
        <v>4</v>
      </c>
      <c r="E1247" s="1" t="str">
        <f>INDEX(Protocol[Mark],MATCH(C1247,Protocol[Step],0))</f>
        <v>8U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32010004</v>
      </c>
      <c r="H1247" s="134">
        <f>Systematic[[#This Row],[SampleVariableLabel]]+100*Systematic[[#This Row],[State]]</f>
        <v>32011004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32</v>
      </c>
      <c r="B1248" s="1">
        <f>IF(C1248=0,IF(B1247=Protocol!$V$20,1,B1247+1),B1247)</f>
        <v>1</v>
      </c>
      <c r="C1248" s="1">
        <f>IF(C1247+1=Protocol!$V$21,0,C1247+1)</f>
        <v>11</v>
      </c>
      <c r="D1248" s="1">
        <f t="shared" si="55"/>
        <v>5</v>
      </c>
      <c r="E1248" s="1" t="str">
        <f>INDEX(Protocol[Mark],MATCH(C1248,Protocol[Step],0))</f>
        <v>9Rot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32010005</v>
      </c>
      <c r="H1248" s="134">
        <f>Systematic[[#This Row],[SampleVariableLabel]]+100*Systematic[[#This Row],[State]]</f>
        <v>32011105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32</v>
      </c>
      <c r="B1249" s="1">
        <f>IF(C1249=0,IF(B1248=Protocol!$V$20,1,B1248+1),B1248)</f>
        <v>1</v>
      </c>
      <c r="C1249" s="1">
        <f>IF(C1248+1=Protocol!$V$21,0,C1248+1)</f>
        <v>12</v>
      </c>
      <c r="D1249" s="1">
        <f t="shared" si="55"/>
        <v>6</v>
      </c>
      <c r="E1249" s="1" t="str">
        <f>INDEX(Protocol[Mark],MATCH(C1249,Protocol[Step],0))</f>
        <v>10Ama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32010006</v>
      </c>
      <c r="H1249" s="134">
        <f>Systematic[[#This Row],[SampleVariableLabel]]+100*Systematic[[#This Row],[State]]</f>
        <v>32011206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0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33010001</v>
      </c>
      <c r="H1250" s="134">
        <f>Systematic[[#This Row],[SampleVariableLabel]]+100*Systematic[[#This Row],[State]]</f>
        <v>33010001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33010002</v>
      </c>
      <c r="H1251" s="134">
        <f>Systematic[[#This Row],[SampleVariableLabel]]+100*Systematic[[#This Row],[State]]</f>
        <v>33010102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(M.1)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33010003</v>
      </c>
      <c r="H1252" s="134">
        <f>Systematic[[#This Row],[SampleVariableLabel]]+100*Systematic[[#This Row],[State]]</f>
        <v>33010203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2Oct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33010004</v>
      </c>
      <c r="H1253" s="134">
        <f>Systematic[[#This Row],[SampleVariableLabel]]+100*Systematic[[#This Row],[State]]</f>
        <v>33010304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3M2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33010005</v>
      </c>
      <c r="H1254" s="134">
        <f>Systematic[[#This Row],[SampleVariableLabel]]+100*Systematic[[#This Row],[State]]</f>
        <v>33010405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M(c)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33010006</v>
      </c>
      <c r="H1255" s="134">
        <f>Systematic[[#This Row],[SampleVariableLabel]]+100*Systematic[[#This Row],[State]]</f>
        <v>33010506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4P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33010001</v>
      </c>
      <c r="H1256" s="134">
        <f>Systematic[[#This Row],[SampleVariableLabel]]+100*Systematic[[#This Row],[State]]</f>
        <v>33010601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5G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33010002</v>
      </c>
      <c r="H1257" s="134">
        <f>Systematic[[#This Row],[SampleVariableLabel]]+100*Systematic[[#This Row],[State]]</f>
        <v>33010702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33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6S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33010003</v>
      </c>
      <c r="H1258" s="134">
        <f>Systematic[[#This Row],[SampleVariableLabel]]+100*Systematic[[#This Row],[State]]</f>
        <v>33010803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33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7Gp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33010004</v>
      </c>
      <c r="H1259" s="134">
        <f>Systematic[[#This Row],[SampleVariableLabel]]+100*Systematic[[#This Row],[State]]</f>
        <v>33010904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33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8U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33010005</v>
      </c>
      <c r="H1260" s="134">
        <f>Systematic[[#This Row],[SampleVariableLabel]]+100*Systematic[[#This Row],[State]]</f>
        <v>33011005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33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9Rot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33010006</v>
      </c>
      <c r="H1261" s="134">
        <f>Systematic[[#This Row],[SampleVariableLabel]]+100*Systematic[[#This Row],[State]]</f>
        <v>33011106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33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10Ama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33010001</v>
      </c>
      <c r="H1262" s="134">
        <f>Systematic[[#This Row],[SampleVariableLabel]]+100*Systematic[[#This Row],[State]]</f>
        <v>33011201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34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0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34010002</v>
      </c>
      <c r="H1263" s="134">
        <f>Systematic[[#This Row],[SampleVariableLabel]]+100*Systematic[[#This Row],[State]]</f>
        <v>34010002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34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1D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34010003</v>
      </c>
      <c r="H1264" s="134">
        <f>Systematic[[#This Row],[SampleVariableLabel]]+100*Systematic[[#This Row],[State]]</f>
        <v>34010103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34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(M.1)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34010004</v>
      </c>
      <c r="H1265" s="134">
        <f>Systematic[[#This Row],[SampleVariableLabel]]+100*Systematic[[#This Row],[State]]</f>
        <v>34010204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34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2Oct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34010005</v>
      </c>
      <c r="H1266" s="134">
        <f>Systematic[[#This Row],[SampleVariableLabel]]+100*Systematic[[#This Row],[State]]</f>
        <v>34010305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34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3M2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34010006</v>
      </c>
      <c r="H1267" s="134">
        <f>Systematic[[#This Row],[SampleVariableLabel]]+100*Systematic[[#This Row],[State]]</f>
        <v>34010406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34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M(c)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34010001</v>
      </c>
      <c r="H1268" s="134">
        <f>Systematic[[#This Row],[SampleVariableLabel]]+100*Systematic[[#This Row],[State]]</f>
        <v>34010501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34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4P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34010002</v>
      </c>
      <c r="H1269" s="134">
        <f>Systematic[[#This Row],[SampleVariableLabel]]+100*Systematic[[#This Row],[State]]</f>
        <v>34010602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34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5G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34010003</v>
      </c>
      <c r="H1270" s="134">
        <f>Systematic[[#This Row],[SampleVariableLabel]]+100*Systematic[[#This Row],[State]]</f>
        <v>34010703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34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6S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34010004</v>
      </c>
      <c r="H1271" s="134">
        <f>Systematic[[#This Row],[SampleVariableLabel]]+100*Systematic[[#This Row],[State]]</f>
        <v>34010804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34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7Gp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34010005</v>
      </c>
      <c r="H1272" s="134">
        <f>Systematic[[#This Row],[SampleVariableLabel]]+100*Systematic[[#This Row],[State]]</f>
        <v>34010905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34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8U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34010006</v>
      </c>
      <c r="H1273" s="134">
        <f>Systematic[[#This Row],[SampleVariableLabel]]+100*Systematic[[#This Row],[State]]</f>
        <v>34011006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34</v>
      </c>
      <c r="B1274" s="1">
        <f>IF(C1274=0,IF(B1273=Protocol!$V$20,1,B1273+1),B1273)</f>
        <v>1</v>
      </c>
      <c r="C1274" s="1">
        <f>IF(C1273+1=Protocol!$V$21,0,C1273+1)</f>
        <v>11</v>
      </c>
      <c r="D1274" s="1">
        <f t="shared" si="55"/>
        <v>1</v>
      </c>
      <c r="E1274" s="1" t="str">
        <f>INDEX(Protocol[Mark],MATCH(C1274,Protocol[Step],0))</f>
        <v>9Rot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34010001</v>
      </c>
      <c r="H1274" s="134">
        <f>Systematic[[#This Row],[SampleVariableLabel]]+100*Systematic[[#This Row],[State]]</f>
        <v>34011101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34</v>
      </c>
      <c r="B1275" s="1">
        <f>IF(C1275=0,IF(B1274=Protocol!$V$20,1,B1274+1),B1274)</f>
        <v>1</v>
      </c>
      <c r="C1275" s="1">
        <f>IF(C1274+1=Protocol!$V$21,0,C1274+1)</f>
        <v>12</v>
      </c>
      <c r="D1275" s="1">
        <f t="shared" si="55"/>
        <v>2</v>
      </c>
      <c r="E1275" s="1" t="str">
        <f>INDEX(Protocol[Mark],MATCH(C1275,Protocol[Step],0))</f>
        <v>10Ama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34010002</v>
      </c>
      <c r="H1275" s="134">
        <f>Systematic[[#This Row],[SampleVariableLabel]]+100*Systematic[[#This Row],[State]]</f>
        <v>34011202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35</v>
      </c>
      <c r="B1276" s="1">
        <f>IF(C1276=0,IF(B1275=Protocol!$V$20,1,B1275+1),B1275)</f>
        <v>1</v>
      </c>
      <c r="C1276" s="1">
        <f>IF(C1275+1=Protocol!$V$21,0,C1275+1)</f>
        <v>0</v>
      </c>
      <c r="D1276" s="1">
        <f t="shared" si="55"/>
        <v>3</v>
      </c>
      <c r="E1276" s="1" t="str">
        <f>INDEX(Protocol[Mark],MATCH(C1276,Protocol[Step],0))</f>
        <v>0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35010003</v>
      </c>
      <c r="H1276" s="134">
        <f>Systematic[[#This Row],[SampleVariableLabel]]+100*Systematic[[#This Row],[State]]</f>
        <v>35010003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35</v>
      </c>
      <c r="B1277" s="1">
        <f>IF(C1277=0,IF(B1276=Protocol!$V$20,1,B1276+1),B1276)</f>
        <v>1</v>
      </c>
      <c r="C1277" s="1">
        <f>IF(C1276+1=Protocol!$V$21,0,C1276+1)</f>
        <v>1</v>
      </c>
      <c r="D1277" s="1">
        <f t="shared" si="55"/>
        <v>4</v>
      </c>
      <c r="E1277" s="1" t="str">
        <f>INDEX(Protocol[Mark],MATCH(C1277,Protocol[Step],0))</f>
        <v>1D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35010004</v>
      </c>
      <c r="H1277" s="134">
        <f>Systematic[[#This Row],[SampleVariableLabel]]+100*Systematic[[#This Row],[State]]</f>
        <v>35010104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35</v>
      </c>
      <c r="B1278" s="1">
        <f>IF(C1278=0,IF(B1277=Protocol!$V$20,1,B1277+1),B1277)</f>
        <v>1</v>
      </c>
      <c r="C1278" s="1">
        <f>IF(C1277+1=Protocol!$V$21,0,C1277+1)</f>
        <v>2</v>
      </c>
      <c r="D1278" s="1">
        <f t="shared" si="55"/>
        <v>5</v>
      </c>
      <c r="E1278" s="1" t="str">
        <f>INDEX(Protocol[Mark],MATCH(C1278,Protocol[Step],0))</f>
        <v>(M.1)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35010005</v>
      </c>
      <c r="H1278" s="134">
        <f>Systematic[[#This Row],[SampleVariableLabel]]+100*Systematic[[#This Row],[State]]</f>
        <v>35010205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35</v>
      </c>
      <c r="B1279" s="1">
        <f>IF(C1279=0,IF(B1278=Protocol!$V$20,1,B1278+1),B1278)</f>
        <v>1</v>
      </c>
      <c r="C1279" s="1">
        <f>IF(C1278+1=Protocol!$V$21,0,C1278+1)</f>
        <v>3</v>
      </c>
      <c r="D1279" s="1">
        <f t="shared" si="55"/>
        <v>6</v>
      </c>
      <c r="E1279" s="1" t="str">
        <f>INDEX(Protocol[Mark],MATCH(C1279,Protocol[Step],0))</f>
        <v>2Oct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35010006</v>
      </c>
      <c r="H1279" s="134">
        <f>Systematic[[#This Row],[SampleVariableLabel]]+100*Systematic[[#This Row],[State]]</f>
        <v>35010306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35</v>
      </c>
      <c r="B1280" s="1">
        <f>IF(C1280=0,IF(B1279=Protocol!$V$20,1,B1279+1),B1279)</f>
        <v>1</v>
      </c>
      <c r="C1280" s="1">
        <f>IF(C1279+1=Protocol!$V$21,0,C1279+1)</f>
        <v>4</v>
      </c>
      <c r="D1280" s="1">
        <f t="shared" si="55"/>
        <v>1</v>
      </c>
      <c r="E1280" s="1" t="str">
        <f>INDEX(Protocol[Mark],MATCH(C1280,Protocol[Step],0))</f>
        <v>3M2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35010001</v>
      </c>
      <c r="H1280" s="134">
        <f>Systematic[[#This Row],[SampleVariableLabel]]+100*Systematic[[#This Row],[State]]</f>
        <v>35010401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35</v>
      </c>
      <c r="B1281" s="1">
        <f>IF(C1281=0,IF(B1280=Protocol!$V$20,1,B1280+1),B1280)</f>
        <v>1</v>
      </c>
      <c r="C1281" s="1">
        <f>IF(C1280+1=Protocol!$V$21,0,C1280+1)</f>
        <v>5</v>
      </c>
      <c r="D1281" s="1">
        <f t="shared" si="55"/>
        <v>2</v>
      </c>
      <c r="E1281" s="1" t="str">
        <f>INDEX(Protocol[Mark],MATCH(C1281,Protocol[Step],0))</f>
        <v>M(c)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35010002</v>
      </c>
      <c r="H1281" s="134">
        <f>Systematic[[#This Row],[SampleVariableLabel]]+100*Systematic[[#This Row],[State]]</f>
        <v>35010502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35</v>
      </c>
      <c r="B1282" s="1">
        <f>IF(C1282=0,IF(B1281=Protocol!$V$20,1,B1281+1),B1281)</f>
        <v>1</v>
      </c>
      <c r="C1282" s="1">
        <f>IF(C1281+1=Protocol!$V$21,0,C1281+1)</f>
        <v>6</v>
      </c>
      <c r="D1282" s="1">
        <f t="shared" si="55"/>
        <v>3</v>
      </c>
      <c r="E1282" s="1" t="str">
        <f>INDEX(Protocol[Mark],MATCH(C1282,Protocol[Step],0))</f>
        <v>4P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35010003</v>
      </c>
      <c r="H1282" s="134">
        <f>Systematic[[#This Row],[SampleVariableLabel]]+100*Systematic[[#This Row],[State]]</f>
        <v>35010603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35</v>
      </c>
      <c r="B1283" s="1">
        <f>IF(C1283=0,IF(B1282=Protocol!$V$20,1,B1282+1),B1282)</f>
        <v>1</v>
      </c>
      <c r="C1283" s="1">
        <f>IF(C1282+1=Protocol!$V$21,0,C1282+1)</f>
        <v>7</v>
      </c>
      <c r="D1283" s="1">
        <f t="shared" ref="D1283:D1346" si="57">IF(D1282=nVariables,1,D1282+1)</f>
        <v>4</v>
      </c>
      <c r="E1283" s="1" t="str">
        <f>INDEX(Protocol[Mark],MATCH(C1283,Protocol[Step],0))</f>
        <v>5G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35010004</v>
      </c>
      <c r="H1283" s="134">
        <f>Systematic[[#This Row],[SampleVariableLabel]]+100*Systematic[[#This Row],[State]]</f>
        <v>35010704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35</v>
      </c>
      <c r="B1284" s="1">
        <f>IF(C1284=0,IF(B1283=Protocol!$V$20,1,B1283+1),B1283)</f>
        <v>1</v>
      </c>
      <c r="C1284" s="1">
        <f>IF(C1283+1=Protocol!$V$21,0,C1283+1)</f>
        <v>8</v>
      </c>
      <c r="D1284" s="1">
        <f t="shared" si="57"/>
        <v>5</v>
      </c>
      <c r="E1284" s="1" t="str">
        <f>INDEX(Protocol[Mark],MATCH(C1284,Protocol[Step],0))</f>
        <v>6S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35010005</v>
      </c>
      <c r="H1284" s="134">
        <f>Systematic[[#This Row],[SampleVariableLabel]]+100*Systematic[[#This Row],[State]]</f>
        <v>35010805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35</v>
      </c>
      <c r="B1285" s="1">
        <f>IF(C1285=0,IF(B1284=Protocol!$V$20,1,B1284+1),B1284)</f>
        <v>1</v>
      </c>
      <c r="C1285" s="1">
        <f>IF(C1284+1=Protocol!$V$21,0,C1284+1)</f>
        <v>9</v>
      </c>
      <c r="D1285" s="1">
        <f t="shared" si="57"/>
        <v>6</v>
      </c>
      <c r="E1285" s="1" t="str">
        <f>INDEX(Protocol[Mark],MATCH(C1285,Protocol[Step],0))</f>
        <v>7Gp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35010006</v>
      </c>
      <c r="H1285" s="134">
        <f>Systematic[[#This Row],[SampleVariableLabel]]+100*Systematic[[#This Row],[State]]</f>
        <v>35010906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35</v>
      </c>
      <c r="B1286" s="1">
        <f>IF(C1286=0,IF(B1285=Protocol!$V$20,1,B1285+1),B1285)</f>
        <v>1</v>
      </c>
      <c r="C1286" s="1">
        <f>IF(C1285+1=Protocol!$V$21,0,C1285+1)</f>
        <v>10</v>
      </c>
      <c r="D1286" s="1">
        <f t="shared" si="57"/>
        <v>1</v>
      </c>
      <c r="E1286" s="1" t="str">
        <f>INDEX(Protocol[Mark],MATCH(C1286,Protocol[Step],0))</f>
        <v>8U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35010001</v>
      </c>
      <c r="H1286" s="134">
        <f>Systematic[[#This Row],[SampleVariableLabel]]+100*Systematic[[#This Row],[State]]</f>
        <v>35011001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35</v>
      </c>
      <c r="B1287" s="1">
        <f>IF(C1287=0,IF(B1286=Protocol!$V$20,1,B1286+1),B1286)</f>
        <v>1</v>
      </c>
      <c r="C1287" s="1">
        <f>IF(C1286+1=Protocol!$V$21,0,C1286+1)</f>
        <v>11</v>
      </c>
      <c r="D1287" s="1">
        <f t="shared" si="57"/>
        <v>2</v>
      </c>
      <c r="E1287" s="1" t="str">
        <f>INDEX(Protocol[Mark],MATCH(C1287,Protocol[Step],0))</f>
        <v>9Rot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35010002</v>
      </c>
      <c r="H1287" s="134">
        <f>Systematic[[#This Row],[SampleVariableLabel]]+100*Systematic[[#This Row],[State]]</f>
        <v>35011102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35</v>
      </c>
      <c r="B1288" s="1">
        <f>IF(C1288=0,IF(B1287=Protocol!$V$20,1,B1287+1),B1287)</f>
        <v>1</v>
      </c>
      <c r="C1288" s="1">
        <f>IF(C1287+1=Protocol!$V$21,0,C1287+1)</f>
        <v>12</v>
      </c>
      <c r="D1288" s="1">
        <f t="shared" si="57"/>
        <v>3</v>
      </c>
      <c r="E1288" s="1" t="str">
        <f>INDEX(Protocol[Mark],MATCH(C1288,Protocol[Step],0))</f>
        <v>10Ama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35010003</v>
      </c>
      <c r="H1288" s="134">
        <f>Systematic[[#This Row],[SampleVariableLabel]]+100*Systematic[[#This Row],[State]]</f>
        <v>35011203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36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0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36010004</v>
      </c>
      <c r="H1289" s="134">
        <f>Systematic[[#This Row],[SampleVariableLabel]]+100*Systematic[[#This Row],[State]]</f>
        <v>36010004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36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1D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36010005</v>
      </c>
      <c r="H1290" s="134">
        <f>Systematic[[#This Row],[SampleVariableLabel]]+100*Systematic[[#This Row],[State]]</f>
        <v>36010105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36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(M.1)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36010006</v>
      </c>
      <c r="H1291" s="134">
        <f>Systematic[[#This Row],[SampleVariableLabel]]+100*Systematic[[#This Row],[State]]</f>
        <v>36010206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36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2Oct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36010001</v>
      </c>
      <c r="H1292" s="134">
        <f>Systematic[[#This Row],[SampleVariableLabel]]+100*Systematic[[#This Row],[State]]</f>
        <v>36010301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36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3M2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36010002</v>
      </c>
      <c r="H1293" s="134">
        <f>Systematic[[#This Row],[SampleVariableLabel]]+100*Systematic[[#This Row],[State]]</f>
        <v>36010402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36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M(c)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36010003</v>
      </c>
      <c r="H1294" s="134">
        <f>Systematic[[#This Row],[SampleVariableLabel]]+100*Systematic[[#This Row],[State]]</f>
        <v>36010503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36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4P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36010004</v>
      </c>
      <c r="H1295" s="134">
        <f>Systematic[[#This Row],[SampleVariableLabel]]+100*Systematic[[#This Row],[State]]</f>
        <v>36010604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36</v>
      </c>
      <c r="B1296" s="1">
        <f>IF(C1296=0,IF(B1295=Protocol!$V$20,1,B1295+1),B1295)</f>
        <v>1</v>
      </c>
      <c r="C1296" s="1">
        <f>IF(C1295+1=Protocol!$V$21,0,C1295+1)</f>
        <v>7</v>
      </c>
      <c r="D1296" s="1">
        <f t="shared" si="57"/>
        <v>5</v>
      </c>
      <c r="E1296" s="1" t="str">
        <f>INDEX(Protocol[Mark],MATCH(C1296,Protocol[Step],0))</f>
        <v>5G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36010005</v>
      </c>
      <c r="H1296" s="134">
        <f>Systematic[[#This Row],[SampleVariableLabel]]+100*Systematic[[#This Row],[State]]</f>
        <v>36010705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36</v>
      </c>
      <c r="B1297" s="1">
        <f>IF(C1297=0,IF(B1296=Protocol!$V$20,1,B1296+1),B1296)</f>
        <v>1</v>
      </c>
      <c r="C1297" s="1">
        <f>IF(C1296+1=Protocol!$V$21,0,C1296+1)</f>
        <v>8</v>
      </c>
      <c r="D1297" s="1">
        <f t="shared" si="57"/>
        <v>6</v>
      </c>
      <c r="E1297" s="1" t="str">
        <f>INDEX(Protocol[Mark],MATCH(C1297,Protocol[Step],0))</f>
        <v>6S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36010006</v>
      </c>
      <c r="H1297" s="134">
        <f>Systematic[[#This Row],[SampleVariableLabel]]+100*Systematic[[#This Row],[State]]</f>
        <v>36010806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36</v>
      </c>
      <c r="B1298" s="1">
        <f>IF(C1298=0,IF(B1297=Protocol!$V$20,1,B1297+1),B1297)</f>
        <v>1</v>
      </c>
      <c r="C1298" s="1">
        <f>IF(C1297+1=Protocol!$V$21,0,C1297+1)</f>
        <v>9</v>
      </c>
      <c r="D1298" s="1">
        <f t="shared" si="57"/>
        <v>1</v>
      </c>
      <c r="E1298" s="1" t="str">
        <f>INDEX(Protocol[Mark],MATCH(C1298,Protocol[Step],0))</f>
        <v>7Gp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36010001</v>
      </c>
      <c r="H1298" s="134">
        <f>Systematic[[#This Row],[SampleVariableLabel]]+100*Systematic[[#This Row],[State]]</f>
        <v>36010901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36</v>
      </c>
      <c r="B1299" s="1">
        <f>IF(C1299=0,IF(B1298=Protocol!$V$20,1,B1298+1),B1298)</f>
        <v>1</v>
      </c>
      <c r="C1299" s="1">
        <f>IF(C1298+1=Protocol!$V$21,0,C1298+1)</f>
        <v>10</v>
      </c>
      <c r="D1299" s="1">
        <f t="shared" si="57"/>
        <v>2</v>
      </c>
      <c r="E1299" s="1" t="str">
        <f>INDEX(Protocol[Mark],MATCH(C1299,Protocol[Step],0))</f>
        <v>8U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36010002</v>
      </c>
      <c r="H1299" s="134">
        <f>Systematic[[#This Row],[SampleVariableLabel]]+100*Systematic[[#This Row],[State]]</f>
        <v>36011002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36</v>
      </c>
      <c r="B1300" s="1">
        <f>IF(C1300=0,IF(B1299=Protocol!$V$20,1,B1299+1),B1299)</f>
        <v>1</v>
      </c>
      <c r="C1300" s="1">
        <f>IF(C1299+1=Protocol!$V$21,0,C1299+1)</f>
        <v>11</v>
      </c>
      <c r="D1300" s="1">
        <f t="shared" si="57"/>
        <v>3</v>
      </c>
      <c r="E1300" s="1" t="str">
        <f>INDEX(Protocol[Mark],MATCH(C1300,Protocol[Step],0))</f>
        <v>9Rot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36010003</v>
      </c>
      <c r="H1300" s="134">
        <f>Systematic[[#This Row],[SampleVariableLabel]]+100*Systematic[[#This Row],[State]]</f>
        <v>36011103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36</v>
      </c>
      <c r="B1301" s="1">
        <f>IF(C1301=0,IF(B1300=Protocol!$V$20,1,B1300+1),B1300)</f>
        <v>1</v>
      </c>
      <c r="C1301" s="1">
        <f>IF(C1300+1=Protocol!$V$21,0,C1300+1)</f>
        <v>12</v>
      </c>
      <c r="D1301" s="1">
        <f t="shared" si="57"/>
        <v>4</v>
      </c>
      <c r="E1301" s="1" t="str">
        <f>INDEX(Protocol[Mark],MATCH(C1301,Protocol[Step],0))</f>
        <v>10Ama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36010004</v>
      </c>
      <c r="H1301" s="134">
        <f>Systematic[[#This Row],[SampleVariableLabel]]+100*Systematic[[#This Row],[State]]</f>
        <v>36011204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37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0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37010005</v>
      </c>
      <c r="H1302" s="134">
        <f>Systematic[[#This Row],[SampleVariableLabel]]+100*Systematic[[#This Row],[State]]</f>
        <v>37010005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37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1D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37010006</v>
      </c>
      <c r="H1303" s="134">
        <f>Systematic[[#This Row],[SampleVariableLabel]]+100*Systematic[[#This Row],[State]]</f>
        <v>37010106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37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(M.1)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37010001</v>
      </c>
      <c r="H1304" s="134">
        <f>Systematic[[#This Row],[SampleVariableLabel]]+100*Systematic[[#This Row],[State]]</f>
        <v>37010201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37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2Oct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37010002</v>
      </c>
      <c r="H1305" s="134">
        <f>Systematic[[#This Row],[SampleVariableLabel]]+100*Systematic[[#This Row],[State]]</f>
        <v>37010302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37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3M2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37010003</v>
      </c>
      <c r="H1306" s="134">
        <f>Systematic[[#This Row],[SampleVariableLabel]]+100*Systematic[[#This Row],[State]]</f>
        <v>37010403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37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M(c)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37010004</v>
      </c>
      <c r="H1307" s="134">
        <f>Systematic[[#This Row],[SampleVariableLabel]]+100*Systematic[[#This Row],[State]]</f>
        <v>37010504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37</v>
      </c>
      <c r="B1308" s="1">
        <f>IF(C1308=0,IF(B1307=Protocol!$V$20,1,B1307+1),B1307)</f>
        <v>1</v>
      </c>
      <c r="C1308" s="1">
        <f>IF(C1307+1=Protocol!$V$21,0,C1307+1)</f>
        <v>6</v>
      </c>
      <c r="D1308" s="1">
        <f t="shared" si="57"/>
        <v>5</v>
      </c>
      <c r="E1308" s="1" t="str">
        <f>INDEX(Protocol[Mark],MATCH(C1308,Protocol[Step],0))</f>
        <v>4P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37010005</v>
      </c>
      <c r="H1308" s="134">
        <f>Systematic[[#This Row],[SampleVariableLabel]]+100*Systematic[[#This Row],[State]]</f>
        <v>37010605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37</v>
      </c>
      <c r="B1309" s="1">
        <f>IF(C1309=0,IF(B1308=Protocol!$V$20,1,B1308+1),B1308)</f>
        <v>1</v>
      </c>
      <c r="C1309" s="1">
        <f>IF(C1308+1=Protocol!$V$21,0,C1308+1)</f>
        <v>7</v>
      </c>
      <c r="D1309" s="1">
        <f t="shared" si="57"/>
        <v>6</v>
      </c>
      <c r="E1309" s="1" t="str">
        <f>INDEX(Protocol[Mark],MATCH(C1309,Protocol[Step],0))</f>
        <v>5G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37010006</v>
      </c>
      <c r="H1309" s="134">
        <f>Systematic[[#This Row],[SampleVariableLabel]]+100*Systematic[[#This Row],[State]]</f>
        <v>37010706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37</v>
      </c>
      <c r="B1310" s="1">
        <f>IF(C1310=0,IF(B1309=Protocol!$V$20,1,B1309+1),B1309)</f>
        <v>1</v>
      </c>
      <c r="C1310" s="1">
        <f>IF(C1309+1=Protocol!$V$21,0,C1309+1)</f>
        <v>8</v>
      </c>
      <c r="D1310" s="1">
        <f t="shared" si="57"/>
        <v>1</v>
      </c>
      <c r="E1310" s="1" t="str">
        <f>INDEX(Protocol[Mark],MATCH(C1310,Protocol[Step],0))</f>
        <v>6S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37010001</v>
      </c>
      <c r="H1310" s="134">
        <f>Systematic[[#This Row],[SampleVariableLabel]]+100*Systematic[[#This Row],[State]]</f>
        <v>37010801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37</v>
      </c>
      <c r="B1311" s="1">
        <f>IF(C1311=0,IF(B1310=Protocol!$V$20,1,B1310+1),B1310)</f>
        <v>1</v>
      </c>
      <c r="C1311" s="1">
        <f>IF(C1310+1=Protocol!$V$21,0,C1310+1)</f>
        <v>9</v>
      </c>
      <c r="D1311" s="1">
        <f t="shared" si="57"/>
        <v>2</v>
      </c>
      <c r="E1311" s="1" t="str">
        <f>INDEX(Protocol[Mark],MATCH(C1311,Protocol[Step],0))</f>
        <v>7Gp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37010002</v>
      </c>
      <c r="H1311" s="134">
        <f>Systematic[[#This Row],[SampleVariableLabel]]+100*Systematic[[#This Row],[State]]</f>
        <v>37010902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37</v>
      </c>
      <c r="B1312" s="1">
        <f>IF(C1312=0,IF(B1311=Protocol!$V$20,1,B1311+1),B1311)</f>
        <v>1</v>
      </c>
      <c r="C1312" s="1">
        <f>IF(C1311+1=Protocol!$V$21,0,C1311+1)</f>
        <v>10</v>
      </c>
      <c r="D1312" s="1">
        <f t="shared" si="57"/>
        <v>3</v>
      </c>
      <c r="E1312" s="1" t="str">
        <f>INDEX(Protocol[Mark],MATCH(C1312,Protocol[Step],0))</f>
        <v>8U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37010003</v>
      </c>
      <c r="H1312" s="134">
        <f>Systematic[[#This Row],[SampleVariableLabel]]+100*Systematic[[#This Row],[State]]</f>
        <v>37011003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37</v>
      </c>
      <c r="B1313" s="1">
        <f>IF(C1313=0,IF(B1312=Protocol!$V$20,1,B1312+1),B1312)</f>
        <v>1</v>
      </c>
      <c r="C1313" s="1">
        <f>IF(C1312+1=Protocol!$V$21,0,C1312+1)</f>
        <v>11</v>
      </c>
      <c r="D1313" s="1">
        <f t="shared" si="57"/>
        <v>4</v>
      </c>
      <c r="E1313" s="1" t="str">
        <f>INDEX(Protocol[Mark],MATCH(C1313,Protocol[Step],0))</f>
        <v>9Rot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37010004</v>
      </c>
      <c r="H1313" s="134">
        <f>Systematic[[#This Row],[SampleVariableLabel]]+100*Systematic[[#This Row],[State]]</f>
        <v>37011104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37</v>
      </c>
      <c r="B1314" s="1">
        <f>IF(C1314=0,IF(B1313=Protocol!$V$20,1,B1313+1),B1313)</f>
        <v>1</v>
      </c>
      <c r="C1314" s="1">
        <f>IF(C1313+1=Protocol!$V$21,0,C1313+1)</f>
        <v>12</v>
      </c>
      <c r="D1314" s="1">
        <f t="shared" si="57"/>
        <v>5</v>
      </c>
      <c r="E1314" s="1" t="str">
        <f>INDEX(Protocol[Mark],MATCH(C1314,Protocol[Step],0))</f>
        <v>10Ama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37010005</v>
      </c>
      <c r="H1314" s="134">
        <f>Systematic[[#This Row],[SampleVariableLabel]]+100*Systematic[[#This Row],[State]]</f>
        <v>37011205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38</v>
      </c>
      <c r="B1315" s="1">
        <f>IF(C1315=0,IF(B1314=Protocol!$V$20,1,B1314+1),B1314)</f>
        <v>1</v>
      </c>
      <c r="C1315" s="1">
        <f>IF(C1314+1=Protocol!$V$21,0,C1314+1)</f>
        <v>0</v>
      </c>
      <c r="D1315" s="1">
        <f t="shared" si="57"/>
        <v>6</v>
      </c>
      <c r="E1315" s="1" t="str">
        <f>INDEX(Protocol[Mark],MATCH(C1315,Protocol[Step],0))</f>
        <v>0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38010006</v>
      </c>
      <c r="H1315" s="134">
        <f>Systematic[[#This Row],[SampleVariableLabel]]+100*Systematic[[#This Row],[State]]</f>
        <v>38010006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38</v>
      </c>
      <c r="B1316" s="1">
        <f>IF(C1316=0,IF(B1315=Protocol!$V$20,1,B1315+1),B1315)</f>
        <v>1</v>
      </c>
      <c r="C1316" s="1">
        <f>IF(C1315+1=Protocol!$V$21,0,C1315+1)</f>
        <v>1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38010001</v>
      </c>
      <c r="H1316" s="134">
        <f>Systematic[[#This Row],[SampleVariableLabel]]+100*Systematic[[#This Row],[State]]</f>
        <v>38010101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38</v>
      </c>
      <c r="B1317" s="1">
        <f>IF(C1317=0,IF(B1316=Protocol!$V$20,1,B1316+1),B1316)</f>
        <v>1</v>
      </c>
      <c r="C1317" s="1">
        <f>IF(C1316+1=Protocol!$V$21,0,C1316+1)</f>
        <v>2</v>
      </c>
      <c r="D1317" s="1">
        <f t="shared" si="57"/>
        <v>2</v>
      </c>
      <c r="E1317" s="1" t="str">
        <f>INDEX(Protocol[Mark],MATCH(C1317,Protocol[Step],0))</f>
        <v>(M.1)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38010002</v>
      </c>
      <c r="H1317" s="134">
        <f>Systematic[[#This Row],[SampleVariableLabel]]+100*Systematic[[#This Row],[State]]</f>
        <v>38010202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38</v>
      </c>
      <c r="B1318" s="1">
        <f>IF(C1318=0,IF(B1317=Protocol!$V$20,1,B1317+1),B1317)</f>
        <v>1</v>
      </c>
      <c r="C1318" s="1">
        <f>IF(C1317+1=Protocol!$V$21,0,C1317+1)</f>
        <v>3</v>
      </c>
      <c r="D1318" s="1">
        <f t="shared" si="57"/>
        <v>3</v>
      </c>
      <c r="E1318" s="1" t="str">
        <f>INDEX(Protocol[Mark],MATCH(C1318,Protocol[Step],0))</f>
        <v>2Oct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38010003</v>
      </c>
      <c r="H1318" s="134">
        <f>Systematic[[#This Row],[SampleVariableLabel]]+100*Systematic[[#This Row],[State]]</f>
        <v>38010303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38</v>
      </c>
      <c r="B1319" s="1">
        <f>IF(C1319=0,IF(B1318=Protocol!$V$20,1,B1318+1),B1318)</f>
        <v>1</v>
      </c>
      <c r="C1319" s="1">
        <f>IF(C1318+1=Protocol!$V$21,0,C1318+1)</f>
        <v>4</v>
      </c>
      <c r="D1319" s="1">
        <f t="shared" si="57"/>
        <v>4</v>
      </c>
      <c r="E1319" s="1" t="str">
        <f>INDEX(Protocol[Mark],MATCH(C1319,Protocol[Step],0))</f>
        <v>3M2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38010004</v>
      </c>
      <c r="H1319" s="134">
        <f>Systematic[[#This Row],[SampleVariableLabel]]+100*Systematic[[#This Row],[State]]</f>
        <v>38010404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38</v>
      </c>
      <c r="B1320" s="1">
        <f>IF(C1320=0,IF(B1319=Protocol!$V$20,1,B1319+1),B1319)</f>
        <v>1</v>
      </c>
      <c r="C1320" s="1">
        <f>IF(C1319+1=Protocol!$V$21,0,C1319+1)</f>
        <v>5</v>
      </c>
      <c r="D1320" s="1">
        <f t="shared" si="57"/>
        <v>5</v>
      </c>
      <c r="E1320" s="1" t="str">
        <f>INDEX(Protocol[Mark],MATCH(C1320,Protocol[Step],0))</f>
        <v>M(c)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38010005</v>
      </c>
      <c r="H1320" s="134">
        <f>Systematic[[#This Row],[SampleVariableLabel]]+100*Systematic[[#This Row],[State]]</f>
        <v>38010505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38</v>
      </c>
      <c r="B1321" s="1">
        <f>IF(C1321=0,IF(B1320=Protocol!$V$20,1,B1320+1),B1320)</f>
        <v>1</v>
      </c>
      <c r="C1321" s="1">
        <f>IF(C1320+1=Protocol!$V$21,0,C1320+1)</f>
        <v>6</v>
      </c>
      <c r="D1321" s="1">
        <f t="shared" si="57"/>
        <v>6</v>
      </c>
      <c r="E1321" s="1" t="str">
        <f>INDEX(Protocol[Mark],MATCH(C1321,Protocol[Step],0))</f>
        <v>4P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38010006</v>
      </c>
      <c r="H1321" s="134">
        <f>Systematic[[#This Row],[SampleVariableLabel]]+100*Systematic[[#This Row],[State]]</f>
        <v>38010606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38</v>
      </c>
      <c r="B1322" s="1">
        <f>IF(C1322=0,IF(B1321=Protocol!$V$20,1,B1321+1),B1321)</f>
        <v>1</v>
      </c>
      <c r="C1322" s="1">
        <f>IF(C1321+1=Protocol!$V$21,0,C1321+1)</f>
        <v>7</v>
      </c>
      <c r="D1322" s="1">
        <f t="shared" si="57"/>
        <v>1</v>
      </c>
      <c r="E1322" s="1" t="str">
        <f>INDEX(Protocol[Mark],MATCH(C1322,Protocol[Step],0))</f>
        <v>5G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38010001</v>
      </c>
      <c r="H1322" s="134">
        <f>Systematic[[#This Row],[SampleVariableLabel]]+100*Systematic[[#This Row],[State]]</f>
        <v>38010701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38</v>
      </c>
      <c r="B1323" s="1">
        <f>IF(C1323=0,IF(B1322=Protocol!$V$20,1,B1322+1),B1322)</f>
        <v>1</v>
      </c>
      <c r="C1323" s="1">
        <f>IF(C1322+1=Protocol!$V$21,0,C1322+1)</f>
        <v>8</v>
      </c>
      <c r="D1323" s="1">
        <f t="shared" si="57"/>
        <v>2</v>
      </c>
      <c r="E1323" s="1" t="str">
        <f>INDEX(Protocol[Mark],MATCH(C1323,Protocol[Step],0))</f>
        <v>6S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38010002</v>
      </c>
      <c r="H1323" s="134">
        <f>Systematic[[#This Row],[SampleVariableLabel]]+100*Systematic[[#This Row],[State]]</f>
        <v>38010802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38</v>
      </c>
      <c r="B1324" s="1">
        <f>IF(C1324=0,IF(B1323=Protocol!$V$20,1,B1323+1),B1323)</f>
        <v>1</v>
      </c>
      <c r="C1324" s="1">
        <f>IF(C1323+1=Protocol!$V$21,0,C1323+1)</f>
        <v>9</v>
      </c>
      <c r="D1324" s="1">
        <f t="shared" si="57"/>
        <v>3</v>
      </c>
      <c r="E1324" s="1" t="str">
        <f>INDEX(Protocol[Mark],MATCH(C1324,Protocol[Step],0))</f>
        <v>7Gp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38010003</v>
      </c>
      <c r="H1324" s="134">
        <f>Systematic[[#This Row],[SampleVariableLabel]]+100*Systematic[[#This Row],[State]]</f>
        <v>38010903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38</v>
      </c>
      <c r="B1325" s="1">
        <f>IF(C1325=0,IF(B1324=Protocol!$V$20,1,B1324+1),B1324)</f>
        <v>1</v>
      </c>
      <c r="C1325" s="1">
        <f>IF(C1324+1=Protocol!$V$21,0,C1324+1)</f>
        <v>10</v>
      </c>
      <c r="D1325" s="1">
        <f t="shared" si="57"/>
        <v>4</v>
      </c>
      <c r="E1325" s="1" t="str">
        <f>INDEX(Protocol[Mark],MATCH(C1325,Protocol[Step],0))</f>
        <v>8U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38010004</v>
      </c>
      <c r="H1325" s="134">
        <f>Systematic[[#This Row],[SampleVariableLabel]]+100*Systematic[[#This Row],[State]]</f>
        <v>38011004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38</v>
      </c>
      <c r="B1326" s="1">
        <f>IF(C1326=0,IF(B1325=Protocol!$V$20,1,B1325+1),B1325)</f>
        <v>1</v>
      </c>
      <c r="C1326" s="1">
        <f>IF(C1325+1=Protocol!$V$21,0,C1325+1)</f>
        <v>11</v>
      </c>
      <c r="D1326" s="1">
        <f t="shared" si="57"/>
        <v>5</v>
      </c>
      <c r="E1326" s="1" t="str">
        <f>INDEX(Protocol[Mark],MATCH(C1326,Protocol[Step],0))</f>
        <v>9Rot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38010005</v>
      </c>
      <c r="H1326" s="134">
        <f>Systematic[[#This Row],[SampleVariableLabel]]+100*Systematic[[#This Row],[State]]</f>
        <v>38011105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38</v>
      </c>
      <c r="B1327" s="1">
        <f>IF(C1327=0,IF(B1326=Protocol!$V$20,1,B1326+1),B1326)</f>
        <v>1</v>
      </c>
      <c r="C1327" s="1">
        <f>IF(C1326+1=Protocol!$V$21,0,C1326+1)</f>
        <v>12</v>
      </c>
      <c r="D1327" s="1">
        <f t="shared" si="57"/>
        <v>6</v>
      </c>
      <c r="E1327" s="1" t="str">
        <f>INDEX(Protocol[Mark],MATCH(C1327,Protocol[Step],0))</f>
        <v>10Ama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38010006</v>
      </c>
      <c r="H1327" s="134">
        <f>Systematic[[#This Row],[SampleVariableLabel]]+100*Systematic[[#This Row],[State]]</f>
        <v>38011206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39</v>
      </c>
      <c r="B1328" s="1">
        <f>IF(C1328=0,IF(B1327=Protocol!$V$20,1,B1327+1),B1327)</f>
        <v>1</v>
      </c>
      <c r="C1328" s="1">
        <f>IF(C1327+1=Protocol!$V$21,0,C1327+1)</f>
        <v>0</v>
      </c>
      <c r="D1328" s="1">
        <f t="shared" si="57"/>
        <v>1</v>
      </c>
      <c r="E1328" s="1" t="str">
        <f>INDEX(Protocol[Mark],MATCH(C1328,Protocol[Step],0))</f>
        <v>0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39010001</v>
      </c>
      <c r="H1328" s="134">
        <f>Systematic[[#This Row],[SampleVariableLabel]]+100*Systematic[[#This Row],[State]]</f>
        <v>39010001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39</v>
      </c>
      <c r="B1329" s="1">
        <f>IF(C1329=0,IF(B1328=Protocol!$V$20,1,B1328+1),B1328)</f>
        <v>1</v>
      </c>
      <c r="C1329" s="1">
        <f>IF(C1328+1=Protocol!$V$21,0,C1328+1)</f>
        <v>1</v>
      </c>
      <c r="D1329" s="1">
        <f t="shared" si="57"/>
        <v>2</v>
      </c>
      <c r="E1329" s="1" t="str">
        <f>INDEX(Protocol[Mark],MATCH(C1329,Protocol[Step],0))</f>
        <v>1D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39010002</v>
      </c>
      <c r="H1329" s="134">
        <f>Systematic[[#This Row],[SampleVariableLabel]]+100*Systematic[[#This Row],[State]]</f>
        <v>39010102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39</v>
      </c>
      <c r="B1330" s="1">
        <f>IF(C1330=0,IF(B1329=Protocol!$V$20,1,B1329+1),B1329)</f>
        <v>1</v>
      </c>
      <c r="C1330" s="1">
        <f>IF(C1329+1=Protocol!$V$21,0,C1329+1)</f>
        <v>2</v>
      </c>
      <c r="D1330" s="1">
        <f t="shared" si="57"/>
        <v>3</v>
      </c>
      <c r="E1330" s="1" t="str">
        <f>INDEX(Protocol[Mark],MATCH(C1330,Protocol[Step],0))</f>
        <v>(M.1)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39010003</v>
      </c>
      <c r="H1330" s="134">
        <f>Systematic[[#This Row],[SampleVariableLabel]]+100*Systematic[[#This Row],[State]]</f>
        <v>39010203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39</v>
      </c>
      <c r="B1331" s="1">
        <f>IF(C1331=0,IF(B1330=Protocol!$V$20,1,B1330+1),B1330)</f>
        <v>1</v>
      </c>
      <c r="C1331" s="1">
        <f>IF(C1330+1=Protocol!$V$21,0,C1330+1)</f>
        <v>3</v>
      </c>
      <c r="D1331" s="1">
        <f t="shared" si="57"/>
        <v>4</v>
      </c>
      <c r="E1331" s="1" t="str">
        <f>INDEX(Protocol[Mark],MATCH(C1331,Protocol[Step],0))</f>
        <v>2Oct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39010004</v>
      </c>
      <c r="H1331" s="134">
        <f>Systematic[[#This Row],[SampleVariableLabel]]+100*Systematic[[#This Row],[State]]</f>
        <v>39010304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39</v>
      </c>
      <c r="B1332" s="1">
        <f>IF(C1332=0,IF(B1331=Protocol!$V$20,1,B1331+1),B1331)</f>
        <v>1</v>
      </c>
      <c r="C1332" s="1">
        <f>IF(C1331+1=Protocol!$V$21,0,C1331+1)</f>
        <v>4</v>
      </c>
      <c r="D1332" s="1">
        <f t="shared" si="57"/>
        <v>5</v>
      </c>
      <c r="E1332" s="1" t="str">
        <f>INDEX(Protocol[Mark],MATCH(C1332,Protocol[Step],0))</f>
        <v>3M2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39010005</v>
      </c>
      <c r="H1332" s="134">
        <f>Systematic[[#This Row],[SampleVariableLabel]]+100*Systematic[[#This Row],[State]]</f>
        <v>39010405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39</v>
      </c>
      <c r="B1333" s="1">
        <f>IF(C1333=0,IF(B1332=Protocol!$V$20,1,B1332+1),B1332)</f>
        <v>1</v>
      </c>
      <c r="C1333" s="1">
        <f>IF(C1332+1=Protocol!$V$21,0,C1332+1)</f>
        <v>5</v>
      </c>
      <c r="D1333" s="1">
        <f t="shared" si="57"/>
        <v>6</v>
      </c>
      <c r="E1333" s="1" t="str">
        <f>INDEX(Protocol[Mark],MATCH(C1333,Protocol[Step],0))</f>
        <v>M(c)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39010006</v>
      </c>
      <c r="H1333" s="134">
        <f>Systematic[[#This Row],[SampleVariableLabel]]+100*Systematic[[#This Row],[State]]</f>
        <v>39010506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39</v>
      </c>
      <c r="B1334" s="1">
        <f>IF(C1334=0,IF(B1333=Protocol!$V$20,1,B1333+1),B1333)</f>
        <v>1</v>
      </c>
      <c r="C1334" s="1">
        <f>IF(C1333+1=Protocol!$V$21,0,C1333+1)</f>
        <v>6</v>
      </c>
      <c r="D1334" s="1">
        <f t="shared" si="57"/>
        <v>1</v>
      </c>
      <c r="E1334" s="1" t="str">
        <f>INDEX(Protocol[Mark],MATCH(C1334,Protocol[Step],0))</f>
        <v>4P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39010001</v>
      </c>
      <c r="H1334" s="134">
        <f>Systematic[[#This Row],[SampleVariableLabel]]+100*Systematic[[#This Row],[State]]</f>
        <v>39010601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39</v>
      </c>
      <c r="B1335" s="1">
        <f>IF(C1335=0,IF(B1334=Protocol!$V$20,1,B1334+1),B1334)</f>
        <v>1</v>
      </c>
      <c r="C1335" s="1">
        <f>IF(C1334+1=Protocol!$V$21,0,C1334+1)</f>
        <v>7</v>
      </c>
      <c r="D1335" s="1">
        <f t="shared" si="57"/>
        <v>2</v>
      </c>
      <c r="E1335" s="1" t="str">
        <f>INDEX(Protocol[Mark],MATCH(C1335,Protocol[Step],0))</f>
        <v>5G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39010002</v>
      </c>
      <c r="H1335" s="134">
        <f>Systematic[[#This Row],[SampleVariableLabel]]+100*Systematic[[#This Row],[State]]</f>
        <v>39010702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39</v>
      </c>
      <c r="B1336" s="1">
        <f>IF(C1336=0,IF(B1335=Protocol!$V$20,1,B1335+1),B1335)</f>
        <v>1</v>
      </c>
      <c r="C1336" s="1">
        <f>IF(C1335+1=Protocol!$V$21,0,C1335+1)</f>
        <v>8</v>
      </c>
      <c r="D1336" s="1">
        <f t="shared" si="57"/>
        <v>3</v>
      </c>
      <c r="E1336" s="1" t="str">
        <f>INDEX(Protocol[Mark],MATCH(C1336,Protocol[Step],0))</f>
        <v>6S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39010003</v>
      </c>
      <c r="H1336" s="134">
        <f>Systematic[[#This Row],[SampleVariableLabel]]+100*Systematic[[#This Row],[State]]</f>
        <v>39010803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39</v>
      </c>
      <c r="B1337" s="1">
        <f>IF(C1337=0,IF(B1336=Protocol!$V$20,1,B1336+1),B1336)</f>
        <v>1</v>
      </c>
      <c r="C1337" s="1">
        <f>IF(C1336+1=Protocol!$V$21,0,C1336+1)</f>
        <v>9</v>
      </c>
      <c r="D1337" s="1">
        <f t="shared" si="57"/>
        <v>4</v>
      </c>
      <c r="E1337" s="1" t="str">
        <f>INDEX(Protocol[Mark],MATCH(C1337,Protocol[Step],0))</f>
        <v>7Gp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39010004</v>
      </c>
      <c r="H1337" s="134">
        <f>Systematic[[#This Row],[SampleVariableLabel]]+100*Systematic[[#This Row],[State]]</f>
        <v>39010904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39</v>
      </c>
      <c r="B1338" s="1">
        <f>IF(C1338=0,IF(B1337=Protocol!$V$20,1,B1337+1),B1337)</f>
        <v>1</v>
      </c>
      <c r="C1338" s="1">
        <f>IF(C1337+1=Protocol!$V$21,0,C1337+1)</f>
        <v>10</v>
      </c>
      <c r="D1338" s="1">
        <f t="shared" si="57"/>
        <v>5</v>
      </c>
      <c r="E1338" s="1" t="str">
        <f>INDEX(Protocol[Mark],MATCH(C1338,Protocol[Step],0))</f>
        <v>8U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39010005</v>
      </c>
      <c r="H1338" s="134">
        <f>Systematic[[#This Row],[SampleVariableLabel]]+100*Systematic[[#This Row],[State]]</f>
        <v>39011005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39</v>
      </c>
      <c r="B1339" s="1">
        <f>IF(C1339=0,IF(B1338=Protocol!$V$20,1,B1338+1),B1338)</f>
        <v>1</v>
      </c>
      <c r="C1339" s="1">
        <f>IF(C1338+1=Protocol!$V$21,0,C1338+1)</f>
        <v>11</v>
      </c>
      <c r="D1339" s="1">
        <f t="shared" si="57"/>
        <v>6</v>
      </c>
      <c r="E1339" s="1" t="str">
        <f>INDEX(Protocol[Mark],MATCH(C1339,Protocol[Step],0))</f>
        <v>9Rot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39010006</v>
      </c>
      <c r="H1339" s="134">
        <f>Systematic[[#This Row],[SampleVariableLabel]]+100*Systematic[[#This Row],[State]]</f>
        <v>39011106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39</v>
      </c>
      <c r="B1340" s="1">
        <f>IF(C1340=0,IF(B1339=Protocol!$V$20,1,B1339+1),B1339)</f>
        <v>1</v>
      </c>
      <c r="C1340" s="1">
        <f>IF(C1339+1=Protocol!$V$21,0,C1339+1)</f>
        <v>12</v>
      </c>
      <c r="D1340" s="1">
        <f t="shared" si="57"/>
        <v>1</v>
      </c>
      <c r="E1340" s="1" t="str">
        <f>INDEX(Protocol[Mark],MATCH(C1340,Protocol[Step],0))</f>
        <v>10Ama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39010001</v>
      </c>
      <c r="H1340" s="134">
        <f>Systematic[[#This Row],[SampleVariableLabel]]+100*Systematic[[#This Row],[State]]</f>
        <v>39011201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40</v>
      </c>
      <c r="B1341" s="1">
        <f>IF(C1341=0,IF(B1340=Protocol!$V$20,1,B1340+1),B1340)</f>
        <v>1</v>
      </c>
      <c r="C1341" s="1">
        <f>IF(C1340+1=Protocol!$V$21,0,C1340+1)</f>
        <v>0</v>
      </c>
      <c r="D1341" s="1">
        <f t="shared" si="57"/>
        <v>2</v>
      </c>
      <c r="E1341" s="1" t="str">
        <f>INDEX(Protocol[Mark],MATCH(C1341,Protocol[Step],0))</f>
        <v>0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40010002</v>
      </c>
      <c r="H1341" s="134">
        <f>Systematic[[#This Row],[SampleVariableLabel]]+100*Systematic[[#This Row],[State]]</f>
        <v>40010002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40</v>
      </c>
      <c r="B1342" s="1">
        <f>IF(C1342=0,IF(B1341=Protocol!$V$20,1,B1341+1),B1341)</f>
        <v>1</v>
      </c>
      <c r="C1342" s="1">
        <f>IF(C1341+1=Protocol!$V$21,0,C1341+1)</f>
        <v>1</v>
      </c>
      <c r="D1342" s="1">
        <f t="shared" si="57"/>
        <v>3</v>
      </c>
      <c r="E1342" s="1" t="str">
        <f>INDEX(Protocol[Mark],MATCH(C1342,Protocol[Step],0))</f>
        <v>1D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40010003</v>
      </c>
      <c r="H1342" s="134">
        <f>Systematic[[#This Row],[SampleVariableLabel]]+100*Systematic[[#This Row],[State]]</f>
        <v>40010103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40</v>
      </c>
      <c r="B1343" s="1">
        <f>IF(C1343=0,IF(B1342=Protocol!$V$20,1,B1342+1),B1342)</f>
        <v>1</v>
      </c>
      <c r="C1343" s="1">
        <f>IF(C1342+1=Protocol!$V$21,0,C1342+1)</f>
        <v>2</v>
      </c>
      <c r="D1343" s="1">
        <f t="shared" si="57"/>
        <v>4</v>
      </c>
      <c r="E1343" s="1" t="str">
        <f>INDEX(Protocol[Mark],MATCH(C1343,Protocol[Step],0))</f>
        <v>(M.1)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40010004</v>
      </c>
      <c r="H1343" s="134">
        <f>Systematic[[#This Row],[SampleVariableLabel]]+100*Systematic[[#This Row],[State]]</f>
        <v>40010204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40</v>
      </c>
      <c r="B1344" s="1">
        <f>IF(C1344=0,IF(B1343=Protocol!$V$20,1,B1343+1),B1343)</f>
        <v>1</v>
      </c>
      <c r="C1344" s="1">
        <f>IF(C1343+1=Protocol!$V$21,0,C1343+1)</f>
        <v>3</v>
      </c>
      <c r="D1344" s="1">
        <f t="shared" si="57"/>
        <v>5</v>
      </c>
      <c r="E1344" s="1" t="str">
        <f>INDEX(Protocol[Mark],MATCH(C1344,Protocol[Step],0))</f>
        <v>2Oct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40010005</v>
      </c>
      <c r="H1344" s="134">
        <f>Systematic[[#This Row],[SampleVariableLabel]]+100*Systematic[[#This Row],[State]]</f>
        <v>40010305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40</v>
      </c>
      <c r="B1345" s="1">
        <f>IF(C1345=0,IF(B1344=Protocol!$V$20,1,B1344+1),B1344)</f>
        <v>1</v>
      </c>
      <c r="C1345" s="1">
        <f>IF(C1344+1=Protocol!$V$21,0,C1344+1)</f>
        <v>4</v>
      </c>
      <c r="D1345" s="1">
        <f t="shared" si="57"/>
        <v>6</v>
      </c>
      <c r="E1345" s="1" t="str">
        <f>INDEX(Protocol[Mark],MATCH(C1345,Protocol[Step],0))</f>
        <v>3M2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40010006</v>
      </c>
      <c r="H1345" s="134">
        <f>Systematic[[#This Row],[SampleVariableLabel]]+100*Systematic[[#This Row],[State]]</f>
        <v>40010406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40</v>
      </c>
      <c r="B1346" s="1">
        <f>IF(C1346=0,IF(B1345=Protocol!$V$20,1,B1345+1),B1345)</f>
        <v>1</v>
      </c>
      <c r="C1346" s="1">
        <f>IF(C1345+1=Protocol!$V$21,0,C1345+1)</f>
        <v>5</v>
      </c>
      <c r="D1346" s="1">
        <f t="shared" si="57"/>
        <v>1</v>
      </c>
      <c r="E1346" s="1" t="str">
        <f>INDEX(Protocol[Mark],MATCH(C1346,Protocol[Step],0))</f>
        <v>M(c)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40010001</v>
      </c>
      <c r="H1346" s="134">
        <f>Systematic[[#This Row],[SampleVariableLabel]]+100*Systematic[[#This Row],[State]]</f>
        <v>40010501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40</v>
      </c>
      <c r="B1347" s="1">
        <f>IF(C1347=0,IF(B1346=Protocol!$V$20,1,B1346+1),B1346)</f>
        <v>1</v>
      </c>
      <c r="C1347" s="1">
        <f>IF(C1346+1=Protocol!$V$21,0,C1346+1)</f>
        <v>6</v>
      </c>
      <c r="D1347" s="1">
        <f t="shared" ref="D1347:D1410" si="59">IF(D1346=nVariables,1,D1346+1)</f>
        <v>2</v>
      </c>
      <c r="E1347" s="1" t="str">
        <f>INDEX(Protocol[Mark],MATCH(C1347,Protocol[Step],0))</f>
        <v>4P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40010002</v>
      </c>
      <c r="H1347" s="134">
        <f>Systematic[[#This Row],[SampleVariableLabel]]+100*Systematic[[#This Row],[State]]</f>
        <v>40010602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40</v>
      </c>
      <c r="B1348" s="1">
        <f>IF(C1348=0,IF(B1347=Protocol!$V$20,1,B1347+1),B1347)</f>
        <v>1</v>
      </c>
      <c r="C1348" s="1">
        <f>IF(C1347+1=Protocol!$V$21,0,C1347+1)</f>
        <v>7</v>
      </c>
      <c r="D1348" s="1">
        <f t="shared" si="59"/>
        <v>3</v>
      </c>
      <c r="E1348" s="1" t="str">
        <f>INDEX(Protocol[Mark],MATCH(C1348,Protocol[Step],0))</f>
        <v>5G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40010003</v>
      </c>
      <c r="H1348" s="134">
        <f>Systematic[[#This Row],[SampleVariableLabel]]+100*Systematic[[#This Row],[State]]</f>
        <v>40010703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40</v>
      </c>
      <c r="B1349" s="1">
        <f>IF(C1349=0,IF(B1348=Protocol!$V$20,1,B1348+1),B1348)</f>
        <v>1</v>
      </c>
      <c r="C1349" s="1">
        <f>IF(C1348+1=Protocol!$V$21,0,C1348+1)</f>
        <v>8</v>
      </c>
      <c r="D1349" s="1">
        <f t="shared" si="59"/>
        <v>4</v>
      </c>
      <c r="E1349" s="1" t="str">
        <f>INDEX(Protocol[Mark],MATCH(C1349,Protocol[Step],0))</f>
        <v>6S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40010004</v>
      </c>
      <c r="H1349" s="134">
        <f>Systematic[[#This Row],[SampleVariableLabel]]+100*Systematic[[#This Row],[State]]</f>
        <v>40010804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40</v>
      </c>
      <c r="B1350" s="1">
        <f>IF(C1350=0,IF(B1349=Protocol!$V$20,1,B1349+1),B1349)</f>
        <v>1</v>
      </c>
      <c r="C1350" s="1">
        <f>IF(C1349+1=Protocol!$V$21,0,C1349+1)</f>
        <v>9</v>
      </c>
      <c r="D1350" s="1">
        <f t="shared" si="59"/>
        <v>5</v>
      </c>
      <c r="E1350" s="1" t="str">
        <f>INDEX(Protocol[Mark],MATCH(C1350,Protocol[Step],0))</f>
        <v>7Gp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40010005</v>
      </c>
      <c r="H1350" s="134">
        <f>Systematic[[#This Row],[SampleVariableLabel]]+100*Systematic[[#This Row],[State]]</f>
        <v>40010905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40</v>
      </c>
      <c r="B1351" s="1">
        <f>IF(C1351=0,IF(B1350=Protocol!$V$20,1,B1350+1),B1350)</f>
        <v>1</v>
      </c>
      <c r="C1351" s="1">
        <f>IF(C1350+1=Protocol!$V$21,0,C1350+1)</f>
        <v>10</v>
      </c>
      <c r="D1351" s="1">
        <f t="shared" si="59"/>
        <v>6</v>
      </c>
      <c r="E1351" s="1" t="str">
        <f>INDEX(Protocol[Mark],MATCH(C1351,Protocol[Step],0))</f>
        <v>8U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40010006</v>
      </c>
      <c r="H1351" s="134">
        <f>Systematic[[#This Row],[SampleVariableLabel]]+100*Systematic[[#This Row],[State]]</f>
        <v>40011006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40</v>
      </c>
      <c r="B1352" s="1">
        <f>IF(C1352=0,IF(B1351=Protocol!$V$20,1,B1351+1),B1351)</f>
        <v>1</v>
      </c>
      <c r="C1352" s="1">
        <f>IF(C1351+1=Protocol!$V$21,0,C1351+1)</f>
        <v>11</v>
      </c>
      <c r="D1352" s="1">
        <f t="shared" si="59"/>
        <v>1</v>
      </c>
      <c r="E1352" s="1" t="str">
        <f>INDEX(Protocol[Mark],MATCH(C1352,Protocol[Step],0))</f>
        <v>9Rot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40010001</v>
      </c>
      <c r="H1352" s="134">
        <f>Systematic[[#This Row],[SampleVariableLabel]]+100*Systematic[[#This Row],[State]]</f>
        <v>40011101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40</v>
      </c>
      <c r="B1353" s="1">
        <f>IF(C1353=0,IF(B1352=Protocol!$V$20,1,B1352+1),B1352)</f>
        <v>1</v>
      </c>
      <c r="C1353" s="1">
        <f>IF(C1352+1=Protocol!$V$21,0,C1352+1)</f>
        <v>12</v>
      </c>
      <c r="D1353" s="1">
        <f t="shared" si="59"/>
        <v>2</v>
      </c>
      <c r="E1353" s="1" t="str">
        <f>INDEX(Protocol[Mark],MATCH(C1353,Protocol[Step],0))</f>
        <v>10Ama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40010002</v>
      </c>
      <c r="H1353" s="134">
        <f>Systematic[[#This Row],[SampleVariableLabel]]+100*Systematic[[#This Row],[State]]</f>
        <v>40011202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41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0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41010003</v>
      </c>
      <c r="H1354" s="134">
        <f>Systematic[[#This Row],[SampleVariableLabel]]+100*Systematic[[#This Row],[State]]</f>
        <v>41010003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41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1D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41010004</v>
      </c>
      <c r="H1355" s="134">
        <f>Systematic[[#This Row],[SampleVariableLabel]]+100*Systematic[[#This Row],[State]]</f>
        <v>41010104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41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(M.1)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41010005</v>
      </c>
      <c r="H1356" s="134">
        <f>Systematic[[#This Row],[SampleVariableLabel]]+100*Systematic[[#This Row],[State]]</f>
        <v>41010205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41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2Oct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41010006</v>
      </c>
      <c r="H1357" s="134">
        <f>Systematic[[#This Row],[SampleVariableLabel]]+100*Systematic[[#This Row],[State]]</f>
        <v>41010306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41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3M2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41010001</v>
      </c>
      <c r="H1358" s="134">
        <f>Systematic[[#This Row],[SampleVariableLabel]]+100*Systematic[[#This Row],[State]]</f>
        <v>41010401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41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M(c)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41010002</v>
      </c>
      <c r="H1359" s="134">
        <f>Systematic[[#This Row],[SampleVariableLabel]]+100*Systematic[[#This Row],[State]]</f>
        <v>41010502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41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4P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41010003</v>
      </c>
      <c r="H1360" s="134">
        <f>Systematic[[#This Row],[SampleVariableLabel]]+100*Systematic[[#This Row],[State]]</f>
        <v>41010603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41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5G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41010004</v>
      </c>
      <c r="H1361" s="134">
        <f>Systematic[[#This Row],[SampleVariableLabel]]+100*Systematic[[#This Row],[State]]</f>
        <v>41010704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41</v>
      </c>
      <c r="B1362" s="1">
        <f>IF(C1362=0,IF(B1361=Protocol!$V$20,1,B1361+1),B1361)</f>
        <v>1</v>
      </c>
      <c r="C1362" s="1">
        <f>IF(C1361+1=Protocol!$V$21,0,C1361+1)</f>
        <v>8</v>
      </c>
      <c r="D1362" s="1">
        <f t="shared" si="59"/>
        <v>5</v>
      </c>
      <c r="E1362" s="1" t="str">
        <f>INDEX(Protocol[Mark],MATCH(C1362,Protocol[Step],0))</f>
        <v>6S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41010005</v>
      </c>
      <c r="H1362" s="134">
        <f>Systematic[[#This Row],[SampleVariableLabel]]+100*Systematic[[#This Row],[State]]</f>
        <v>41010805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41</v>
      </c>
      <c r="B1363" s="1">
        <f>IF(C1363=0,IF(B1362=Protocol!$V$20,1,B1362+1),B1362)</f>
        <v>1</v>
      </c>
      <c r="C1363" s="1">
        <f>IF(C1362+1=Protocol!$V$21,0,C1362+1)</f>
        <v>9</v>
      </c>
      <c r="D1363" s="1">
        <f t="shared" si="59"/>
        <v>6</v>
      </c>
      <c r="E1363" s="1" t="str">
        <f>INDEX(Protocol[Mark],MATCH(C1363,Protocol[Step],0))</f>
        <v>7Gp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41010006</v>
      </c>
      <c r="H1363" s="134">
        <f>Systematic[[#This Row],[SampleVariableLabel]]+100*Systematic[[#This Row],[State]]</f>
        <v>41010906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41</v>
      </c>
      <c r="B1364" s="1">
        <f>IF(C1364=0,IF(B1363=Protocol!$V$20,1,B1363+1),B1363)</f>
        <v>1</v>
      </c>
      <c r="C1364" s="1">
        <f>IF(C1363+1=Protocol!$V$21,0,C1363+1)</f>
        <v>10</v>
      </c>
      <c r="D1364" s="1">
        <f t="shared" si="59"/>
        <v>1</v>
      </c>
      <c r="E1364" s="1" t="str">
        <f>INDEX(Protocol[Mark],MATCH(C1364,Protocol[Step],0))</f>
        <v>8U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41010001</v>
      </c>
      <c r="H1364" s="134">
        <f>Systematic[[#This Row],[SampleVariableLabel]]+100*Systematic[[#This Row],[State]]</f>
        <v>41011001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41</v>
      </c>
      <c r="B1365" s="1">
        <f>IF(C1365=0,IF(B1364=Protocol!$V$20,1,B1364+1),B1364)</f>
        <v>1</v>
      </c>
      <c r="C1365" s="1">
        <f>IF(C1364+1=Protocol!$V$21,0,C1364+1)</f>
        <v>11</v>
      </c>
      <c r="D1365" s="1">
        <f t="shared" si="59"/>
        <v>2</v>
      </c>
      <c r="E1365" s="1" t="str">
        <f>INDEX(Protocol[Mark],MATCH(C1365,Protocol[Step],0))</f>
        <v>9Rot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41010002</v>
      </c>
      <c r="H1365" s="134">
        <f>Systematic[[#This Row],[SampleVariableLabel]]+100*Systematic[[#This Row],[State]]</f>
        <v>41011102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41</v>
      </c>
      <c r="B1366" s="1">
        <f>IF(C1366=0,IF(B1365=Protocol!$V$20,1,B1365+1),B1365)</f>
        <v>1</v>
      </c>
      <c r="C1366" s="1">
        <f>IF(C1365+1=Protocol!$V$21,0,C1365+1)</f>
        <v>12</v>
      </c>
      <c r="D1366" s="1">
        <f t="shared" si="59"/>
        <v>3</v>
      </c>
      <c r="E1366" s="1" t="str">
        <f>INDEX(Protocol[Mark],MATCH(C1366,Protocol[Step],0))</f>
        <v>10Ama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41010003</v>
      </c>
      <c r="H1366" s="134">
        <f>Systematic[[#This Row],[SampleVariableLabel]]+100*Systematic[[#This Row],[State]]</f>
        <v>41011203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42</v>
      </c>
      <c r="B1367" s="1">
        <f>IF(C1367=0,IF(B1366=Protocol!$V$20,1,B1366+1),B1366)</f>
        <v>1</v>
      </c>
      <c r="C1367" s="1">
        <f>IF(C1366+1=Protocol!$V$21,0,C1366+1)</f>
        <v>0</v>
      </c>
      <c r="D1367" s="1">
        <f t="shared" si="59"/>
        <v>4</v>
      </c>
      <c r="E1367" s="1" t="str">
        <f>INDEX(Protocol[Mark],MATCH(C1367,Protocol[Step],0))</f>
        <v>0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42010004</v>
      </c>
      <c r="H1367" s="134">
        <f>Systematic[[#This Row],[SampleVariableLabel]]+100*Systematic[[#This Row],[State]]</f>
        <v>42010004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42</v>
      </c>
      <c r="B1368" s="1">
        <f>IF(C1368=0,IF(B1367=Protocol!$V$20,1,B1367+1),B1367)</f>
        <v>1</v>
      </c>
      <c r="C1368" s="1">
        <f>IF(C1367+1=Protocol!$V$21,0,C1367+1)</f>
        <v>1</v>
      </c>
      <c r="D1368" s="1">
        <f t="shared" si="59"/>
        <v>5</v>
      </c>
      <c r="E1368" s="1" t="str">
        <f>INDEX(Protocol[Mark],MATCH(C1368,Protocol[Step],0))</f>
        <v>1D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42010005</v>
      </c>
      <c r="H1368" s="134">
        <f>Systematic[[#This Row],[SampleVariableLabel]]+100*Systematic[[#This Row],[State]]</f>
        <v>42010105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42</v>
      </c>
      <c r="B1369" s="1">
        <f>IF(C1369=0,IF(B1368=Protocol!$V$20,1,B1368+1),B1368)</f>
        <v>1</v>
      </c>
      <c r="C1369" s="1">
        <f>IF(C1368+1=Protocol!$V$21,0,C1368+1)</f>
        <v>2</v>
      </c>
      <c r="D1369" s="1">
        <f t="shared" si="59"/>
        <v>6</v>
      </c>
      <c r="E1369" s="1" t="str">
        <f>INDEX(Protocol[Mark],MATCH(C1369,Protocol[Step],0))</f>
        <v>(M.1)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42010006</v>
      </c>
      <c r="H1369" s="134">
        <f>Systematic[[#This Row],[SampleVariableLabel]]+100*Systematic[[#This Row],[State]]</f>
        <v>42010206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42</v>
      </c>
      <c r="B1370" s="1">
        <f>IF(C1370=0,IF(B1369=Protocol!$V$20,1,B1369+1),B1369)</f>
        <v>1</v>
      </c>
      <c r="C1370" s="1">
        <f>IF(C1369+1=Protocol!$V$21,0,C1369+1)</f>
        <v>3</v>
      </c>
      <c r="D1370" s="1">
        <f t="shared" si="59"/>
        <v>1</v>
      </c>
      <c r="E1370" s="1" t="str">
        <f>INDEX(Protocol[Mark],MATCH(C1370,Protocol[Step],0))</f>
        <v>2Oct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42010001</v>
      </c>
      <c r="H1370" s="134">
        <f>Systematic[[#This Row],[SampleVariableLabel]]+100*Systematic[[#This Row],[State]]</f>
        <v>42010301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42</v>
      </c>
      <c r="B1371" s="1">
        <f>IF(C1371=0,IF(B1370=Protocol!$V$20,1,B1370+1),B1370)</f>
        <v>1</v>
      </c>
      <c r="C1371" s="1">
        <f>IF(C1370+1=Protocol!$V$21,0,C1370+1)</f>
        <v>4</v>
      </c>
      <c r="D1371" s="1">
        <f t="shared" si="59"/>
        <v>2</v>
      </c>
      <c r="E1371" s="1" t="str">
        <f>INDEX(Protocol[Mark],MATCH(C1371,Protocol[Step],0))</f>
        <v>3M2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42010002</v>
      </c>
      <c r="H1371" s="134">
        <f>Systematic[[#This Row],[SampleVariableLabel]]+100*Systematic[[#This Row],[State]]</f>
        <v>42010402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42</v>
      </c>
      <c r="B1372" s="1">
        <f>IF(C1372=0,IF(B1371=Protocol!$V$20,1,B1371+1),B1371)</f>
        <v>1</v>
      </c>
      <c r="C1372" s="1">
        <f>IF(C1371+1=Protocol!$V$21,0,C1371+1)</f>
        <v>5</v>
      </c>
      <c r="D1372" s="1">
        <f t="shared" si="59"/>
        <v>3</v>
      </c>
      <c r="E1372" s="1" t="str">
        <f>INDEX(Protocol[Mark],MATCH(C1372,Protocol[Step],0))</f>
        <v>M(c)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42010003</v>
      </c>
      <c r="H1372" s="134">
        <f>Systematic[[#This Row],[SampleVariableLabel]]+100*Systematic[[#This Row],[State]]</f>
        <v>42010503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42</v>
      </c>
      <c r="B1373" s="1">
        <f>IF(C1373=0,IF(B1372=Protocol!$V$20,1,B1372+1),B1372)</f>
        <v>1</v>
      </c>
      <c r="C1373" s="1">
        <f>IF(C1372+1=Protocol!$V$21,0,C1372+1)</f>
        <v>6</v>
      </c>
      <c r="D1373" s="1">
        <f t="shared" si="59"/>
        <v>4</v>
      </c>
      <c r="E1373" s="1" t="str">
        <f>INDEX(Protocol[Mark],MATCH(C1373,Protocol[Step],0))</f>
        <v>4P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42010004</v>
      </c>
      <c r="H1373" s="134">
        <f>Systematic[[#This Row],[SampleVariableLabel]]+100*Systematic[[#This Row],[State]]</f>
        <v>42010604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42</v>
      </c>
      <c r="B1374" s="1">
        <f>IF(C1374=0,IF(B1373=Protocol!$V$20,1,B1373+1),B1373)</f>
        <v>1</v>
      </c>
      <c r="C1374" s="1">
        <f>IF(C1373+1=Protocol!$V$21,0,C1373+1)</f>
        <v>7</v>
      </c>
      <c r="D1374" s="1">
        <f t="shared" si="59"/>
        <v>5</v>
      </c>
      <c r="E1374" s="1" t="str">
        <f>INDEX(Protocol[Mark],MATCH(C1374,Protocol[Step],0))</f>
        <v>5G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42010005</v>
      </c>
      <c r="H1374" s="134">
        <f>Systematic[[#This Row],[SampleVariableLabel]]+100*Systematic[[#This Row],[State]]</f>
        <v>42010705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42</v>
      </c>
      <c r="B1375" s="1">
        <f>IF(C1375=0,IF(B1374=Protocol!$V$20,1,B1374+1),B1374)</f>
        <v>1</v>
      </c>
      <c r="C1375" s="1">
        <f>IF(C1374+1=Protocol!$V$21,0,C1374+1)</f>
        <v>8</v>
      </c>
      <c r="D1375" s="1">
        <f t="shared" si="59"/>
        <v>6</v>
      </c>
      <c r="E1375" s="1" t="str">
        <f>INDEX(Protocol[Mark],MATCH(C1375,Protocol[Step],0))</f>
        <v>6S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42010006</v>
      </c>
      <c r="H1375" s="134">
        <f>Systematic[[#This Row],[SampleVariableLabel]]+100*Systematic[[#This Row],[State]]</f>
        <v>42010806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42</v>
      </c>
      <c r="B1376" s="1">
        <f>IF(C1376=0,IF(B1375=Protocol!$V$20,1,B1375+1),B1375)</f>
        <v>1</v>
      </c>
      <c r="C1376" s="1">
        <f>IF(C1375+1=Protocol!$V$21,0,C1375+1)</f>
        <v>9</v>
      </c>
      <c r="D1376" s="1">
        <f t="shared" si="59"/>
        <v>1</v>
      </c>
      <c r="E1376" s="1" t="str">
        <f>INDEX(Protocol[Mark],MATCH(C1376,Protocol[Step],0))</f>
        <v>7Gp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42010001</v>
      </c>
      <c r="H1376" s="134">
        <f>Systematic[[#This Row],[SampleVariableLabel]]+100*Systematic[[#This Row],[State]]</f>
        <v>42010901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42</v>
      </c>
      <c r="B1377" s="1">
        <f>IF(C1377=0,IF(B1376=Protocol!$V$20,1,B1376+1),B1376)</f>
        <v>1</v>
      </c>
      <c r="C1377" s="1">
        <f>IF(C1376+1=Protocol!$V$21,0,C1376+1)</f>
        <v>10</v>
      </c>
      <c r="D1377" s="1">
        <f t="shared" si="59"/>
        <v>2</v>
      </c>
      <c r="E1377" s="1" t="str">
        <f>INDEX(Protocol[Mark],MATCH(C1377,Protocol[Step],0))</f>
        <v>8U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42010002</v>
      </c>
      <c r="H1377" s="134">
        <f>Systematic[[#This Row],[SampleVariableLabel]]+100*Systematic[[#This Row],[State]]</f>
        <v>42011002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42</v>
      </c>
      <c r="B1378" s="1">
        <f>IF(C1378=0,IF(B1377=Protocol!$V$20,1,B1377+1),B1377)</f>
        <v>1</v>
      </c>
      <c r="C1378" s="1">
        <f>IF(C1377+1=Protocol!$V$21,0,C1377+1)</f>
        <v>11</v>
      </c>
      <c r="D1378" s="1">
        <f t="shared" si="59"/>
        <v>3</v>
      </c>
      <c r="E1378" s="1" t="str">
        <f>INDEX(Protocol[Mark],MATCH(C1378,Protocol[Step],0))</f>
        <v>9Rot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42010003</v>
      </c>
      <c r="H1378" s="134">
        <f>Systematic[[#This Row],[SampleVariableLabel]]+100*Systematic[[#This Row],[State]]</f>
        <v>42011103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42</v>
      </c>
      <c r="B1379" s="1">
        <f>IF(C1379=0,IF(B1378=Protocol!$V$20,1,B1378+1),B1378)</f>
        <v>1</v>
      </c>
      <c r="C1379" s="1">
        <f>IF(C1378+1=Protocol!$V$21,0,C1378+1)</f>
        <v>12</v>
      </c>
      <c r="D1379" s="1">
        <f t="shared" si="59"/>
        <v>4</v>
      </c>
      <c r="E1379" s="1" t="str">
        <f>INDEX(Protocol[Mark],MATCH(C1379,Protocol[Step],0))</f>
        <v>10Ama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42010004</v>
      </c>
      <c r="H1379" s="134">
        <f>Systematic[[#This Row],[SampleVariableLabel]]+100*Systematic[[#This Row],[State]]</f>
        <v>42011204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43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0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43010005</v>
      </c>
      <c r="H1380" s="134">
        <f>Systematic[[#This Row],[SampleVariableLabel]]+100*Systematic[[#This Row],[State]]</f>
        <v>43010005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43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1D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43010006</v>
      </c>
      <c r="H1381" s="134">
        <f>Systematic[[#This Row],[SampleVariableLabel]]+100*Systematic[[#This Row],[State]]</f>
        <v>43010106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43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(M.1)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43010001</v>
      </c>
      <c r="H1382" s="134">
        <f>Systematic[[#This Row],[SampleVariableLabel]]+100*Systematic[[#This Row],[State]]</f>
        <v>43010201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43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2Oct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43010002</v>
      </c>
      <c r="H1383" s="134">
        <f>Systematic[[#This Row],[SampleVariableLabel]]+100*Systematic[[#This Row],[State]]</f>
        <v>43010302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43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43010003</v>
      </c>
      <c r="H1384" s="134">
        <f>Systematic[[#This Row],[SampleVariableLabel]]+100*Systematic[[#This Row],[State]]</f>
        <v>43010403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43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M(c)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43010004</v>
      </c>
      <c r="H1385" s="134">
        <f>Systematic[[#This Row],[SampleVariableLabel]]+100*Systematic[[#This Row],[State]]</f>
        <v>43010504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43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4P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43010005</v>
      </c>
      <c r="H1386" s="134">
        <f>Systematic[[#This Row],[SampleVariableLabel]]+100*Systematic[[#This Row],[State]]</f>
        <v>43010605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43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5G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43010006</v>
      </c>
      <c r="H1387" s="134">
        <f>Systematic[[#This Row],[SampleVariableLabel]]+100*Systematic[[#This Row],[State]]</f>
        <v>43010706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43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6S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43010001</v>
      </c>
      <c r="H1388" s="134">
        <f>Systematic[[#This Row],[SampleVariableLabel]]+100*Systematic[[#This Row],[State]]</f>
        <v>43010801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43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7Gp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43010002</v>
      </c>
      <c r="H1389" s="134">
        <f>Systematic[[#This Row],[SampleVariableLabel]]+100*Systematic[[#This Row],[State]]</f>
        <v>43010902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43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8U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43010003</v>
      </c>
      <c r="H1390" s="134">
        <f>Systematic[[#This Row],[SampleVariableLabel]]+100*Systematic[[#This Row],[State]]</f>
        <v>43011003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43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9Rot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43010004</v>
      </c>
      <c r="H1391" s="134">
        <f>Systematic[[#This Row],[SampleVariableLabel]]+100*Systematic[[#This Row],[State]]</f>
        <v>43011104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43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10Ama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43010005</v>
      </c>
      <c r="H1392" s="134">
        <f>Systematic[[#This Row],[SampleVariableLabel]]+100*Systematic[[#This Row],[State]]</f>
        <v>43011205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44</v>
      </c>
      <c r="B1393" s="1">
        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      <c r="E1393" s="1" t="str">
        <f>INDEX(Protocol[Mark],MATCH(C1393,Protocol[Step],0))</f>
        <v>0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44010006</v>
      </c>
      <c r="H1393" s="134">
        <f>Systematic[[#This Row],[SampleVariableLabel]]+100*Systematic[[#This Row],[State]]</f>
        <v>44010006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44</v>
      </c>
      <c r="B1394" s="1">
        <f>IF(C1394=0,IF(B1393=Protocol!$V$20,1,B1393+1),B1393)</f>
        <v>1</v>
      </c>
      <c r="C1394" s="1">
        <f>IF(C1393+1=Protocol!$V$21,0,C1393+1)</f>
        <v>1</v>
      </c>
      <c r="D1394" s="1">
        <f t="shared" si="59"/>
        <v>1</v>
      </c>
      <c r="E1394" s="1" t="str">
        <f>INDEX(Protocol[Mark],MATCH(C1394,Protocol[Step],0))</f>
        <v>1D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44010001</v>
      </c>
      <c r="H1394" s="134">
        <f>Systematic[[#This Row],[SampleVariableLabel]]+100*Systematic[[#This Row],[State]]</f>
        <v>44010101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44</v>
      </c>
      <c r="B1395" s="1">
        <f>IF(C1395=0,IF(B1394=Protocol!$V$20,1,B1394+1),B1394)</f>
        <v>1</v>
      </c>
      <c r="C1395" s="1">
        <f>IF(C1394+1=Protocol!$V$21,0,C1394+1)</f>
        <v>2</v>
      </c>
      <c r="D1395" s="1">
        <f t="shared" si="59"/>
        <v>2</v>
      </c>
      <c r="E1395" s="1" t="str">
        <f>INDEX(Protocol[Mark],MATCH(C1395,Protocol[Step],0))</f>
        <v>(M.1)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44010002</v>
      </c>
      <c r="H1395" s="134">
        <f>Systematic[[#This Row],[SampleVariableLabel]]+100*Systematic[[#This Row],[State]]</f>
        <v>44010202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44</v>
      </c>
      <c r="B1396" s="1">
        <f>IF(C1396=0,IF(B1395=Protocol!$V$20,1,B1395+1),B1395)</f>
        <v>1</v>
      </c>
      <c r="C1396" s="1">
        <f>IF(C1395+1=Protocol!$V$21,0,C1395+1)</f>
        <v>3</v>
      </c>
      <c r="D1396" s="1">
        <f t="shared" si="59"/>
        <v>3</v>
      </c>
      <c r="E1396" s="1" t="str">
        <f>INDEX(Protocol[Mark],MATCH(C1396,Protocol[Step],0))</f>
        <v>2Oct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44010003</v>
      </c>
      <c r="H1396" s="134">
        <f>Systematic[[#This Row],[SampleVariableLabel]]+100*Systematic[[#This Row],[State]]</f>
        <v>44010303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44</v>
      </c>
      <c r="B1397" s="1">
        <f>IF(C1397=0,IF(B1396=Protocol!$V$20,1,B1396+1),B1396)</f>
        <v>1</v>
      </c>
      <c r="C1397" s="1">
        <f>IF(C1396+1=Protocol!$V$21,0,C1396+1)</f>
        <v>4</v>
      </c>
      <c r="D1397" s="1">
        <f t="shared" si="59"/>
        <v>4</v>
      </c>
      <c r="E1397" s="1" t="str">
        <f>INDEX(Protocol[Mark],MATCH(C1397,Protocol[Step],0))</f>
        <v>3M2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44010004</v>
      </c>
      <c r="H1397" s="134">
        <f>Systematic[[#This Row],[SampleVariableLabel]]+100*Systematic[[#This Row],[State]]</f>
        <v>44010404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44</v>
      </c>
      <c r="B1398" s="1">
        <f>IF(C1398=0,IF(B1397=Protocol!$V$20,1,B1397+1),B1397)</f>
        <v>1</v>
      </c>
      <c r="C1398" s="1">
        <f>IF(C1397+1=Protocol!$V$21,0,C1397+1)</f>
        <v>5</v>
      </c>
      <c r="D1398" s="1">
        <f t="shared" si="59"/>
        <v>5</v>
      </c>
      <c r="E1398" s="1" t="str">
        <f>INDEX(Protocol[Mark],MATCH(C1398,Protocol[Step],0))</f>
        <v>M(c)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44010005</v>
      </c>
      <c r="H1398" s="134">
        <f>Systematic[[#This Row],[SampleVariableLabel]]+100*Systematic[[#This Row],[State]]</f>
        <v>44010505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44</v>
      </c>
      <c r="B1399" s="1">
        <f>IF(C1399=0,IF(B1398=Protocol!$V$20,1,B1398+1),B1398)</f>
        <v>1</v>
      </c>
      <c r="C1399" s="1">
        <f>IF(C1398+1=Protocol!$V$21,0,C1398+1)</f>
        <v>6</v>
      </c>
      <c r="D1399" s="1">
        <f t="shared" si="59"/>
        <v>6</v>
      </c>
      <c r="E1399" s="1" t="str">
        <f>INDEX(Protocol[Mark],MATCH(C1399,Protocol[Step],0))</f>
        <v>4P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44010006</v>
      </c>
      <c r="H1399" s="134">
        <f>Systematic[[#This Row],[SampleVariableLabel]]+100*Systematic[[#This Row],[State]]</f>
        <v>44010606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44</v>
      </c>
      <c r="B1400" s="1">
        <f>IF(C1400=0,IF(B1399=Protocol!$V$20,1,B1399+1),B1399)</f>
        <v>1</v>
      </c>
      <c r="C1400" s="1">
        <f>IF(C1399+1=Protocol!$V$21,0,C1399+1)</f>
        <v>7</v>
      </c>
      <c r="D1400" s="1">
        <f t="shared" si="59"/>
        <v>1</v>
      </c>
      <c r="E1400" s="1" t="str">
        <f>INDEX(Protocol[Mark],MATCH(C1400,Protocol[Step],0))</f>
        <v>5G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44010001</v>
      </c>
      <c r="H1400" s="134">
        <f>Systematic[[#This Row],[SampleVariableLabel]]+100*Systematic[[#This Row],[State]]</f>
        <v>44010701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44</v>
      </c>
      <c r="B1401" s="1">
        <f>IF(C1401=0,IF(B1400=Protocol!$V$20,1,B1400+1),B1400)</f>
        <v>1</v>
      </c>
      <c r="C1401" s="1">
        <f>IF(C1400+1=Protocol!$V$21,0,C1400+1)</f>
        <v>8</v>
      </c>
      <c r="D1401" s="1">
        <f t="shared" si="59"/>
        <v>2</v>
      </c>
      <c r="E1401" s="1" t="str">
        <f>INDEX(Protocol[Mark],MATCH(C1401,Protocol[Step],0))</f>
        <v>6S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44010002</v>
      </c>
      <c r="H1401" s="134">
        <f>Systematic[[#This Row],[SampleVariableLabel]]+100*Systematic[[#This Row],[State]]</f>
        <v>44010802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44</v>
      </c>
      <c r="B1402" s="1">
        <f>IF(C1402=0,IF(B1401=Protocol!$V$20,1,B1401+1),B1401)</f>
        <v>1</v>
      </c>
      <c r="C1402" s="1">
        <f>IF(C1401+1=Protocol!$V$21,0,C1401+1)</f>
        <v>9</v>
      </c>
      <c r="D1402" s="1">
        <f t="shared" si="59"/>
        <v>3</v>
      </c>
      <c r="E1402" s="1" t="str">
        <f>INDEX(Protocol[Mark],MATCH(C1402,Protocol[Step],0))</f>
        <v>7Gp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44010003</v>
      </c>
      <c r="H1402" s="134">
        <f>Systematic[[#This Row],[SampleVariableLabel]]+100*Systematic[[#This Row],[State]]</f>
        <v>44010903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44</v>
      </c>
      <c r="B1403" s="1">
        <f>IF(C1403=0,IF(B1402=Protocol!$V$20,1,B1402+1),B1402)</f>
        <v>1</v>
      </c>
      <c r="C1403" s="1">
        <f>IF(C1402+1=Protocol!$V$21,0,C1402+1)</f>
        <v>10</v>
      </c>
      <c r="D1403" s="1">
        <f t="shared" si="59"/>
        <v>4</v>
      </c>
      <c r="E1403" s="1" t="str">
        <f>INDEX(Protocol[Mark],MATCH(C1403,Protocol[Step],0))</f>
        <v>8U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44010004</v>
      </c>
      <c r="H1403" s="134">
        <f>Systematic[[#This Row],[SampleVariableLabel]]+100*Systematic[[#This Row],[State]]</f>
        <v>44011004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44</v>
      </c>
      <c r="B1404" s="1">
        <f>IF(C1404=0,IF(B1403=Protocol!$V$20,1,B1403+1),B1403)</f>
        <v>1</v>
      </c>
      <c r="C1404" s="1">
        <f>IF(C1403+1=Protocol!$V$21,0,C1403+1)</f>
        <v>11</v>
      </c>
      <c r="D1404" s="1">
        <f t="shared" si="59"/>
        <v>5</v>
      </c>
      <c r="E1404" s="1" t="str">
        <f>INDEX(Protocol[Mark],MATCH(C1404,Protocol[Step],0))</f>
        <v>9Rot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44010005</v>
      </c>
      <c r="H1404" s="134">
        <f>Systematic[[#This Row],[SampleVariableLabel]]+100*Systematic[[#This Row],[State]]</f>
        <v>44011105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44</v>
      </c>
      <c r="B1405" s="1">
        <f>IF(C1405=0,IF(B1404=Protocol!$V$20,1,B1404+1),B1404)</f>
        <v>1</v>
      </c>
      <c r="C1405" s="1">
        <f>IF(C1404+1=Protocol!$V$21,0,C1404+1)</f>
        <v>12</v>
      </c>
      <c r="D1405" s="1">
        <f t="shared" si="59"/>
        <v>6</v>
      </c>
      <c r="E1405" s="1" t="str">
        <f>INDEX(Protocol[Mark],MATCH(C1405,Protocol[Step],0))</f>
        <v>10Ama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44010006</v>
      </c>
      <c r="H1405" s="134">
        <f>Systematic[[#This Row],[SampleVariableLabel]]+100*Systematic[[#This Row],[State]]</f>
        <v>44011206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45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0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45010001</v>
      </c>
      <c r="H1406" s="134">
        <f>Systematic[[#This Row],[SampleVariableLabel]]+100*Systematic[[#This Row],[State]]</f>
        <v>45010001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45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1D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45010002</v>
      </c>
      <c r="H1407" s="134">
        <f>Systematic[[#This Row],[SampleVariableLabel]]+100*Systematic[[#This Row],[State]]</f>
        <v>45010102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45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(M.1)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45010003</v>
      </c>
      <c r="H1408" s="134">
        <f>Systematic[[#This Row],[SampleVariableLabel]]+100*Systematic[[#This Row],[State]]</f>
        <v>45010203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45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2Oct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45010004</v>
      </c>
      <c r="H1409" s="134">
        <f>Systematic[[#This Row],[SampleVariableLabel]]+100*Systematic[[#This Row],[State]]</f>
        <v>45010304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45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3M2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45010005</v>
      </c>
      <c r="H1410" s="134">
        <f>Systematic[[#This Row],[SampleVariableLabel]]+100*Systematic[[#This Row],[State]]</f>
        <v>45010405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45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M(c)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45010006</v>
      </c>
      <c r="H1411" s="134">
        <f>Systematic[[#This Row],[SampleVariableLabel]]+100*Systematic[[#This Row],[State]]</f>
        <v>45010506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45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4P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45010001</v>
      </c>
      <c r="H1412" s="134">
        <f>Systematic[[#This Row],[SampleVariableLabel]]+100*Systematic[[#This Row],[State]]</f>
        <v>45010601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45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5G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45010002</v>
      </c>
      <c r="H1413" s="134">
        <f>Systematic[[#This Row],[SampleVariableLabel]]+100*Systematic[[#This Row],[State]]</f>
        <v>45010702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45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6S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45010003</v>
      </c>
      <c r="H1414" s="134">
        <f>Systematic[[#This Row],[SampleVariableLabel]]+100*Systematic[[#This Row],[State]]</f>
        <v>45010803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45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7Gp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45010004</v>
      </c>
      <c r="H1415" s="134">
        <f>Systematic[[#This Row],[SampleVariableLabel]]+100*Systematic[[#This Row],[State]]</f>
        <v>45010904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45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8U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45010005</v>
      </c>
      <c r="H1416" s="134">
        <f>Systematic[[#This Row],[SampleVariableLabel]]+100*Systematic[[#This Row],[State]]</f>
        <v>45011005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45</v>
      </c>
      <c r="B1417" s="1">
        <f>IF(C1417=0,IF(B1416=Protocol!$V$20,1,B1416+1),B1416)</f>
        <v>1</v>
      </c>
      <c r="C1417" s="1">
        <f>IF(C1416+1=Protocol!$V$21,0,C1416+1)</f>
        <v>11</v>
      </c>
      <c r="D1417" s="1">
        <f t="shared" si="61"/>
        <v>6</v>
      </c>
      <c r="E1417" s="1" t="str">
        <f>INDEX(Protocol[Mark],MATCH(C1417,Protocol[Step],0))</f>
        <v>9Rot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45010006</v>
      </c>
      <c r="H1417" s="134">
        <f>Systematic[[#This Row],[SampleVariableLabel]]+100*Systematic[[#This Row],[State]]</f>
        <v>45011106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45</v>
      </c>
      <c r="B1418" s="1">
        <f>IF(C1418=0,IF(B1417=Protocol!$V$20,1,B1417+1),B1417)</f>
        <v>1</v>
      </c>
      <c r="C1418" s="1">
        <f>IF(C1417+1=Protocol!$V$21,0,C1417+1)</f>
        <v>12</v>
      </c>
      <c r="D1418" s="1">
        <f t="shared" si="61"/>
        <v>1</v>
      </c>
      <c r="E1418" s="1" t="str">
        <f>INDEX(Protocol[Mark],MATCH(C1418,Protocol[Step],0))</f>
        <v>10Ama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45010001</v>
      </c>
      <c r="H1418" s="134">
        <f>Systematic[[#This Row],[SampleVariableLabel]]+100*Systematic[[#This Row],[State]]</f>
        <v>45011201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46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0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46010002</v>
      </c>
      <c r="H1419" s="134">
        <f>Systematic[[#This Row],[SampleVariableLabel]]+100*Systematic[[#This Row],[State]]</f>
        <v>46010002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46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46010003</v>
      </c>
      <c r="H1420" s="134">
        <f>Systematic[[#This Row],[SampleVariableLabel]]+100*Systematic[[#This Row],[State]]</f>
        <v>46010103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46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(M.1)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46010004</v>
      </c>
      <c r="H1421" s="134">
        <f>Systematic[[#This Row],[SampleVariableLabel]]+100*Systematic[[#This Row],[State]]</f>
        <v>46010204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46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2Oct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46010005</v>
      </c>
      <c r="H1422" s="134">
        <f>Systematic[[#This Row],[SampleVariableLabel]]+100*Systematic[[#This Row],[State]]</f>
        <v>46010305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46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3M2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46010006</v>
      </c>
      <c r="H1423" s="134">
        <f>Systematic[[#This Row],[SampleVariableLabel]]+100*Systematic[[#This Row],[State]]</f>
        <v>46010406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46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M(c)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46010001</v>
      </c>
      <c r="H1424" s="134">
        <f>Systematic[[#This Row],[SampleVariableLabel]]+100*Systematic[[#This Row],[State]]</f>
        <v>46010501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46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4P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46010002</v>
      </c>
      <c r="H1425" s="134">
        <f>Systematic[[#This Row],[SampleVariableLabel]]+100*Systematic[[#This Row],[State]]</f>
        <v>46010602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46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5G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46010003</v>
      </c>
      <c r="H1426" s="134">
        <f>Systematic[[#This Row],[SampleVariableLabel]]+100*Systematic[[#This Row],[State]]</f>
        <v>46010703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46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6S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46010004</v>
      </c>
      <c r="H1427" s="134">
        <f>Systematic[[#This Row],[SampleVariableLabel]]+100*Systematic[[#This Row],[State]]</f>
        <v>46010804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46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7Gp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46010005</v>
      </c>
      <c r="H1428" s="134">
        <f>Systematic[[#This Row],[SampleVariableLabel]]+100*Systematic[[#This Row],[State]]</f>
        <v>46010905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46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8U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46010006</v>
      </c>
      <c r="H1429" s="134">
        <f>Systematic[[#This Row],[SampleVariableLabel]]+100*Systematic[[#This Row],[State]]</f>
        <v>46011006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46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9Rot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46010001</v>
      </c>
      <c r="H1430" s="134">
        <f>Systematic[[#This Row],[SampleVariableLabel]]+100*Systematic[[#This Row],[State]]</f>
        <v>46011101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46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10Ama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46010002</v>
      </c>
      <c r="H1431" s="134">
        <f>Systematic[[#This Row],[SampleVariableLabel]]+100*Systematic[[#This Row],[State]]</f>
        <v>46011202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47</v>
      </c>
      <c r="B1432" s="1">
        <f>IF(C1432=0,IF(B1431=Protocol!$V$20,1,B1431+1),B1431)</f>
        <v>1</v>
      </c>
      <c r="C1432" s="1">
        <f>IF(C1431+1=Protocol!$V$21,0,C1431+1)</f>
        <v>0</v>
      </c>
      <c r="D1432" s="1">
        <f t="shared" si="61"/>
        <v>3</v>
      </c>
      <c r="E1432" s="1" t="str">
        <f>INDEX(Protocol[Mark],MATCH(C1432,Protocol[Step],0))</f>
        <v>0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47010003</v>
      </c>
      <c r="H1432" s="134">
        <f>Systematic[[#This Row],[SampleVariableLabel]]+100*Systematic[[#This Row],[State]]</f>
        <v>47010003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47</v>
      </c>
      <c r="B1433" s="1">
        <f>IF(C1433=0,IF(B1432=Protocol!$V$20,1,B1432+1),B1432)</f>
        <v>1</v>
      </c>
      <c r="C1433" s="1">
        <f>IF(C1432+1=Protocol!$V$21,0,C1432+1)</f>
        <v>1</v>
      </c>
      <c r="D1433" s="1">
        <f t="shared" si="61"/>
        <v>4</v>
      </c>
      <c r="E1433" s="1" t="str">
        <f>INDEX(Protocol[Mark],MATCH(C1433,Protocol[Step],0))</f>
        <v>1D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47010004</v>
      </c>
      <c r="H1433" s="134">
        <f>Systematic[[#This Row],[SampleVariableLabel]]+100*Systematic[[#This Row],[State]]</f>
        <v>47010104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47</v>
      </c>
      <c r="B1434" s="1">
        <f>IF(C1434=0,IF(B1433=Protocol!$V$20,1,B1433+1),B1433)</f>
        <v>1</v>
      </c>
      <c r="C1434" s="1">
        <f>IF(C1433+1=Protocol!$V$21,0,C1433+1)</f>
        <v>2</v>
      </c>
      <c r="D1434" s="1">
        <f t="shared" si="61"/>
        <v>5</v>
      </c>
      <c r="E1434" s="1" t="str">
        <f>INDEX(Protocol[Mark],MATCH(C1434,Protocol[Step],0))</f>
        <v>(M.1)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47010005</v>
      </c>
      <c r="H1434" s="134">
        <f>Systematic[[#This Row],[SampleVariableLabel]]+100*Systematic[[#This Row],[State]]</f>
        <v>47010205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47</v>
      </c>
      <c r="B1435" s="1">
        <f>IF(C1435=0,IF(B1434=Protocol!$V$20,1,B1434+1),B1434)</f>
        <v>1</v>
      </c>
      <c r="C1435" s="1">
        <f>IF(C1434+1=Protocol!$V$21,0,C1434+1)</f>
        <v>3</v>
      </c>
      <c r="D1435" s="1">
        <f t="shared" si="61"/>
        <v>6</v>
      </c>
      <c r="E1435" s="1" t="str">
        <f>INDEX(Protocol[Mark],MATCH(C1435,Protocol[Step],0))</f>
        <v>2Oct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47010006</v>
      </c>
      <c r="H1435" s="134">
        <f>Systematic[[#This Row],[SampleVariableLabel]]+100*Systematic[[#This Row],[State]]</f>
        <v>47010306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47</v>
      </c>
      <c r="B1436" s="1">
        <f>IF(C1436=0,IF(B1435=Protocol!$V$20,1,B1435+1),B1435)</f>
        <v>1</v>
      </c>
      <c r="C1436" s="1">
        <f>IF(C1435+1=Protocol!$V$21,0,C1435+1)</f>
        <v>4</v>
      </c>
      <c r="D1436" s="1">
        <f t="shared" si="61"/>
        <v>1</v>
      </c>
      <c r="E1436" s="1" t="str">
        <f>INDEX(Protocol[Mark],MATCH(C1436,Protocol[Step],0))</f>
        <v>3M2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47010001</v>
      </c>
      <c r="H1436" s="134">
        <f>Systematic[[#This Row],[SampleVariableLabel]]+100*Systematic[[#This Row],[State]]</f>
        <v>47010401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47</v>
      </c>
      <c r="B1437" s="1">
        <f>IF(C1437=0,IF(B1436=Protocol!$V$20,1,B1436+1),B1436)</f>
        <v>1</v>
      </c>
      <c r="C1437" s="1">
        <f>IF(C1436+1=Protocol!$V$21,0,C1436+1)</f>
        <v>5</v>
      </c>
      <c r="D1437" s="1">
        <f t="shared" si="61"/>
        <v>2</v>
      </c>
      <c r="E1437" s="1" t="str">
        <f>INDEX(Protocol[Mark],MATCH(C1437,Protocol[Step],0))</f>
        <v>M(c)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47010002</v>
      </c>
      <c r="H1437" s="134">
        <f>Systematic[[#This Row],[SampleVariableLabel]]+100*Systematic[[#This Row],[State]]</f>
        <v>47010502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47</v>
      </c>
      <c r="B1438" s="1">
        <f>IF(C1438=0,IF(B1437=Protocol!$V$20,1,B1437+1),B1437)</f>
        <v>1</v>
      </c>
      <c r="C1438" s="1">
        <f>IF(C1437+1=Protocol!$V$21,0,C1437+1)</f>
        <v>6</v>
      </c>
      <c r="D1438" s="1">
        <f t="shared" si="61"/>
        <v>3</v>
      </c>
      <c r="E1438" s="1" t="str">
        <f>INDEX(Protocol[Mark],MATCH(C1438,Protocol[Step],0))</f>
        <v>4P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47010003</v>
      </c>
      <c r="H1438" s="134">
        <f>Systematic[[#This Row],[SampleVariableLabel]]+100*Systematic[[#This Row],[State]]</f>
        <v>47010603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47</v>
      </c>
      <c r="B1439" s="1">
        <f>IF(C1439=0,IF(B1438=Protocol!$V$20,1,B1438+1),B1438)</f>
        <v>1</v>
      </c>
      <c r="C1439" s="1">
        <f>IF(C1438+1=Protocol!$V$21,0,C1438+1)</f>
        <v>7</v>
      </c>
      <c r="D1439" s="1">
        <f t="shared" si="61"/>
        <v>4</v>
      </c>
      <c r="E1439" s="1" t="str">
        <f>INDEX(Protocol[Mark],MATCH(C1439,Protocol[Step],0))</f>
        <v>5G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47010004</v>
      </c>
      <c r="H1439" s="134">
        <f>Systematic[[#This Row],[SampleVariableLabel]]+100*Systematic[[#This Row],[State]]</f>
        <v>47010704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47</v>
      </c>
      <c r="B1440" s="1">
        <f>IF(C1440=0,IF(B1439=Protocol!$V$20,1,B1439+1),B1439)</f>
        <v>1</v>
      </c>
      <c r="C1440" s="1">
        <f>IF(C1439+1=Protocol!$V$21,0,C1439+1)</f>
        <v>8</v>
      </c>
      <c r="D1440" s="1">
        <f t="shared" si="61"/>
        <v>5</v>
      </c>
      <c r="E1440" s="1" t="str">
        <f>INDEX(Protocol[Mark],MATCH(C1440,Protocol[Step],0))</f>
        <v>6S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47010005</v>
      </c>
      <c r="H1440" s="134">
        <f>Systematic[[#This Row],[SampleVariableLabel]]+100*Systematic[[#This Row],[State]]</f>
        <v>47010805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47</v>
      </c>
      <c r="B1441" s="1">
        <f>IF(C1441=0,IF(B1440=Protocol!$V$20,1,B1440+1),B1440)</f>
        <v>1</v>
      </c>
      <c r="C1441" s="1">
        <f>IF(C1440+1=Protocol!$V$21,0,C1440+1)</f>
        <v>9</v>
      </c>
      <c r="D1441" s="1">
        <f t="shared" si="61"/>
        <v>6</v>
      </c>
      <c r="E1441" s="1" t="str">
        <f>INDEX(Protocol[Mark],MATCH(C1441,Protocol[Step],0))</f>
        <v>7Gp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47010006</v>
      </c>
      <c r="H1441" s="134">
        <f>Systematic[[#This Row],[SampleVariableLabel]]+100*Systematic[[#This Row],[State]]</f>
        <v>47010906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47</v>
      </c>
      <c r="B1442" s="1">
        <f>IF(C1442=0,IF(B1441=Protocol!$V$20,1,B1441+1),B1441)</f>
        <v>1</v>
      </c>
      <c r="C1442" s="1">
        <f>IF(C1441+1=Protocol!$V$21,0,C1441+1)</f>
        <v>10</v>
      </c>
      <c r="D1442" s="1">
        <f t="shared" si="61"/>
        <v>1</v>
      </c>
      <c r="E1442" s="1" t="str">
        <f>INDEX(Protocol[Mark],MATCH(C1442,Protocol[Step],0))</f>
        <v>8U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47010001</v>
      </c>
      <c r="H1442" s="134">
        <f>Systematic[[#This Row],[SampleVariableLabel]]+100*Systematic[[#This Row],[State]]</f>
        <v>47011001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47</v>
      </c>
      <c r="B1443" s="1">
        <f>IF(C1443=0,IF(B1442=Protocol!$V$20,1,B1442+1),B1442)</f>
        <v>1</v>
      </c>
      <c r="C1443" s="1">
        <f>IF(C1442+1=Protocol!$V$21,0,C1442+1)</f>
        <v>11</v>
      </c>
      <c r="D1443" s="1">
        <f t="shared" si="61"/>
        <v>2</v>
      </c>
      <c r="E1443" s="1" t="str">
        <f>INDEX(Protocol[Mark],MATCH(C1443,Protocol[Step],0))</f>
        <v>9Rot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47010002</v>
      </c>
      <c r="H1443" s="134">
        <f>Systematic[[#This Row],[SampleVariableLabel]]+100*Systematic[[#This Row],[State]]</f>
        <v>47011102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47</v>
      </c>
      <c r="B1444" s="1">
        <f>IF(C1444=0,IF(B1443=Protocol!$V$20,1,B1443+1),B1443)</f>
        <v>1</v>
      </c>
      <c r="C1444" s="1">
        <f>IF(C1443+1=Protocol!$V$21,0,C1443+1)</f>
        <v>12</v>
      </c>
      <c r="D1444" s="1">
        <f t="shared" si="61"/>
        <v>3</v>
      </c>
      <c r="E1444" s="1" t="str">
        <f>INDEX(Protocol[Mark],MATCH(C1444,Protocol[Step],0))</f>
        <v>10Ama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47010003</v>
      </c>
      <c r="H1444" s="134">
        <f>Systematic[[#This Row],[SampleVariableLabel]]+100*Systematic[[#This Row],[State]]</f>
        <v>47011203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48</v>
      </c>
      <c r="B1445" s="1">
        <f>IF(C1445=0,IF(B1444=Protocol!$V$20,1,B1444+1),B1444)</f>
        <v>1</v>
      </c>
      <c r="C1445" s="1">
        <f>IF(C1444+1=Protocol!$V$21,0,C1444+1)</f>
        <v>0</v>
      </c>
      <c r="D1445" s="1">
        <f t="shared" si="61"/>
        <v>4</v>
      </c>
      <c r="E1445" s="1" t="str">
        <f>INDEX(Protocol[Mark],MATCH(C1445,Protocol[Step],0))</f>
        <v>0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48010004</v>
      </c>
      <c r="H1445" s="134">
        <f>Systematic[[#This Row],[SampleVariableLabel]]+100*Systematic[[#This Row],[State]]</f>
        <v>48010004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48</v>
      </c>
      <c r="B1446" s="1">
        <f>IF(C1446=0,IF(B1445=Protocol!$V$20,1,B1445+1),B1445)</f>
        <v>1</v>
      </c>
      <c r="C1446" s="1">
        <f>IF(C1445+1=Protocol!$V$21,0,C1445+1)</f>
        <v>1</v>
      </c>
      <c r="D1446" s="1">
        <f t="shared" si="61"/>
        <v>5</v>
      </c>
      <c r="E1446" s="1" t="str">
        <f>INDEX(Protocol[Mark],MATCH(C1446,Protocol[Step],0))</f>
        <v>1D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48010005</v>
      </c>
      <c r="H1446" s="134">
        <f>Systematic[[#This Row],[SampleVariableLabel]]+100*Systematic[[#This Row],[State]]</f>
        <v>48010105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48</v>
      </c>
      <c r="B1447" s="1">
        <f>IF(C1447=0,IF(B1446=Protocol!$V$20,1,B1446+1),B1446)</f>
        <v>1</v>
      </c>
      <c r="C1447" s="1">
        <f>IF(C1446+1=Protocol!$V$21,0,C1446+1)</f>
        <v>2</v>
      </c>
      <c r="D1447" s="1">
        <f t="shared" si="61"/>
        <v>6</v>
      </c>
      <c r="E1447" s="1" t="str">
        <f>INDEX(Protocol[Mark],MATCH(C1447,Protocol[Step],0))</f>
        <v>(M.1)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48010006</v>
      </c>
      <c r="H1447" s="134">
        <f>Systematic[[#This Row],[SampleVariableLabel]]+100*Systematic[[#This Row],[State]]</f>
        <v>48010206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48</v>
      </c>
      <c r="B1448" s="1">
        <f>IF(C1448=0,IF(B1447=Protocol!$V$20,1,B1447+1),B1447)</f>
        <v>1</v>
      </c>
      <c r="C1448" s="1">
        <f>IF(C1447+1=Protocol!$V$21,0,C1447+1)</f>
        <v>3</v>
      </c>
      <c r="D1448" s="1">
        <f t="shared" si="61"/>
        <v>1</v>
      </c>
      <c r="E1448" s="1" t="str">
        <f>INDEX(Protocol[Mark],MATCH(C1448,Protocol[Step],0))</f>
        <v>2Oct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48010001</v>
      </c>
      <c r="H1448" s="134">
        <f>Systematic[[#This Row],[SampleVariableLabel]]+100*Systematic[[#This Row],[State]]</f>
        <v>48010301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48</v>
      </c>
      <c r="B1449" s="1">
        <f>IF(C1449=0,IF(B1448=Protocol!$V$20,1,B1448+1),B1448)</f>
        <v>1</v>
      </c>
      <c r="C1449" s="1">
        <f>IF(C1448+1=Protocol!$V$21,0,C1448+1)</f>
        <v>4</v>
      </c>
      <c r="D1449" s="1">
        <f t="shared" si="61"/>
        <v>2</v>
      </c>
      <c r="E1449" s="1" t="str">
        <f>INDEX(Protocol[Mark],MATCH(C1449,Protocol[Step],0))</f>
        <v>3M2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48010002</v>
      </c>
      <c r="H1449" s="134">
        <f>Systematic[[#This Row],[SampleVariableLabel]]+100*Systematic[[#This Row],[State]]</f>
        <v>48010402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48</v>
      </c>
      <c r="B1450" s="1">
        <f>IF(C1450=0,IF(B1449=Protocol!$V$20,1,B1449+1),B1449)</f>
        <v>1</v>
      </c>
      <c r="C1450" s="1">
        <f>IF(C1449+1=Protocol!$V$21,0,C1449+1)</f>
        <v>5</v>
      </c>
      <c r="D1450" s="1">
        <f t="shared" si="61"/>
        <v>3</v>
      </c>
      <c r="E1450" s="1" t="str">
        <f>INDEX(Protocol[Mark],MATCH(C1450,Protocol[Step],0))</f>
        <v>M(c)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48010003</v>
      </c>
      <c r="H1450" s="134">
        <f>Systematic[[#This Row],[SampleVariableLabel]]+100*Systematic[[#This Row],[State]]</f>
        <v>48010503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48</v>
      </c>
      <c r="B1451" s="1">
        <f>IF(C1451=0,IF(B1450=Protocol!$V$20,1,B1450+1),B1450)</f>
        <v>1</v>
      </c>
      <c r="C1451" s="1">
        <f>IF(C1450+1=Protocol!$V$21,0,C1450+1)</f>
        <v>6</v>
      </c>
      <c r="D1451" s="1">
        <f t="shared" si="61"/>
        <v>4</v>
      </c>
      <c r="E1451" s="1" t="str">
        <f>INDEX(Protocol[Mark],MATCH(C1451,Protocol[Step],0))</f>
        <v>4P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48010004</v>
      </c>
      <c r="H1451" s="134">
        <f>Systematic[[#This Row],[SampleVariableLabel]]+100*Systematic[[#This Row],[State]]</f>
        <v>48010604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48</v>
      </c>
      <c r="B1452" s="1">
        <f>IF(C1452=0,IF(B1451=Protocol!$V$20,1,B1451+1),B1451)</f>
        <v>1</v>
      </c>
      <c r="C1452" s="1">
        <f>IF(C1451+1=Protocol!$V$21,0,C1451+1)</f>
        <v>7</v>
      </c>
      <c r="D1452" s="1">
        <f t="shared" si="61"/>
        <v>5</v>
      </c>
      <c r="E1452" s="1" t="str">
        <f>INDEX(Protocol[Mark],MATCH(C1452,Protocol[Step],0))</f>
        <v>5G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48010005</v>
      </c>
      <c r="H1452" s="134">
        <f>Systematic[[#This Row],[SampleVariableLabel]]+100*Systematic[[#This Row],[State]]</f>
        <v>48010705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48</v>
      </c>
      <c r="B1453" s="1">
        <f>IF(C1453=0,IF(B1452=Protocol!$V$20,1,B1452+1),B1452)</f>
        <v>1</v>
      </c>
      <c r="C1453" s="1">
        <f>IF(C1452+1=Protocol!$V$21,0,C1452+1)</f>
        <v>8</v>
      </c>
      <c r="D1453" s="1">
        <f t="shared" si="61"/>
        <v>6</v>
      </c>
      <c r="E1453" s="1" t="str">
        <f>INDEX(Protocol[Mark],MATCH(C1453,Protocol[Step],0))</f>
        <v>6S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48010006</v>
      </c>
      <c r="H1453" s="134">
        <f>Systematic[[#This Row],[SampleVariableLabel]]+100*Systematic[[#This Row],[State]]</f>
        <v>48010806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48</v>
      </c>
      <c r="B1454" s="1">
        <f>IF(C1454=0,IF(B1453=Protocol!$V$20,1,B1453+1),B1453)</f>
        <v>1</v>
      </c>
      <c r="C1454" s="1">
        <f>IF(C1453+1=Protocol!$V$21,0,C1453+1)</f>
        <v>9</v>
      </c>
      <c r="D1454" s="1">
        <f t="shared" si="61"/>
        <v>1</v>
      </c>
      <c r="E1454" s="1" t="str">
        <f>INDEX(Protocol[Mark],MATCH(C1454,Protocol[Step],0))</f>
        <v>7Gp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48010001</v>
      </c>
      <c r="H1454" s="134">
        <f>Systematic[[#This Row],[SampleVariableLabel]]+100*Systematic[[#This Row],[State]]</f>
        <v>48010901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48</v>
      </c>
      <c r="B1455" s="1">
        <f>IF(C1455=0,IF(B1454=Protocol!$V$20,1,B1454+1),B1454)</f>
        <v>1</v>
      </c>
      <c r="C1455" s="1">
        <f>IF(C1454+1=Protocol!$V$21,0,C1454+1)</f>
        <v>10</v>
      </c>
      <c r="D1455" s="1">
        <f t="shared" si="61"/>
        <v>2</v>
      </c>
      <c r="E1455" s="1" t="str">
        <f>INDEX(Protocol[Mark],MATCH(C1455,Protocol[Step],0))</f>
        <v>8U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48010002</v>
      </c>
      <c r="H1455" s="134">
        <f>Systematic[[#This Row],[SampleVariableLabel]]+100*Systematic[[#This Row],[State]]</f>
        <v>48011002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48</v>
      </c>
      <c r="B1456" s="1">
        <f>IF(C1456=0,IF(B1455=Protocol!$V$20,1,B1455+1),B1455)</f>
        <v>1</v>
      </c>
      <c r="C1456" s="1">
        <f>IF(C1455+1=Protocol!$V$21,0,C1455+1)</f>
        <v>11</v>
      </c>
      <c r="D1456" s="1">
        <f t="shared" si="61"/>
        <v>3</v>
      </c>
      <c r="E1456" s="1" t="str">
        <f>INDEX(Protocol[Mark],MATCH(C1456,Protocol[Step],0))</f>
        <v>9Rot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48010003</v>
      </c>
      <c r="H1456" s="134">
        <f>Systematic[[#This Row],[SampleVariableLabel]]+100*Systematic[[#This Row],[State]]</f>
        <v>48011103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48</v>
      </c>
      <c r="B1457" s="1">
        <f>IF(C1457=0,IF(B1456=Protocol!$V$20,1,B1456+1),B1456)</f>
        <v>1</v>
      </c>
      <c r="C1457" s="1">
        <f>IF(C1456+1=Protocol!$V$21,0,C1456+1)</f>
        <v>12</v>
      </c>
      <c r="D1457" s="1">
        <f t="shared" si="61"/>
        <v>4</v>
      </c>
      <c r="E1457" s="1" t="str">
        <f>INDEX(Protocol[Mark],MATCH(C1457,Protocol[Step],0))</f>
        <v>10Ama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48010004</v>
      </c>
      <c r="H1457" s="134">
        <f>Systematic[[#This Row],[SampleVariableLabel]]+100*Systematic[[#This Row],[State]]</f>
        <v>48011204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49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0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49010005</v>
      </c>
      <c r="H1458" s="134">
        <f>Systematic[[#This Row],[SampleVariableLabel]]+100*Systematic[[#This Row],[State]]</f>
        <v>49010005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49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49010006</v>
      </c>
      <c r="H1459" s="134">
        <f>Systematic[[#This Row],[SampleVariableLabel]]+100*Systematic[[#This Row],[State]]</f>
        <v>49010106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49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(M.1)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49010001</v>
      </c>
      <c r="H1460" s="134">
        <f>Systematic[[#This Row],[SampleVariableLabel]]+100*Systematic[[#This Row],[State]]</f>
        <v>49010201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49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2Oct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49010002</v>
      </c>
      <c r="H1461" s="134">
        <f>Systematic[[#This Row],[SampleVariableLabel]]+100*Systematic[[#This Row],[State]]</f>
        <v>49010302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49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3M2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49010003</v>
      </c>
      <c r="H1462" s="134">
        <f>Systematic[[#This Row],[SampleVariableLabel]]+100*Systematic[[#This Row],[State]]</f>
        <v>49010403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49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M(c)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49010004</v>
      </c>
      <c r="H1463" s="134">
        <f>Systematic[[#This Row],[SampleVariableLabel]]+100*Systematic[[#This Row],[State]]</f>
        <v>49010504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49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4P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49010005</v>
      </c>
      <c r="H1464" s="134">
        <f>Systematic[[#This Row],[SampleVariableLabel]]+100*Systematic[[#This Row],[State]]</f>
        <v>49010605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49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5G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49010006</v>
      </c>
      <c r="H1465" s="134">
        <f>Systematic[[#This Row],[SampleVariableLabel]]+100*Systematic[[#This Row],[State]]</f>
        <v>49010706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49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6S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49010001</v>
      </c>
      <c r="H1466" s="134">
        <f>Systematic[[#This Row],[SampleVariableLabel]]+100*Systematic[[#This Row],[State]]</f>
        <v>49010801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49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7Gp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49010002</v>
      </c>
      <c r="H1467" s="134">
        <f>Systematic[[#This Row],[SampleVariableLabel]]+100*Systematic[[#This Row],[State]]</f>
        <v>49010902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49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8U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49010003</v>
      </c>
      <c r="H1468" s="134">
        <f>Systematic[[#This Row],[SampleVariableLabel]]+100*Systematic[[#This Row],[State]]</f>
        <v>49011003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49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9Rot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49010004</v>
      </c>
      <c r="H1469" s="134">
        <f>Systematic[[#This Row],[SampleVariableLabel]]+100*Systematic[[#This Row],[State]]</f>
        <v>49011104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49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10Ama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49010005</v>
      </c>
      <c r="H1470" s="134">
        <f>Systematic[[#This Row],[SampleVariableLabel]]+100*Systematic[[#This Row],[State]]</f>
        <v>49011205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50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0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50010006</v>
      </c>
      <c r="H1471" s="134">
        <f>Systematic[[#This Row],[SampleVariableLabel]]+100*Systematic[[#This Row],[State]]</f>
        <v>50010006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50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1D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50010001</v>
      </c>
      <c r="H1472" s="134">
        <f>Systematic[[#This Row],[SampleVariableLabel]]+100*Systematic[[#This Row],[State]]</f>
        <v>50010101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50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(M.1)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50010002</v>
      </c>
      <c r="H1473" s="134">
        <f>Systematic[[#This Row],[SampleVariableLabel]]+100*Systematic[[#This Row],[State]]</f>
        <v>50010202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50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2Oct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50010003</v>
      </c>
      <c r="H1474" s="134">
        <f>Systematic[[#This Row],[SampleVariableLabel]]+100*Systematic[[#This Row],[State]]</f>
        <v>50010303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50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3M2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50010004</v>
      </c>
      <c r="H1475" s="134">
        <f>Systematic[[#This Row],[SampleVariableLabel]]+100*Systematic[[#This Row],[State]]</f>
        <v>50010404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50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M(c)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50010005</v>
      </c>
      <c r="H1476" s="134">
        <f>Systematic[[#This Row],[SampleVariableLabel]]+100*Systematic[[#This Row],[State]]</f>
        <v>50010505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50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4P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50010006</v>
      </c>
      <c r="H1477" s="134">
        <f>Systematic[[#This Row],[SampleVariableLabel]]+100*Systematic[[#This Row],[State]]</f>
        <v>50010606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50</v>
      </c>
      <c r="B1478" s="1">
        <f>IF(C1478=0,IF(B1477=Protocol!$V$20,1,B1477+1),B1477)</f>
        <v>1</v>
      </c>
      <c r="C1478" s="1">
        <f>IF(C1477+1=Protocol!$V$21,0,C1477+1)</f>
        <v>7</v>
      </c>
      <c r="D1478" s="1">
        <f t="shared" si="63"/>
        <v>1</v>
      </c>
      <c r="E1478" s="1" t="str">
        <f>INDEX(Protocol[Mark],MATCH(C1478,Protocol[Step],0))</f>
        <v>5G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50010001</v>
      </c>
      <c r="H1478" s="134">
        <f>Systematic[[#This Row],[SampleVariableLabel]]+100*Systematic[[#This Row],[State]]</f>
        <v>50010701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50</v>
      </c>
      <c r="B1479" s="1">
        <f>IF(C1479=0,IF(B1478=Protocol!$V$20,1,B1478+1),B1478)</f>
        <v>1</v>
      </c>
      <c r="C1479" s="1">
        <f>IF(C1478+1=Protocol!$V$21,0,C1478+1)</f>
        <v>8</v>
      </c>
      <c r="D1479" s="1">
        <f t="shared" si="63"/>
        <v>2</v>
      </c>
      <c r="E1479" s="1" t="str">
        <f>INDEX(Protocol[Mark],MATCH(C1479,Protocol[Step],0))</f>
        <v>6S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50010002</v>
      </c>
      <c r="H1479" s="134">
        <f>Systematic[[#This Row],[SampleVariableLabel]]+100*Systematic[[#This Row],[State]]</f>
        <v>50010802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50</v>
      </c>
      <c r="B1480" s="1">
        <f>IF(C1480=0,IF(B1479=Protocol!$V$20,1,B1479+1),B1479)</f>
        <v>1</v>
      </c>
      <c r="C1480" s="1">
        <f>IF(C1479+1=Protocol!$V$21,0,C1479+1)</f>
        <v>9</v>
      </c>
      <c r="D1480" s="1">
        <f t="shared" si="63"/>
        <v>3</v>
      </c>
      <c r="E1480" s="1" t="str">
        <f>INDEX(Protocol[Mark],MATCH(C1480,Protocol[Step],0))</f>
        <v>7Gp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50010003</v>
      </c>
      <c r="H1480" s="134">
        <f>Systematic[[#This Row],[SampleVariableLabel]]+100*Systematic[[#This Row],[State]]</f>
        <v>50010903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50</v>
      </c>
      <c r="B1481" s="1">
        <f>IF(C1481=0,IF(B1480=Protocol!$V$20,1,B1480+1),B1480)</f>
        <v>1</v>
      </c>
      <c r="C1481" s="1">
        <f>IF(C1480+1=Protocol!$V$21,0,C1480+1)</f>
        <v>10</v>
      </c>
      <c r="D1481" s="1">
        <f t="shared" si="63"/>
        <v>4</v>
      </c>
      <c r="E1481" s="1" t="str">
        <f>INDEX(Protocol[Mark],MATCH(C1481,Protocol[Step],0))</f>
        <v>8U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50010004</v>
      </c>
      <c r="H1481" s="134">
        <f>Systematic[[#This Row],[SampleVariableLabel]]+100*Systematic[[#This Row],[State]]</f>
        <v>50011004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50</v>
      </c>
      <c r="B1482" s="1">
        <f>IF(C1482=0,IF(B1481=Protocol!$V$20,1,B1481+1),B1481)</f>
        <v>1</v>
      </c>
      <c r="C1482" s="1">
        <f>IF(C1481+1=Protocol!$V$21,0,C1481+1)</f>
        <v>11</v>
      </c>
      <c r="D1482" s="1">
        <f t="shared" si="63"/>
        <v>5</v>
      </c>
      <c r="E1482" s="1" t="str">
        <f>INDEX(Protocol[Mark],MATCH(C1482,Protocol[Step],0))</f>
        <v>9Rot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50010005</v>
      </c>
      <c r="H1482" s="134">
        <f>Systematic[[#This Row],[SampleVariableLabel]]+100*Systematic[[#This Row],[State]]</f>
        <v>50011105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50</v>
      </c>
      <c r="B1483" s="1">
        <f>IF(C1483=0,IF(B1482=Protocol!$V$20,1,B1482+1),B1482)</f>
        <v>1</v>
      </c>
      <c r="C1483" s="1">
        <f>IF(C1482+1=Protocol!$V$21,0,C1482+1)</f>
        <v>12</v>
      </c>
      <c r="D1483" s="1">
        <f t="shared" si="63"/>
        <v>6</v>
      </c>
      <c r="E1483" s="1" t="str">
        <f>INDEX(Protocol[Mark],MATCH(C1483,Protocol[Step],0))</f>
        <v>10Ama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50010006</v>
      </c>
      <c r="H1483" s="134">
        <f>Systematic[[#This Row],[SampleVariableLabel]]+100*Systematic[[#This Row],[State]]</f>
        <v>50011206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51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0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51010001</v>
      </c>
      <c r="H1484" s="134">
        <f>Systematic[[#This Row],[SampleVariableLabel]]+100*Systematic[[#This Row],[State]]</f>
        <v>51010001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51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1D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51010002</v>
      </c>
      <c r="H1485" s="134">
        <f>Systematic[[#This Row],[SampleVariableLabel]]+100*Systematic[[#This Row],[State]]</f>
        <v>51010102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51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(M.1)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51010003</v>
      </c>
      <c r="H1486" s="134">
        <f>Systematic[[#This Row],[SampleVariableLabel]]+100*Systematic[[#This Row],[State]]</f>
        <v>51010203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51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2Oct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51010004</v>
      </c>
      <c r="H1487" s="134">
        <f>Systematic[[#This Row],[SampleVariableLabel]]+100*Systematic[[#This Row],[State]]</f>
        <v>51010304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51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3M2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51010005</v>
      </c>
      <c r="H1488" s="134">
        <f>Systematic[[#This Row],[SampleVariableLabel]]+100*Systematic[[#This Row],[State]]</f>
        <v>51010405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51</v>
      </c>
      <c r="B1489" s="1">
        <f>IF(C1489=0,IF(B1488=Protocol!$V$20,1,B1488+1),B1488)</f>
        <v>1</v>
      </c>
      <c r="C1489" s="1">
        <f>IF(C1488+1=Protocol!$V$21,0,C1488+1)</f>
        <v>5</v>
      </c>
      <c r="D1489" s="1">
        <f t="shared" si="63"/>
        <v>6</v>
      </c>
      <c r="E1489" s="1" t="str">
        <f>INDEX(Protocol[Mark],MATCH(C1489,Protocol[Step],0))</f>
        <v>M(c)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51010006</v>
      </c>
      <c r="H1489" s="134">
        <f>Systematic[[#This Row],[SampleVariableLabel]]+100*Systematic[[#This Row],[State]]</f>
        <v>51010506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51</v>
      </c>
      <c r="B1490" s="1">
        <f>IF(C1490=0,IF(B1489=Protocol!$V$20,1,B1489+1),B1489)</f>
        <v>1</v>
      </c>
      <c r="C1490" s="1">
        <f>IF(C1489+1=Protocol!$V$21,0,C1489+1)</f>
        <v>6</v>
      </c>
      <c r="D1490" s="1">
        <f t="shared" si="63"/>
        <v>1</v>
      </c>
      <c r="E1490" s="1" t="str">
        <f>INDEX(Protocol[Mark],MATCH(C1490,Protocol[Step],0))</f>
        <v>4P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51010001</v>
      </c>
      <c r="H1490" s="134">
        <f>Systematic[[#This Row],[SampleVariableLabel]]+100*Systematic[[#This Row],[State]]</f>
        <v>51010601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51</v>
      </c>
      <c r="B1491" s="1">
        <f>IF(C1491=0,IF(B1490=Protocol!$V$20,1,B1490+1),B1490)</f>
        <v>1</v>
      </c>
      <c r="C1491" s="1">
        <f>IF(C1490+1=Protocol!$V$21,0,C1490+1)</f>
        <v>7</v>
      </c>
      <c r="D1491" s="1">
        <f t="shared" si="63"/>
        <v>2</v>
      </c>
      <c r="E1491" s="1" t="str">
        <f>INDEX(Protocol[Mark],MATCH(C1491,Protocol[Step],0))</f>
        <v>5G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51010002</v>
      </c>
      <c r="H1491" s="134">
        <f>Systematic[[#This Row],[SampleVariableLabel]]+100*Systematic[[#This Row],[State]]</f>
        <v>51010702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51</v>
      </c>
      <c r="B1492" s="1">
        <f>IF(C1492=0,IF(B1491=Protocol!$V$20,1,B1491+1),B1491)</f>
        <v>1</v>
      </c>
      <c r="C1492" s="1">
        <f>IF(C1491+1=Protocol!$V$21,0,C1491+1)</f>
        <v>8</v>
      </c>
      <c r="D1492" s="1">
        <f t="shared" si="63"/>
        <v>3</v>
      </c>
      <c r="E1492" s="1" t="str">
        <f>INDEX(Protocol[Mark],MATCH(C1492,Protocol[Step],0))</f>
        <v>6S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51010003</v>
      </c>
      <c r="H1492" s="134">
        <f>Systematic[[#This Row],[SampleVariableLabel]]+100*Systematic[[#This Row],[State]]</f>
        <v>51010803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51</v>
      </c>
      <c r="B1493" s="1">
        <f>IF(C1493=0,IF(B1492=Protocol!$V$20,1,B1492+1),B1492)</f>
        <v>1</v>
      </c>
      <c r="C1493" s="1">
        <f>IF(C1492+1=Protocol!$V$21,0,C1492+1)</f>
        <v>9</v>
      </c>
      <c r="D1493" s="1">
        <f t="shared" si="63"/>
        <v>4</v>
      </c>
      <c r="E1493" s="1" t="str">
        <f>INDEX(Protocol[Mark],MATCH(C1493,Protocol[Step],0))</f>
        <v>7Gp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51010004</v>
      </c>
      <c r="H1493" s="134">
        <f>Systematic[[#This Row],[SampleVariableLabel]]+100*Systematic[[#This Row],[State]]</f>
        <v>51010904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51</v>
      </c>
      <c r="B1494" s="1">
        <f>IF(C1494=0,IF(B1493=Protocol!$V$20,1,B1493+1),B1493)</f>
        <v>1</v>
      </c>
      <c r="C1494" s="1">
        <f>IF(C1493+1=Protocol!$V$21,0,C1493+1)</f>
        <v>10</v>
      </c>
      <c r="D1494" s="1">
        <f t="shared" si="63"/>
        <v>5</v>
      </c>
      <c r="E1494" s="1" t="str">
        <f>INDEX(Protocol[Mark],MATCH(C1494,Protocol[Step],0))</f>
        <v>8U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51010005</v>
      </c>
      <c r="H1494" s="134">
        <f>Systematic[[#This Row],[SampleVariableLabel]]+100*Systematic[[#This Row],[State]]</f>
        <v>51011005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51</v>
      </c>
      <c r="B1495" s="1">
        <f>IF(C1495=0,IF(B1494=Protocol!$V$20,1,B1494+1),B1494)</f>
        <v>1</v>
      </c>
      <c r="C1495" s="1">
        <f>IF(C1494+1=Protocol!$V$21,0,C1494+1)</f>
        <v>11</v>
      </c>
      <c r="D1495" s="1">
        <f t="shared" si="63"/>
        <v>6</v>
      </c>
      <c r="E1495" s="1" t="str">
        <f>INDEX(Protocol[Mark],MATCH(C1495,Protocol[Step],0))</f>
        <v>9Rot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51010006</v>
      </c>
      <c r="H1495" s="134">
        <f>Systematic[[#This Row],[SampleVariableLabel]]+100*Systematic[[#This Row],[State]]</f>
        <v>51011106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51</v>
      </c>
      <c r="B1496" s="1">
        <f>IF(C1496=0,IF(B1495=Protocol!$V$20,1,B1495+1),B1495)</f>
        <v>1</v>
      </c>
      <c r="C1496" s="1">
        <f>IF(C1495+1=Protocol!$V$21,0,C1495+1)</f>
        <v>12</v>
      </c>
      <c r="D1496" s="1">
        <f t="shared" si="63"/>
        <v>1</v>
      </c>
      <c r="E1496" s="1" t="str">
        <f>INDEX(Protocol[Mark],MATCH(C1496,Protocol[Step],0))</f>
        <v>10Ama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51010001</v>
      </c>
      <c r="H1496" s="134">
        <f>Systematic[[#This Row],[SampleVariableLabel]]+100*Systematic[[#This Row],[State]]</f>
        <v>51011201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52</v>
      </c>
      <c r="B1497" s="1">
        <f>IF(C1497=0,IF(B1496=Protocol!$V$20,1,B1496+1),B1496)</f>
        <v>1</v>
      </c>
      <c r="C1497" s="1">
        <f>IF(C1496+1=Protocol!$V$21,0,C1496+1)</f>
        <v>0</v>
      </c>
      <c r="D1497" s="1">
        <f t="shared" si="63"/>
        <v>2</v>
      </c>
      <c r="E1497" s="1" t="str">
        <f>INDEX(Protocol[Mark],MATCH(C1497,Protocol[Step],0))</f>
        <v>0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52010002</v>
      </c>
      <c r="H1497" s="134">
        <f>Systematic[[#This Row],[SampleVariableLabel]]+100*Systematic[[#This Row],[State]]</f>
        <v>52010002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52</v>
      </c>
      <c r="B1498" s="1">
        <f>IF(C1498=0,IF(B1497=Protocol!$V$20,1,B1497+1),B1497)</f>
        <v>1</v>
      </c>
      <c r="C1498" s="1">
        <f>IF(C1497+1=Protocol!$V$21,0,C1497+1)</f>
        <v>1</v>
      </c>
      <c r="D1498" s="1">
        <f t="shared" si="63"/>
        <v>3</v>
      </c>
      <c r="E1498" s="1" t="str">
        <f>INDEX(Protocol[Mark],MATCH(C1498,Protocol[Step],0))</f>
        <v>1D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52010003</v>
      </c>
      <c r="H1498" s="134">
        <f>Systematic[[#This Row],[SampleVariableLabel]]+100*Systematic[[#This Row],[State]]</f>
        <v>52010103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52</v>
      </c>
      <c r="B1499" s="1">
        <f>IF(C1499=0,IF(B1498=Protocol!$V$20,1,B1498+1),B1498)</f>
        <v>1</v>
      </c>
      <c r="C1499" s="1">
        <f>IF(C1498+1=Protocol!$V$21,0,C1498+1)</f>
        <v>2</v>
      </c>
      <c r="D1499" s="1">
        <f t="shared" si="63"/>
        <v>4</v>
      </c>
      <c r="E1499" s="1" t="str">
        <f>INDEX(Protocol[Mark],MATCH(C1499,Protocol[Step],0))</f>
        <v>(M.1)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52010004</v>
      </c>
      <c r="H1499" s="134">
        <f>Systematic[[#This Row],[SampleVariableLabel]]+100*Systematic[[#This Row],[State]]</f>
        <v>52010204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52</v>
      </c>
      <c r="B1500" s="1">
        <f>IF(C1500=0,IF(B1499=Protocol!$V$20,1,B1499+1),B1499)</f>
        <v>1</v>
      </c>
      <c r="C1500" s="1">
        <f>IF(C1499+1=Protocol!$V$21,0,C1499+1)</f>
        <v>3</v>
      </c>
      <c r="D1500" s="1">
        <f t="shared" si="63"/>
        <v>5</v>
      </c>
      <c r="E1500" s="1" t="str">
        <f>INDEX(Protocol[Mark],MATCH(C1500,Protocol[Step],0))</f>
        <v>2Oct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52010005</v>
      </c>
      <c r="H1500" s="134">
        <f>Systematic[[#This Row],[SampleVariableLabel]]+100*Systematic[[#This Row],[State]]</f>
        <v>52010305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52</v>
      </c>
      <c r="B1501" s="1">
        <f>IF(C1501=0,IF(B1500=Protocol!$V$20,1,B1500+1),B1500)</f>
        <v>1</v>
      </c>
      <c r="C1501" s="1">
        <f>IF(C1500+1=Protocol!$V$21,0,C1500+1)</f>
        <v>4</v>
      </c>
      <c r="D1501" s="1">
        <f t="shared" si="63"/>
        <v>6</v>
      </c>
      <c r="E1501" s="1" t="str">
        <f>INDEX(Protocol[Mark],MATCH(C1501,Protocol[Step],0))</f>
        <v>3M2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52010006</v>
      </c>
      <c r="H1501" s="134">
        <f>Systematic[[#This Row],[SampleVariableLabel]]+100*Systematic[[#This Row],[State]]</f>
        <v>52010406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52</v>
      </c>
      <c r="B1502" s="1">
        <f>IF(C1502=0,IF(B1501=Protocol!$V$20,1,B1501+1),B1501)</f>
        <v>1</v>
      </c>
      <c r="C1502" s="1">
        <f>IF(C1501+1=Protocol!$V$21,0,C1501+1)</f>
        <v>5</v>
      </c>
      <c r="D1502" s="1">
        <f t="shared" si="63"/>
        <v>1</v>
      </c>
      <c r="E1502" s="1" t="str">
        <f>INDEX(Protocol[Mark],MATCH(C1502,Protocol[Step],0))</f>
        <v>M(c)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52010001</v>
      </c>
      <c r="H1502" s="134">
        <f>Systematic[[#This Row],[SampleVariableLabel]]+100*Systematic[[#This Row],[State]]</f>
        <v>52010501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52</v>
      </c>
      <c r="B1503" s="1">
        <f>IF(C1503=0,IF(B1502=Protocol!$V$20,1,B1502+1),B1502)</f>
        <v>1</v>
      </c>
      <c r="C1503" s="1">
        <f>IF(C1502+1=Protocol!$V$21,0,C1502+1)</f>
        <v>6</v>
      </c>
      <c r="D1503" s="1">
        <f t="shared" si="63"/>
        <v>2</v>
      </c>
      <c r="E1503" s="1" t="str">
        <f>INDEX(Protocol[Mark],MATCH(C1503,Protocol[Step],0))</f>
        <v>4P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52010002</v>
      </c>
      <c r="H1503" s="134">
        <f>Systematic[[#This Row],[SampleVariableLabel]]+100*Systematic[[#This Row],[State]]</f>
        <v>52010602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52</v>
      </c>
      <c r="B1504" s="1">
        <f>IF(C1504=0,IF(B1503=Protocol!$V$20,1,B1503+1),B1503)</f>
        <v>1</v>
      </c>
      <c r="C1504" s="1">
        <f>IF(C1503+1=Protocol!$V$21,0,C1503+1)</f>
        <v>7</v>
      </c>
      <c r="D1504" s="1">
        <f t="shared" si="63"/>
        <v>3</v>
      </c>
      <c r="E1504" s="1" t="str">
        <f>INDEX(Protocol[Mark],MATCH(C1504,Protocol[Step],0))</f>
        <v>5G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52010003</v>
      </c>
      <c r="H1504" s="134">
        <f>Systematic[[#This Row],[SampleVariableLabel]]+100*Systematic[[#This Row],[State]]</f>
        <v>52010703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52</v>
      </c>
      <c r="B1505" s="1">
        <f>IF(C1505=0,IF(B1504=Protocol!$V$20,1,B1504+1),B1504)</f>
        <v>1</v>
      </c>
      <c r="C1505" s="1">
        <f>IF(C1504+1=Protocol!$V$21,0,C1504+1)</f>
        <v>8</v>
      </c>
      <c r="D1505" s="1">
        <f t="shared" si="63"/>
        <v>4</v>
      </c>
      <c r="E1505" s="1" t="str">
        <f>INDEX(Protocol[Mark],MATCH(C1505,Protocol[Step],0))</f>
        <v>6S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52010004</v>
      </c>
      <c r="H1505" s="134">
        <f>Systematic[[#This Row],[SampleVariableLabel]]+100*Systematic[[#This Row],[State]]</f>
        <v>52010804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52</v>
      </c>
      <c r="B1506" s="1">
        <f>IF(C1506=0,IF(B1505=Protocol!$V$20,1,B1505+1),B1505)</f>
        <v>1</v>
      </c>
      <c r="C1506" s="1">
        <f>IF(C1505+1=Protocol!$V$21,0,C1505+1)</f>
        <v>9</v>
      </c>
      <c r="D1506" s="1">
        <f t="shared" si="63"/>
        <v>5</v>
      </c>
      <c r="E1506" s="1" t="str">
        <f>INDEX(Protocol[Mark],MATCH(C1506,Protocol[Step],0))</f>
        <v>7Gp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52010005</v>
      </c>
      <c r="H1506" s="134">
        <f>Systematic[[#This Row],[SampleVariableLabel]]+100*Systematic[[#This Row],[State]]</f>
        <v>52010905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52</v>
      </c>
      <c r="B1507" s="1">
        <f>IF(C1507=0,IF(B1506=Protocol!$V$20,1,B1506+1),B1506)</f>
        <v>1</v>
      </c>
      <c r="C1507" s="1">
        <f>IF(C1506+1=Protocol!$V$21,0,C1506+1)</f>
        <v>10</v>
      </c>
      <c r="D1507" s="1">
        <f t="shared" si="63"/>
        <v>6</v>
      </c>
      <c r="E1507" s="1" t="str">
        <f>INDEX(Protocol[Mark],MATCH(C1507,Protocol[Step],0))</f>
        <v>8U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52010006</v>
      </c>
      <c r="H1507" s="134">
        <f>Systematic[[#This Row],[SampleVariableLabel]]+100*Systematic[[#This Row],[State]]</f>
        <v>52011006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52</v>
      </c>
      <c r="B1508" s="1">
        <f>IF(C1508=0,IF(B1507=Protocol!$V$20,1,B1507+1),B1507)</f>
        <v>1</v>
      </c>
      <c r="C1508" s="1">
        <f>IF(C1507+1=Protocol!$V$21,0,C1507+1)</f>
        <v>11</v>
      </c>
      <c r="D1508" s="1">
        <f t="shared" si="63"/>
        <v>1</v>
      </c>
      <c r="E1508" s="1" t="str">
        <f>INDEX(Protocol[Mark],MATCH(C1508,Protocol[Step],0))</f>
        <v>9Rot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52010001</v>
      </c>
      <c r="H1508" s="134">
        <f>Systematic[[#This Row],[SampleVariableLabel]]+100*Systematic[[#This Row],[State]]</f>
        <v>52011101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52</v>
      </c>
      <c r="B1509" s="1">
        <f>IF(C1509=0,IF(B1508=Protocol!$V$20,1,B1508+1),B1508)</f>
        <v>1</v>
      </c>
      <c r="C1509" s="1">
        <f>IF(C1508+1=Protocol!$V$21,0,C1508+1)</f>
        <v>12</v>
      </c>
      <c r="D1509" s="1">
        <f t="shared" si="63"/>
        <v>2</v>
      </c>
      <c r="E1509" s="1" t="str">
        <f>INDEX(Protocol[Mark],MATCH(C1509,Protocol[Step],0))</f>
        <v>10Ama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52010002</v>
      </c>
      <c r="H1509" s="134">
        <f>Systematic[[#This Row],[SampleVariableLabel]]+100*Systematic[[#This Row],[State]]</f>
        <v>52011202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53</v>
      </c>
      <c r="B1510" s="1">
        <f>IF(C1510=0,IF(B1509=Protocol!$V$20,1,B1509+1),B1509)</f>
        <v>1</v>
      </c>
      <c r="C1510" s="1">
        <f>IF(C1509+1=Protocol!$V$21,0,C1509+1)</f>
        <v>0</v>
      </c>
      <c r="D1510" s="1">
        <f t="shared" si="63"/>
        <v>3</v>
      </c>
      <c r="E1510" s="1" t="str">
        <f>INDEX(Protocol[Mark],MATCH(C1510,Protocol[Step],0))</f>
        <v>0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53010003</v>
      </c>
      <c r="H1510" s="134">
        <f>Systematic[[#This Row],[SampleVariableLabel]]+100*Systematic[[#This Row],[State]]</f>
        <v>53010003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53</v>
      </c>
      <c r="B1511" s="1">
        <f>IF(C1511=0,IF(B1510=Protocol!$V$20,1,B1510+1),B1510)</f>
        <v>1</v>
      </c>
      <c r="C1511" s="1">
        <f>IF(C1510+1=Protocol!$V$21,0,C1510+1)</f>
        <v>1</v>
      </c>
      <c r="D1511" s="1">
        <f t="shared" si="63"/>
        <v>4</v>
      </c>
      <c r="E1511" s="1" t="str">
        <f>INDEX(Protocol[Mark],MATCH(C1511,Protocol[Step],0))</f>
        <v>1D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53010004</v>
      </c>
      <c r="H1511" s="134">
        <f>Systematic[[#This Row],[SampleVariableLabel]]+100*Systematic[[#This Row],[State]]</f>
        <v>53010104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53</v>
      </c>
      <c r="B1512" s="1">
        <f>IF(C1512=0,IF(B1511=Protocol!$V$20,1,B1511+1),B1511)</f>
        <v>1</v>
      </c>
      <c r="C1512" s="1">
        <f>IF(C1511+1=Protocol!$V$21,0,C1511+1)</f>
        <v>2</v>
      </c>
      <c r="D1512" s="1">
        <f t="shared" si="63"/>
        <v>5</v>
      </c>
      <c r="E1512" s="1" t="str">
        <f>INDEX(Protocol[Mark],MATCH(C1512,Protocol[Step],0))</f>
        <v>(M.1)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53010005</v>
      </c>
      <c r="H1512" s="134">
        <f>Systematic[[#This Row],[SampleVariableLabel]]+100*Systematic[[#This Row],[State]]</f>
        <v>53010205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53</v>
      </c>
      <c r="B1513" s="1">
        <f>IF(C1513=0,IF(B1512=Protocol!$V$20,1,B1512+1),B1512)</f>
        <v>1</v>
      </c>
      <c r="C1513" s="1">
        <f>IF(C1512+1=Protocol!$V$21,0,C1512+1)</f>
        <v>3</v>
      </c>
      <c r="D1513" s="1">
        <f t="shared" si="63"/>
        <v>6</v>
      </c>
      <c r="E1513" s="1" t="str">
        <f>INDEX(Protocol[Mark],MATCH(C1513,Protocol[Step],0))</f>
        <v>2Oct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53010006</v>
      </c>
      <c r="H1513" s="134">
        <f>Systematic[[#This Row],[SampleVariableLabel]]+100*Systematic[[#This Row],[State]]</f>
        <v>53010306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53</v>
      </c>
      <c r="B1514" s="1">
        <f>IF(C1514=0,IF(B1513=Protocol!$V$20,1,B1513+1),B1513)</f>
        <v>1</v>
      </c>
      <c r="C1514" s="1">
        <f>IF(C1513+1=Protocol!$V$21,0,C1513+1)</f>
        <v>4</v>
      </c>
      <c r="D1514" s="1">
        <f t="shared" si="63"/>
        <v>1</v>
      </c>
      <c r="E1514" s="1" t="str">
        <f>INDEX(Protocol[Mark],MATCH(C1514,Protocol[Step],0))</f>
        <v>3M2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53010001</v>
      </c>
      <c r="H1514" s="134">
        <f>Systematic[[#This Row],[SampleVariableLabel]]+100*Systematic[[#This Row],[State]]</f>
        <v>53010401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53</v>
      </c>
      <c r="B1515" s="1">
        <f>IF(C1515=0,IF(B1514=Protocol!$V$20,1,B1514+1),B1514)</f>
        <v>1</v>
      </c>
      <c r="C1515" s="1">
        <f>IF(C1514+1=Protocol!$V$21,0,C1514+1)</f>
        <v>5</v>
      </c>
      <c r="D1515" s="1">
        <f t="shared" si="63"/>
        <v>2</v>
      </c>
      <c r="E1515" s="1" t="str">
        <f>INDEX(Protocol[Mark],MATCH(C1515,Protocol[Step],0))</f>
        <v>M(c)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53010002</v>
      </c>
      <c r="H1515" s="134">
        <f>Systematic[[#This Row],[SampleVariableLabel]]+100*Systematic[[#This Row],[State]]</f>
        <v>53010502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53</v>
      </c>
      <c r="B1516" s="1">
        <f>IF(C1516=0,IF(B1515=Protocol!$V$20,1,B1515+1),B1515)</f>
        <v>1</v>
      </c>
      <c r="C1516" s="1">
        <f>IF(C1515+1=Protocol!$V$21,0,C1515+1)</f>
        <v>6</v>
      </c>
      <c r="D1516" s="1">
        <f t="shared" si="63"/>
        <v>3</v>
      </c>
      <c r="E1516" s="1" t="str">
        <f>INDEX(Protocol[Mark],MATCH(C1516,Protocol[Step],0))</f>
        <v>4P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53010003</v>
      </c>
      <c r="H1516" s="134">
        <f>Systematic[[#This Row],[SampleVariableLabel]]+100*Systematic[[#This Row],[State]]</f>
        <v>53010603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53</v>
      </c>
      <c r="B1517" s="1">
        <f>IF(C1517=0,IF(B1516=Protocol!$V$20,1,B1516+1),B1516)</f>
        <v>1</v>
      </c>
      <c r="C1517" s="1">
        <f>IF(C1516+1=Protocol!$V$21,0,C1516+1)</f>
        <v>7</v>
      </c>
      <c r="D1517" s="1">
        <f t="shared" si="63"/>
        <v>4</v>
      </c>
      <c r="E1517" s="1" t="str">
        <f>INDEX(Protocol[Mark],MATCH(C1517,Protocol[Step],0))</f>
        <v>5G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53010004</v>
      </c>
      <c r="H1517" s="134">
        <f>Systematic[[#This Row],[SampleVariableLabel]]+100*Systematic[[#This Row],[State]]</f>
        <v>53010704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53</v>
      </c>
      <c r="B1518" s="1">
        <f>IF(C1518=0,IF(B1517=Protocol!$V$20,1,B1517+1),B1517)</f>
        <v>1</v>
      </c>
      <c r="C1518" s="1">
        <f>IF(C1517+1=Protocol!$V$21,0,C1517+1)</f>
        <v>8</v>
      </c>
      <c r="D1518" s="1">
        <f t="shared" si="63"/>
        <v>5</v>
      </c>
      <c r="E1518" s="1" t="str">
        <f>INDEX(Protocol[Mark],MATCH(C1518,Protocol[Step],0))</f>
        <v>6S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53010005</v>
      </c>
      <c r="H1518" s="134">
        <f>Systematic[[#This Row],[SampleVariableLabel]]+100*Systematic[[#This Row],[State]]</f>
        <v>53010805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53</v>
      </c>
      <c r="B1519" s="1">
        <f>IF(C1519=0,IF(B1518=Protocol!$V$20,1,B1518+1),B1518)</f>
        <v>1</v>
      </c>
      <c r="C1519" s="1">
        <f>IF(C1518+1=Protocol!$V$21,0,C1518+1)</f>
        <v>9</v>
      </c>
      <c r="D1519" s="1">
        <f t="shared" si="63"/>
        <v>6</v>
      </c>
      <c r="E1519" s="1" t="str">
        <f>INDEX(Protocol[Mark],MATCH(C1519,Protocol[Step],0))</f>
        <v>7Gp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53010006</v>
      </c>
      <c r="H1519" s="134">
        <f>Systematic[[#This Row],[SampleVariableLabel]]+100*Systematic[[#This Row],[State]]</f>
        <v>53010906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53</v>
      </c>
      <c r="B1520" s="1">
        <f>IF(C1520=0,IF(B1519=Protocol!$V$20,1,B1519+1),B1519)</f>
        <v>1</v>
      </c>
      <c r="C1520" s="1">
        <f>IF(C1519+1=Protocol!$V$21,0,C1519+1)</f>
        <v>10</v>
      </c>
      <c r="D1520" s="1">
        <f t="shared" si="63"/>
        <v>1</v>
      </c>
      <c r="E1520" s="1" t="str">
        <f>INDEX(Protocol[Mark],MATCH(C1520,Protocol[Step],0))</f>
        <v>8U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53010001</v>
      </c>
      <c r="H1520" s="134">
        <f>Systematic[[#This Row],[SampleVariableLabel]]+100*Systematic[[#This Row],[State]]</f>
        <v>53011001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53</v>
      </c>
      <c r="B1521" s="1">
        <f>IF(C1521=0,IF(B1520=Protocol!$V$20,1,B1520+1),B1520)</f>
        <v>1</v>
      </c>
      <c r="C1521" s="1">
        <f>IF(C1520+1=Protocol!$V$21,0,C1520+1)</f>
        <v>11</v>
      </c>
      <c r="D1521" s="1">
        <f t="shared" si="63"/>
        <v>2</v>
      </c>
      <c r="E1521" s="1" t="str">
        <f>INDEX(Protocol[Mark],MATCH(C1521,Protocol[Step],0))</f>
        <v>9Rot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53010002</v>
      </c>
      <c r="H1521" s="134">
        <f>Systematic[[#This Row],[SampleVariableLabel]]+100*Systematic[[#This Row],[State]]</f>
        <v>53011102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53</v>
      </c>
      <c r="B1522" s="1">
        <f>IF(C1522=0,IF(B1521=Protocol!$V$20,1,B1521+1),B1521)</f>
        <v>1</v>
      </c>
      <c r="C1522" s="1">
        <f>IF(C1521+1=Protocol!$V$21,0,C1521+1)</f>
        <v>12</v>
      </c>
      <c r="D1522" s="1">
        <f t="shared" si="63"/>
        <v>3</v>
      </c>
      <c r="E1522" s="1" t="str">
        <f>INDEX(Protocol[Mark],MATCH(C1522,Protocol[Step],0))</f>
        <v>10Ama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53010003</v>
      </c>
      <c r="H1522" s="134">
        <f>Systematic[[#This Row],[SampleVariableLabel]]+100*Systematic[[#This Row],[State]]</f>
        <v>53011203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54</v>
      </c>
      <c r="B1523" s="1">
        <f>IF(C1523=0,IF(B1522=Protocol!$V$20,1,B1522+1),B1522)</f>
        <v>1</v>
      </c>
      <c r="C1523" s="1">
        <f>IF(C1522+1=Protocol!$V$21,0,C1522+1)</f>
        <v>0</v>
      </c>
      <c r="D1523" s="1">
        <f t="shared" si="63"/>
        <v>4</v>
      </c>
      <c r="E1523" s="1" t="str">
        <f>INDEX(Protocol[Mark],MATCH(C1523,Protocol[Step],0))</f>
        <v>0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54010004</v>
      </c>
      <c r="H1523" s="134">
        <f>Systematic[[#This Row],[SampleVariableLabel]]+100*Systematic[[#This Row],[State]]</f>
        <v>54010004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54</v>
      </c>
      <c r="B1524" s="1">
        <f>IF(C1524=0,IF(B1523=Protocol!$V$20,1,B1523+1),B1523)</f>
        <v>1</v>
      </c>
      <c r="C1524" s="1">
        <f>IF(C1523+1=Protocol!$V$21,0,C1523+1)</f>
        <v>1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54010005</v>
      </c>
      <c r="H1524" s="134">
        <f>Systematic[[#This Row],[SampleVariableLabel]]+100*Systematic[[#This Row],[State]]</f>
        <v>54010105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54</v>
      </c>
      <c r="B1525" s="1">
        <f>IF(C1525=0,IF(B1524=Protocol!$V$20,1,B1524+1),B1524)</f>
        <v>1</v>
      </c>
      <c r="C1525" s="1">
        <f>IF(C1524+1=Protocol!$V$21,0,C1524+1)</f>
        <v>2</v>
      </c>
      <c r="D1525" s="1">
        <f t="shared" si="63"/>
        <v>6</v>
      </c>
      <c r="E1525" s="1" t="str">
        <f>INDEX(Protocol[Mark],MATCH(C1525,Protocol[Step],0))</f>
        <v>(M.1)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54010006</v>
      </c>
      <c r="H1525" s="134">
        <f>Systematic[[#This Row],[SampleVariableLabel]]+100*Systematic[[#This Row],[State]]</f>
        <v>54010206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54</v>
      </c>
      <c r="B1526" s="1">
        <f>IF(C1526=0,IF(B1525=Protocol!$V$20,1,B1525+1),B1525)</f>
        <v>1</v>
      </c>
      <c r="C1526" s="1">
        <f>IF(C1525+1=Protocol!$V$21,0,C1525+1)</f>
        <v>3</v>
      </c>
      <c r="D1526" s="1">
        <f t="shared" si="63"/>
        <v>1</v>
      </c>
      <c r="E1526" s="1" t="str">
        <f>INDEX(Protocol[Mark],MATCH(C1526,Protocol[Step],0))</f>
        <v>2Oct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54010001</v>
      </c>
      <c r="H1526" s="134">
        <f>Systematic[[#This Row],[SampleVariableLabel]]+100*Systematic[[#This Row],[State]]</f>
        <v>54010301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54</v>
      </c>
      <c r="B1527" s="1">
        <f>IF(C1527=0,IF(B1526=Protocol!$V$20,1,B1526+1),B1526)</f>
        <v>1</v>
      </c>
      <c r="C1527" s="1">
        <f>IF(C1526+1=Protocol!$V$21,0,C1526+1)</f>
        <v>4</v>
      </c>
      <c r="D1527" s="1">
        <f t="shared" si="63"/>
        <v>2</v>
      </c>
      <c r="E1527" s="1" t="str">
        <f>INDEX(Protocol[Mark],MATCH(C1527,Protocol[Step],0))</f>
        <v>3M2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54010002</v>
      </c>
      <c r="H1527" s="134">
        <f>Systematic[[#This Row],[SampleVariableLabel]]+100*Systematic[[#This Row],[State]]</f>
        <v>54010402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54</v>
      </c>
      <c r="B1528" s="1">
        <f>IF(C1528=0,IF(B1527=Protocol!$V$20,1,B1527+1),B1527)</f>
        <v>1</v>
      </c>
      <c r="C1528" s="1">
        <f>IF(C1527+1=Protocol!$V$21,0,C1527+1)</f>
        <v>5</v>
      </c>
      <c r="D1528" s="1">
        <f t="shared" si="63"/>
        <v>3</v>
      </c>
      <c r="E1528" s="1" t="str">
        <f>INDEX(Protocol[Mark],MATCH(C1528,Protocol[Step],0))</f>
        <v>M(c)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54010003</v>
      </c>
      <c r="H1528" s="134">
        <f>Systematic[[#This Row],[SampleVariableLabel]]+100*Systematic[[#This Row],[State]]</f>
        <v>54010503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54</v>
      </c>
      <c r="B1529" s="1">
        <f>IF(C1529=0,IF(B1528=Protocol!$V$20,1,B1528+1),B1528)</f>
        <v>1</v>
      </c>
      <c r="C1529" s="1">
        <f>IF(C1528+1=Protocol!$V$21,0,C1528+1)</f>
        <v>6</v>
      </c>
      <c r="D1529" s="1">
        <f t="shared" si="63"/>
        <v>4</v>
      </c>
      <c r="E1529" s="1" t="str">
        <f>INDEX(Protocol[Mark],MATCH(C1529,Protocol[Step],0))</f>
        <v>4P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54010004</v>
      </c>
      <c r="H1529" s="134">
        <f>Systematic[[#This Row],[SampleVariableLabel]]+100*Systematic[[#This Row],[State]]</f>
        <v>54010604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54</v>
      </c>
      <c r="B1530" s="1">
        <f>IF(C1530=0,IF(B1529=Protocol!$V$20,1,B1529+1),B1529)</f>
        <v>1</v>
      </c>
      <c r="C1530" s="1">
        <f>IF(C1529+1=Protocol!$V$21,0,C1529+1)</f>
        <v>7</v>
      </c>
      <c r="D1530" s="1">
        <f t="shared" si="63"/>
        <v>5</v>
      </c>
      <c r="E1530" s="1" t="str">
        <f>INDEX(Protocol[Mark],MATCH(C1530,Protocol[Step],0))</f>
        <v>5G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54010005</v>
      </c>
      <c r="H1530" s="134">
        <f>Systematic[[#This Row],[SampleVariableLabel]]+100*Systematic[[#This Row],[State]]</f>
        <v>54010705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54</v>
      </c>
      <c r="B1531" s="1">
        <f>IF(C1531=0,IF(B1530=Protocol!$V$20,1,B1530+1),B1530)</f>
        <v>1</v>
      </c>
      <c r="C1531" s="1">
        <f>IF(C1530+1=Protocol!$V$21,0,C1530+1)</f>
        <v>8</v>
      </c>
      <c r="D1531" s="1">
        <f t="shared" si="63"/>
        <v>6</v>
      </c>
      <c r="E1531" s="1" t="str">
        <f>INDEX(Protocol[Mark],MATCH(C1531,Protocol[Step],0))</f>
        <v>6S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54010006</v>
      </c>
      <c r="H1531" s="134">
        <f>Systematic[[#This Row],[SampleVariableLabel]]+100*Systematic[[#This Row],[State]]</f>
        <v>54010806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54</v>
      </c>
      <c r="B1532" s="1">
        <f>IF(C1532=0,IF(B1531=Protocol!$V$20,1,B1531+1),B1531)</f>
        <v>1</v>
      </c>
      <c r="C1532" s="1">
        <f>IF(C1531+1=Protocol!$V$21,0,C1531+1)</f>
        <v>9</v>
      </c>
      <c r="D1532" s="1">
        <f t="shared" si="63"/>
        <v>1</v>
      </c>
      <c r="E1532" s="1" t="str">
        <f>INDEX(Protocol[Mark],MATCH(C1532,Protocol[Step],0))</f>
        <v>7Gp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54010001</v>
      </c>
      <c r="H1532" s="134">
        <f>Systematic[[#This Row],[SampleVariableLabel]]+100*Systematic[[#This Row],[State]]</f>
        <v>54010901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54</v>
      </c>
      <c r="B1533" s="1">
        <f>IF(C1533=0,IF(B1532=Protocol!$V$20,1,B1532+1),B1532)</f>
        <v>1</v>
      </c>
      <c r="C1533" s="1">
        <f>IF(C1532+1=Protocol!$V$21,0,C1532+1)</f>
        <v>10</v>
      </c>
      <c r="D1533" s="1">
        <f t="shared" si="63"/>
        <v>2</v>
      </c>
      <c r="E1533" s="1" t="str">
        <f>INDEX(Protocol[Mark],MATCH(C1533,Protocol[Step],0))</f>
        <v>8U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54010002</v>
      </c>
      <c r="H1533" s="134">
        <f>Systematic[[#This Row],[SampleVariableLabel]]+100*Systematic[[#This Row],[State]]</f>
        <v>54011002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54</v>
      </c>
      <c r="B1534" s="1">
        <f>IF(C1534=0,IF(B1533=Protocol!$V$20,1,B1533+1),B1533)</f>
        <v>1</v>
      </c>
      <c r="C1534" s="1">
        <f>IF(C1533+1=Protocol!$V$21,0,C1533+1)</f>
        <v>11</v>
      </c>
      <c r="D1534" s="1">
        <f t="shared" si="63"/>
        <v>3</v>
      </c>
      <c r="E1534" s="1" t="str">
        <f>INDEX(Protocol[Mark],MATCH(C1534,Protocol[Step],0))</f>
        <v>9Rot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54010003</v>
      </c>
      <c r="H1534" s="134">
        <f>Systematic[[#This Row],[SampleVariableLabel]]+100*Systematic[[#This Row],[State]]</f>
        <v>54011103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54</v>
      </c>
      <c r="B1535" s="1">
        <f>IF(C1535=0,IF(B1534=Protocol!$V$20,1,B1534+1),B1534)</f>
        <v>1</v>
      </c>
      <c r="C1535" s="1">
        <f>IF(C1534+1=Protocol!$V$21,0,C1534+1)</f>
        <v>12</v>
      </c>
      <c r="D1535" s="1">
        <f t="shared" si="63"/>
        <v>4</v>
      </c>
      <c r="E1535" s="1" t="str">
        <f>INDEX(Protocol[Mark],MATCH(C1535,Protocol[Step],0))</f>
        <v>10Ama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54010004</v>
      </c>
      <c r="H1535" s="134">
        <f>Systematic[[#This Row],[SampleVariableLabel]]+100*Systematic[[#This Row],[State]]</f>
        <v>54011204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55</v>
      </c>
      <c r="B1536" s="1">
        <f>IF(C1536=0,IF(B1535=Protocol!$V$20,1,B1535+1),B1535)</f>
        <v>1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0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55010005</v>
      </c>
      <c r="H1536" s="134">
        <f>Systematic[[#This Row],[SampleVariableLabel]]+100*Systematic[[#This Row],[State]]</f>
        <v>55010005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55</v>
      </c>
      <c r="B1537" s="1">
        <f>IF(C1537=0,IF(B1536=Protocol!$V$20,1,B1536+1),B1536)</f>
        <v>1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55010006</v>
      </c>
      <c r="H1537" s="134">
        <f>Systematic[[#This Row],[SampleVariableLabel]]+100*Systematic[[#This Row],[State]]</f>
        <v>55010106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55</v>
      </c>
      <c r="B1538" s="1">
        <f>IF(C1538=0,IF(B1537=Protocol!$V$20,1,B1537+1),B1537)</f>
        <v>1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(M.1)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55010001</v>
      </c>
      <c r="H1538" s="134">
        <f>Systematic[[#This Row],[SampleVariableLabel]]+100*Systematic[[#This Row],[State]]</f>
        <v>55010201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55</v>
      </c>
      <c r="B1539" s="1">
        <f>IF(C1539=0,IF(B1538=Protocol!$V$20,1,B1538+1),B1538)</f>
        <v>1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2Oct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55010002</v>
      </c>
      <c r="H1539" s="134">
        <f>Systematic[[#This Row],[SampleVariableLabel]]+100*Systematic[[#This Row],[State]]</f>
        <v>55010302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55</v>
      </c>
      <c r="B1540" s="1">
        <f>IF(C1540=0,IF(B1539=Protocol!$V$20,1,B1539+1),B1539)</f>
        <v>1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3M2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55010003</v>
      </c>
      <c r="H1540" s="134">
        <f>Systematic[[#This Row],[SampleVariableLabel]]+100*Systematic[[#This Row],[State]]</f>
        <v>55010403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55</v>
      </c>
      <c r="B1541" s="1">
        <f>IF(C1541=0,IF(B1540=Protocol!$V$20,1,B1540+1),B1540)</f>
        <v>1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M(c)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55010004</v>
      </c>
      <c r="H1541" s="134">
        <f>Systematic[[#This Row],[SampleVariableLabel]]+100*Systematic[[#This Row],[State]]</f>
        <v>55010504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55</v>
      </c>
      <c r="B1542" s="1">
        <f>IF(C1542=0,IF(B1541=Protocol!$V$20,1,B1541+1),B1541)</f>
        <v>1</v>
      </c>
      <c r="C1542" s="1">
        <f>IF(C1541+1=Protocol!$V$21,0,C1541+1)</f>
        <v>6</v>
      </c>
      <c r="D1542" s="1">
        <f t="shared" si="65"/>
        <v>5</v>
      </c>
      <c r="E1542" s="1" t="str">
        <f>INDEX(Protocol[Mark],MATCH(C1542,Protocol[Step],0))</f>
        <v>4P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55010005</v>
      </c>
      <c r="H1542" s="134">
        <f>Systematic[[#This Row],[SampleVariableLabel]]+100*Systematic[[#This Row],[State]]</f>
        <v>55010605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55</v>
      </c>
      <c r="B1543" s="1">
        <f>IF(C1543=0,IF(B1542=Protocol!$V$20,1,B1542+1),B1542)</f>
        <v>1</v>
      </c>
      <c r="C1543" s="1">
        <f>IF(C1542+1=Protocol!$V$21,0,C1542+1)</f>
        <v>7</v>
      </c>
      <c r="D1543" s="1">
        <f t="shared" si="65"/>
        <v>6</v>
      </c>
      <c r="E1543" s="1" t="str">
        <f>INDEX(Protocol[Mark],MATCH(C1543,Protocol[Step],0))</f>
        <v>5G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55010006</v>
      </c>
      <c r="H1543" s="134">
        <f>Systematic[[#This Row],[SampleVariableLabel]]+100*Systematic[[#This Row],[State]]</f>
        <v>55010706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55</v>
      </c>
      <c r="B1544" s="1">
        <f>IF(C1544=0,IF(B1543=Protocol!$V$20,1,B1543+1),B1543)</f>
        <v>1</v>
      </c>
      <c r="C1544" s="1">
        <f>IF(C1543+1=Protocol!$V$21,0,C1543+1)</f>
        <v>8</v>
      </c>
      <c r="D1544" s="1">
        <f t="shared" si="65"/>
        <v>1</v>
      </c>
      <c r="E1544" s="1" t="str">
        <f>INDEX(Protocol[Mark],MATCH(C1544,Protocol[Step],0))</f>
        <v>6S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55010001</v>
      </c>
      <c r="H1544" s="134">
        <f>Systematic[[#This Row],[SampleVariableLabel]]+100*Systematic[[#This Row],[State]]</f>
        <v>55010801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55</v>
      </c>
      <c r="B1545" s="1">
        <f>IF(C1545=0,IF(B1544=Protocol!$V$20,1,B1544+1),B1544)</f>
        <v>1</v>
      </c>
      <c r="C1545" s="1">
        <f>IF(C1544+1=Protocol!$V$21,0,C1544+1)</f>
        <v>9</v>
      </c>
      <c r="D1545" s="1">
        <f t="shared" si="65"/>
        <v>2</v>
      </c>
      <c r="E1545" s="1" t="str">
        <f>INDEX(Protocol[Mark],MATCH(C1545,Protocol[Step],0))</f>
        <v>7Gp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55010002</v>
      </c>
      <c r="H1545" s="134">
        <f>Systematic[[#This Row],[SampleVariableLabel]]+100*Systematic[[#This Row],[State]]</f>
        <v>55010902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55</v>
      </c>
      <c r="B1546" s="1">
        <f>IF(C1546=0,IF(B1545=Protocol!$V$20,1,B1545+1),B1545)</f>
        <v>1</v>
      </c>
      <c r="C1546" s="1">
        <f>IF(C1545+1=Protocol!$V$21,0,C1545+1)</f>
        <v>10</v>
      </c>
      <c r="D1546" s="1">
        <f t="shared" si="65"/>
        <v>3</v>
      </c>
      <c r="E1546" s="1" t="str">
        <f>INDEX(Protocol[Mark],MATCH(C1546,Protocol[Step],0))</f>
        <v>8U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55010003</v>
      </c>
      <c r="H1546" s="134">
        <f>Systematic[[#This Row],[SampleVariableLabel]]+100*Systematic[[#This Row],[State]]</f>
        <v>55011003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55</v>
      </c>
      <c r="B1547" s="1">
        <f>IF(C1547=0,IF(B1546=Protocol!$V$20,1,B1546+1),B1546)</f>
        <v>1</v>
      </c>
      <c r="C1547" s="1">
        <f>IF(C1546+1=Protocol!$V$21,0,C1546+1)</f>
        <v>11</v>
      </c>
      <c r="D1547" s="1">
        <f t="shared" si="65"/>
        <v>4</v>
      </c>
      <c r="E1547" s="1" t="str">
        <f>INDEX(Protocol[Mark],MATCH(C1547,Protocol[Step],0))</f>
        <v>9Rot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55010004</v>
      </c>
      <c r="H1547" s="134">
        <f>Systematic[[#This Row],[SampleVariableLabel]]+100*Systematic[[#This Row],[State]]</f>
        <v>55011104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55</v>
      </c>
      <c r="B1548" s="1">
        <f>IF(C1548=0,IF(B1547=Protocol!$V$20,1,B1547+1),B1547)</f>
        <v>1</v>
      </c>
      <c r="C1548" s="1">
        <f>IF(C1547+1=Protocol!$V$21,0,C1547+1)</f>
        <v>12</v>
      </c>
      <c r="D1548" s="1">
        <f t="shared" si="65"/>
        <v>5</v>
      </c>
      <c r="E1548" s="1" t="str">
        <f>INDEX(Protocol[Mark],MATCH(C1548,Protocol[Step],0))</f>
        <v>10Ama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55010005</v>
      </c>
      <c r="H1548" s="134">
        <f>Systematic[[#This Row],[SampleVariableLabel]]+100*Systematic[[#This Row],[State]]</f>
        <v>55011205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56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0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56010006</v>
      </c>
      <c r="H1549" s="134">
        <f>Systematic[[#This Row],[SampleVariableLabel]]+100*Systematic[[#This Row],[State]]</f>
        <v>56010006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56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1D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56010001</v>
      </c>
      <c r="H1550" s="134">
        <f>Systematic[[#This Row],[SampleVariableLabel]]+100*Systematic[[#This Row],[State]]</f>
        <v>56010101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56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(M.1)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56010002</v>
      </c>
      <c r="H1551" s="134">
        <f>Systematic[[#This Row],[SampleVariableLabel]]+100*Systematic[[#This Row],[State]]</f>
        <v>56010202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56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2Oct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56010003</v>
      </c>
      <c r="H1552" s="134">
        <f>Systematic[[#This Row],[SampleVariableLabel]]+100*Systematic[[#This Row],[State]]</f>
        <v>56010303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56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3M2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56010004</v>
      </c>
      <c r="H1553" s="134">
        <f>Systematic[[#This Row],[SampleVariableLabel]]+100*Systematic[[#This Row],[State]]</f>
        <v>56010404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56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M(c)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56010005</v>
      </c>
      <c r="H1554" s="134">
        <f>Systematic[[#This Row],[SampleVariableLabel]]+100*Systematic[[#This Row],[State]]</f>
        <v>56010505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56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4P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56010006</v>
      </c>
      <c r="H1555" s="134">
        <f>Systematic[[#This Row],[SampleVariableLabel]]+100*Systematic[[#This Row],[State]]</f>
        <v>56010606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56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5G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56010001</v>
      </c>
      <c r="H1556" s="134">
        <f>Systematic[[#This Row],[SampleVariableLabel]]+100*Systematic[[#This Row],[State]]</f>
        <v>56010701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56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6S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56010002</v>
      </c>
      <c r="H1557" s="134">
        <f>Systematic[[#This Row],[SampleVariableLabel]]+100*Systematic[[#This Row],[State]]</f>
        <v>56010802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56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7Gp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56010003</v>
      </c>
      <c r="H1558" s="134">
        <f>Systematic[[#This Row],[SampleVariableLabel]]+100*Systematic[[#This Row],[State]]</f>
        <v>56010903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56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8U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56010004</v>
      </c>
      <c r="H1559" s="134">
        <f>Systematic[[#This Row],[SampleVariableLabel]]+100*Systematic[[#This Row],[State]]</f>
        <v>56011004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56</v>
      </c>
      <c r="B1560" s="1">
        <f>IF(C1560=0,IF(B1559=Protocol!$V$20,1,B1559+1),B1559)</f>
        <v>1</v>
      </c>
      <c r="C1560" s="1">
        <f>IF(C1559+1=Protocol!$V$21,0,C1559+1)</f>
        <v>11</v>
      </c>
      <c r="D1560" s="1">
        <f t="shared" si="65"/>
        <v>5</v>
      </c>
      <c r="E1560" s="1" t="str">
        <f>INDEX(Protocol[Mark],MATCH(C1560,Protocol[Step],0))</f>
        <v>9Rot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56010005</v>
      </c>
      <c r="H1560" s="134">
        <f>Systematic[[#This Row],[SampleVariableLabel]]+100*Systematic[[#This Row],[State]]</f>
        <v>56011105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56</v>
      </c>
      <c r="B1561" s="1">
        <f>IF(C1561=0,IF(B1560=Protocol!$V$20,1,B1560+1),B1560)</f>
        <v>1</v>
      </c>
      <c r="C1561" s="1">
        <f>IF(C1560+1=Protocol!$V$21,0,C1560+1)</f>
        <v>12</v>
      </c>
      <c r="D1561" s="1">
        <f t="shared" si="65"/>
        <v>6</v>
      </c>
      <c r="E1561" s="1" t="str">
        <f>INDEX(Protocol[Mark],MATCH(C1561,Protocol[Step],0))</f>
        <v>10Ama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56010006</v>
      </c>
      <c r="H1561" s="134">
        <f>Systematic[[#This Row],[SampleVariableLabel]]+100*Systematic[[#This Row],[State]]</f>
        <v>56011206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57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0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57010001</v>
      </c>
      <c r="H1562" s="134">
        <f>Systematic[[#This Row],[SampleVariableLabel]]+100*Systematic[[#This Row],[State]]</f>
        <v>57010001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57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1D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57010002</v>
      </c>
      <c r="H1563" s="134">
        <f>Systematic[[#This Row],[SampleVariableLabel]]+100*Systematic[[#This Row],[State]]</f>
        <v>57010102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57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(M.1)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57010003</v>
      </c>
      <c r="H1564" s="134">
        <f>Systematic[[#This Row],[SampleVariableLabel]]+100*Systematic[[#This Row],[State]]</f>
        <v>57010203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57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2Oct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57010004</v>
      </c>
      <c r="H1565" s="134">
        <f>Systematic[[#This Row],[SampleVariableLabel]]+100*Systematic[[#This Row],[State]]</f>
        <v>57010304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57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3M2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57010005</v>
      </c>
      <c r="H1566" s="134">
        <f>Systematic[[#This Row],[SampleVariableLabel]]+100*Systematic[[#This Row],[State]]</f>
        <v>57010405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57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M(c)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57010006</v>
      </c>
      <c r="H1567" s="134">
        <f>Systematic[[#This Row],[SampleVariableLabel]]+100*Systematic[[#This Row],[State]]</f>
        <v>57010506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57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4P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57010001</v>
      </c>
      <c r="H1568" s="134">
        <f>Systematic[[#This Row],[SampleVariableLabel]]+100*Systematic[[#This Row],[State]]</f>
        <v>57010601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57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5G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57010002</v>
      </c>
      <c r="H1569" s="134">
        <f>Systematic[[#This Row],[SampleVariableLabel]]+100*Systematic[[#This Row],[State]]</f>
        <v>57010702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57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6S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57010003</v>
      </c>
      <c r="H1570" s="134">
        <f>Systematic[[#This Row],[SampleVariableLabel]]+100*Systematic[[#This Row],[State]]</f>
        <v>57010803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57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7Gp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57010004</v>
      </c>
      <c r="H1571" s="134">
        <f>Systematic[[#This Row],[SampleVariableLabel]]+100*Systematic[[#This Row],[State]]</f>
        <v>57010904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57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8U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57010005</v>
      </c>
      <c r="H1572" s="134">
        <f>Systematic[[#This Row],[SampleVariableLabel]]+100*Systematic[[#This Row],[State]]</f>
        <v>57011005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57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9Rot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57010006</v>
      </c>
      <c r="H1573" s="134">
        <f>Systematic[[#This Row],[SampleVariableLabel]]+100*Systematic[[#This Row],[State]]</f>
        <v>57011106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57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10Ama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57010001</v>
      </c>
      <c r="H1574" s="134">
        <f>Systematic[[#This Row],[SampleVariableLabel]]+100*Systematic[[#This Row],[State]]</f>
        <v>57011201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58</v>
      </c>
      <c r="B1575" s="1">
        <f>IF(C1575=0,IF(B1574=Protocol!$V$20,1,B1574+1),B1574)</f>
        <v>1</v>
      </c>
      <c r="C1575" s="1">
        <f>IF(C1574+1=Protocol!$V$21,0,C1574+1)</f>
        <v>0</v>
      </c>
      <c r="D1575" s="1">
        <f t="shared" si="65"/>
        <v>2</v>
      </c>
      <c r="E1575" s="1" t="str">
        <f>INDEX(Protocol[Mark],MATCH(C1575,Protocol[Step],0))</f>
        <v>0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58010002</v>
      </c>
      <c r="H1575" s="134">
        <f>Systematic[[#This Row],[SampleVariableLabel]]+100*Systematic[[#This Row],[State]]</f>
        <v>58010002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58</v>
      </c>
      <c r="B1576" s="1">
        <f>IF(C1576=0,IF(B1575=Protocol!$V$20,1,B1575+1),B1575)</f>
        <v>1</v>
      </c>
      <c r="C1576" s="1">
        <f>IF(C1575+1=Protocol!$V$21,0,C1575+1)</f>
        <v>1</v>
      </c>
      <c r="D1576" s="1">
        <f t="shared" si="65"/>
        <v>3</v>
      </c>
      <c r="E1576" s="1" t="str">
        <f>INDEX(Protocol[Mark],MATCH(C1576,Protocol[Step],0))</f>
        <v>1D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58010003</v>
      </c>
      <c r="H1576" s="134">
        <f>Systematic[[#This Row],[SampleVariableLabel]]+100*Systematic[[#This Row],[State]]</f>
        <v>58010103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58</v>
      </c>
      <c r="B1577" s="1">
        <f>IF(C1577=0,IF(B1576=Protocol!$V$20,1,B1576+1),B1576)</f>
        <v>1</v>
      </c>
      <c r="C1577" s="1">
        <f>IF(C1576+1=Protocol!$V$21,0,C1576+1)</f>
        <v>2</v>
      </c>
      <c r="D1577" s="1">
        <f t="shared" si="65"/>
        <v>4</v>
      </c>
      <c r="E1577" s="1" t="str">
        <f>INDEX(Protocol[Mark],MATCH(C1577,Protocol[Step],0))</f>
        <v>(M.1)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58010004</v>
      </c>
      <c r="H1577" s="134">
        <f>Systematic[[#This Row],[SampleVariableLabel]]+100*Systematic[[#This Row],[State]]</f>
        <v>58010204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58</v>
      </c>
      <c r="B1578" s="1">
        <f>IF(C1578=0,IF(B1577=Protocol!$V$20,1,B1577+1),B1577)</f>
        <v>1</v>
      </c>
      <c r="C1578" s="1">
        <f>IF(C1577+1=Protocol!$V$21,0,C1577+1)</f>
        <v>3</v>
      </c>
      <c r="D1578" s="1">
        <f t="shared" si="65"/>
        <v>5</v>
      </c>
      <c r="E1578" s="1" t="str">
        <f>INDEX(Protocol[Mark],MATCH(C1578,Protocol[Step],0))</f>
        <v>2Oct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58010005</v>
      </c>
      <c r="H1578" s="134">
        <f>Systematic[[#This Row],[SampleVariableLabel]]+100*Systematic[[#This Row],[State]]</f>
        <v>58010305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58</v>
      </c>
      <c r="B1579" s="1">
        <f>IF(C1579=0,IF(B1578=Protocol!$V$20,1,B1578+1),B1578)</f>
        <v>1</v>
      </c>
      <c r="C1579" s="1">
        <f>IF(C1578+1=Protocol!$V$21,0,C1578+1)</f>
        <v>4</v>
      </c>
      <c r="D1579" s="1">
        <f t="shared" si="65"/>
        <v>6</v>
      </c>
      <c r="E1579" s="1" t="str">
        <f>INDEX(Protocol[Mark],MATCH(C1579,Protocol[Step],0))</f>
        <v>3M2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58010006</v>
      </c>
      <c r="H1579" s="134">
        <f>Systematic[[#This Row],[SampleVariableLabel]]+100*Systematic[[#This Row],[State]]</f>
        <v>58010406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58</v>
      </c>
      <c r="B1580" s="1">
        <f>IF(C1580=0,IF(B1579=Protocol!$V$20,1,B1579+1),B1579)</f>
        <v>1</v>
      </c>
      <c r="C1580" s="1">
        <f>IF(C1579+1=Protocol!$V$21,0,C1579+1)</f>
        <v>5</v>
      </c>
      <c r="D1580" s="1">
        <f t="shared" si="65"/>
        <v>1</v>
      </c>
      <c r="E1580" s="1" t="str">
        <f>INDEX(Protocol[Mark],MATCH(C1580,Protocol[Step],0))</f>
        <v>M(c)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58010001</v>
      </c>
      <c r="H1580" s="134">
        <f>Systematic[[#This Row],[SampleVariableLabel]]+100*Systematic[[#This Row],[State]]</f>
        <v>58010501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58</v>
      </c>
      <c r="B1581" s="1">
        <f>IF(C1581=0,IF(B1580=Protocol!$V$20,1,B1580+1),B1580)</f>
        <v>1</v>
      </c>
      <c r="C1581" s="1">
        <f>IF(C1580+1=Protocol!$V$21,0,C1580+1)</f>
        <v>6</v>
      </c>
      <c r="D1581" s="1">
        <f t="shared" si="65"/>
        <v>2</v>
      </c>
      <c r="E1581" s="1" t="str">
        <f>INDEX(Protocol[Mark],MATCH(C1581,Protocol[Step],0))</f>
        <v>4P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58010002</v>
      </c>
      <c r="H1581" s="134">
        <f>Systematic[[#This Row],[SampleVariableLabel]]+100*Systematic[[#This Row],[State]]</f>
        <v>58010602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58</v>
      </c>
      <c r="B1582" s="1">
        <f>IF(C1582=0,IF(B1581=Protocol!$V$20,1,B1581+1),B1581)</f>
        <v>1</v>
      </c>
      <c r="C1582" s="1">
        <f>IF(C1581+1=Protocol!$V$21,0,C1581+1)</f>
        <v>7</v>
      </c>
      <c r="D1582" s="1">
        <f t="shared" si="65"/>
        <v>3</v>
      </c>
      <c r="E1582" s="1" t="str">
        <f>INDEX(Protocol[Mark],MATCH(C1582,Protocol[Step],0))</f>
        <v>5G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58010003</v>
      </c>
      <c r="H1582" s="134">
        <f>Systematic[[#This Row],[SampleVariableLabel]]+100*Systematic[[#This Row],[State]]</f>
        <v>58010703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58</v>
      </c>
      <c r="B1583" s="1">
        <f>IF(C1583=0,IF(B1582=Protocol!$V$20,1,B1582+1),B1582)</f>
        <v>1</v>
      </c>
      <c r="C1583" s="1">
        <f>IF(C1582+1=Protocol!$V$21,0,C1582+1)</f>
        <v>8</v>
      </c>
      <c r="D1583" s="1">
        <f t="shared" si="65"/>
        <v>4</v>
      </c>
      <c r="E1583" s="1" t="str">
        <f>INDEX(Protocol[Mark],MATCH(C1583,Protocol[Step],0))</f>
        <v>6S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58010004</v>
      </c>
      <c r="H1583" s="134">
        <f>Systematic[[#This Row],[SampleVariableLabel]]+100*Systematic[[#This Row],[State]]</f>
        <v>58010804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58</v>
      </c>
      <c r="B1584" s="1">
        <f>IF(C1584=0,IF(B1583=Protocol!$V$20,1,B1583+1),B1583)</f>
        <v>1</v>
      </c>
      <c r="C1584" s="1">
        <f>IF(C1583+1=Protocol!$V$21,0,C1583+1)</f>
        <v>9</v>
      </c>
      <c r="D1584" s="1">
        <f t="shared" si="65"/>
        <v>5</v>
      </c>
      <c r="E1584" s="1" t="str">
        <f>INDEX(Protocol[Mark],MATCH(C1584,Protocol[Step],0))</f>
        <v>7Gp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58010005</v>
      </c>
      <c r="H1584" s="134">
        <f>Systematic[[#This Row],[SampleVariableLabel]]+100*Systematic[[#This Row],[State]]</f>
        <v>58010905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58</v>
      </c>
      <c r="B1585" s="1">
        <f>IF(C1585=0,IF(B1584=Protocol!$V$20,1,B1584+1),B1584)</f>
        <v>1</v>
      </c>
      <c r="C1585" s="1">
        <f>IF(C1584+1=Protocol!$V$21,0,C1584+1)</f>
        <v>10</v>
      </c>
      <c r="D1585" s="1">
        <f t="shared" si="65"/>
        <v>6</v>
      </c>
      <c r="E1585" s="1" t="str">
        <f>INDEX(Protocol[Mark],MATCH(C1585,Protocol[Step],0))</f>
        <v>8U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58010006</v>
      </c>
      <c r="H1585" s="134">
        <f>Systematic[[#This Row],[SampleVariableLabel]]+100*Systematic[[#This Row],[State]]</f>
        <v>58011006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58</v>
      </c>
      <c r="B1586" s="1">
        <f>IF(C1586=0,IF(B1585=Protocol!$V$20,1,B1585+1),B1585)</f>
        <v>1</v>
      </c>
      <c r="C1586" s="1">
        <f>IF(C1585+1=Protocol!$V$21,0,C1585+1)</f>
        <v>11</v>
      </c>
      <c r="D1586" s="1">
        <f t="shared" si="65"/>
        <v>1</v>
      </c>
      <c r="E1586" s="1" t="str">
        <f>INDEX(Protocol[Mark],MATCH(C1586,Protocol[Step],0))</f>
        <v>9Rot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58010001</v>
      </c>
      <c r="H1586" s="134">
        <f>Systematic[[#This Row],[SampleVariableLabel]]+100*Systematic[[#This Row],[State]]</f>
        <v>58011101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58</v>
      </c>
      <c r="B1587" s="1">
        <f>IF(C1587=0,IF(B1586=Protocol!$V$20,1,B1586+1),B1586)</f>
        <v>1</v>
      </c>
      <c r="C1587" s="1">
        <f>IF(C1586+1=Protocol!$V$21,0,C1586+1)</f>
        <v>12</v>
      </c>
      <c r="D1587" s="1">
        <f t="shared" si="65"/>
        <v>2</v>
      </c>
      <c r="E1587" s="1" t="str">
        <f>INDEX(Protocol[Mark],MATCH(C1587,Protocol[Step],0))</f>
        <v>10Ama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58010002</v>
      </c>
      <c r="H1587" s="134">
        <f>Systematic[[#This Row],[SampleVariableLabel]]+100*Systematic[[#This Row],[State]]</f>
        <v>58011202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59</v>
      </c>
      <c r="B1588" s="1">
        <f>IF(C1588=0,IF(B1587=Protocol!$V$20,1,B1587+1),B1587)</f>
        <v>1</v>
      </c>
      <c r="C1588" s="1">
        <f>IF(C1587+1=Protocol!$V$21,0,C1587+1)</f>
        <v>0</v>
      </c>
      <c r="D1588" s="1">
        <f t="shared" si="65"/>
        <v>3</v>
      </c>
      <c r="E1588" s="1" t="str">
        <f>INDEX(Protocol[Mark],MATCH(C1588,Protocol[Step],0))</f>
        <v>0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59010003</v>
      </c>
      <c r="H1588" s="134">
        <f>Systematic[[#This Row],[SampleVariableLabel]]+100*Systematic[[#This Row],[State]]</f>
        <v>59010003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59</v>
      </c>
      <c r="B1589" s="1">
        <f>IF(C1589=0,IF(B1588=Protocol!$V$20,1,B1588+1),B1588)</f>
        <v>1</v>
      </c>
      <c r="C1589" s="1">
        <f>IF(C1588+1=Protocol!$V$21,0,C1588+1)</f>
        <v>1</v>
      </c>
      <c r="D1589" s="1">
        <f t="shared" si="65"/>
        <v>4</v>
      </c>
      <c r="E1589" s="1" t="str">
        <f>INDEX(Protocol[Mark],MATCH(C1589,Protocol[Step],0))</f>
        <v>1D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59010004</v>
      </c>
      <c r="H1589" s="134">
        <f>Systematic[[#This Row],[SampleVariableLabel]]+100*Systematic[[#This Row],[State]]</f>
        <v>59010104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59</v>
      </c>
      <c r="B1590" s="1">
        <f>IF(C1590=0,IF(B1589=Protocol!$V$20,1,B1589+1),B1589)</f>
        <v>1</v>
      </c>
      <c r="C1590" s="1">
        <f>IF(C1589+1=Protocol!$V$21,0,C1589+1)</f>
        <v>2</v>
      </c>
      <c r="D1590" s="1">
        <f t="shared" si="65"/>
        <v>5</v>
      </c>
      <c r="E1590" s="1" t="str">
        <f>INDEX(Protocol[Mark],MATCH(C1590,Protocol[Step],0))</f>
        <v>(M.1)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59010005</v>
      </c>
      <c r="H1590" s="134">
        <f>Systematic[[#This Row],[SampleVariableLabel]]+100*Systematic[[#This Row],[State]]</f>
        <v>59010205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59</v>
      </c>
      <c r="B1591" s="1">
        <f>IF(C1591=0,IF(B1590=Protocol!$V$20,1,B1590+1),B1590)</f>
        <v>1</v>
      </c>
      <c r="C1591" s="1">
        <f>IF(C1590+1=Protocol!$V$21,0,C1590+1)</f>
        <v>3</v>
      </c>
      <c r="D1591" s="1">
        <f t="shared" si="65"/>
        <v>6</v>
      </c>
      <c r="E1591" s="1" t="str">
        <f>INDEX(Protocol[Mark],MATCH(C1591,Protocol[Step],0))</f>
        <v>2Oct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59010006</v>
      </c>
      <c r="H1591" s="134">
        <f>Systematic[[#This Row],[SampleVariableLabel]]+100*Systematic[[#This Row],[State]]</f>
        <v>59010306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59</v>
      </c>
      <c r="B1592" s="1">
        <f>IF(C1592=0,IF(B1591=Protocol!$V$20,1,B1591+1),B1591)</f>
        <v>1</v>
      </c>
      <c r="C1592" s="1">
        <f>IF(C1591+1=Protocol!$V$21,0,C1591+1)</f>
        <v>4</v>
      </c>
      <c r="D1592" s="1">
        <f t="shared" si="65"/>
        <v>1</v>
      </c>
      <c r="E1592" s="1" t="str">
        <f>INDEX(Protocol[Mark],MATCH(C1592,Protocol[Step],0))</f>
        <v>3M2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59010001</v>
      </c>
      <c r="H1592" s="134">
        <f>Systematic[[#This Row],[SampleVariableLabel]]+100*Systematic[[#This Row],[State]]</f>
        <v>59010401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59</v>
      </c>
      <c r="B1593" s="1">
        <f>IF(C1593=0,IF(B1592=Protocol!$V$20,1,B1592+1),B1592)</f>
        <v>1</v>
      </c>
      <c r="C1593" s="1">
        <f>IF(C1592+1=Protocol!$V$21,0,C1592+1)</f>
        <v>5</v>
      </c>
      <c r="D1593" s="1">
        <f t="shared" si="65"/>
        <v>2</v>
      </c>
      <c r="E1593" s="1" t="str">
        <f>INDEX(Protocol[Mark],MATCH(C1593,Protocol[Step],0))</f>
        <v>M(c)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59010002</v>
      </c>
      <c r="H1593" s="134">
        <f>Systematic[[#This Row],[SampleVariableLabel]]+100*Systematic[[#This Row],[State]]</f>
        <v>59010502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59</v>
      </c>
      <c r="B1594" s="1">
        <f>IF(C1594=0,IF(B1593=Protocol!$V$20,1,B1593+1),B1593)</f>
        <v>1</v>
      </c>
      <c r="C1594" s="1">
        <f>IF(C1593+1=Protocol!$V$21,0,C1593+1)</f>
        <v>6</v>
      </c>
      <c r="D1594" s="1">
        <f t="shared" si="65"/>
        <v>3</v>
      </c>
      <c r="E1594" s="1" t="str">
        <f>INDEX(Protocol[Mark],MATCH(C1594,Protocol[Step],0))</f>
        <v>4P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59010003</v>
      </c>
      <c r="H1594" s="134">
        <f>Systematic[[#This Row],[SampleVariableLabel]]+100*Systematic[[#This Row],[State]]</f>
        <v>59010603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59</v>
      </c>
      <c r="B1595" s="1">
        <f>IF(C1595=0,IF(B1594=Protocol!$V$20,1,B1594+1),B1594)</f>
        <v>1</v>
      </c>
      <c r="C1595" s="1">
        <f>IF(C1594+1=Protocol!$V$21,0,C1594+1)</f>
        <v>7</v>
      </c>
      <c r="D1595" s="1">
        <f t="shared" si="65"/>
        <v>4</v>
      </c>
      <c r="E1595" s="1" t="str">
        <f>INDEX(Protocol[Mark],MATCH(C1595,Protocol[Step],0))</f>
        <v>5G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59010004</v>
      </c>
      <c r="H1595" s="134">
        <f>Systematic[[#This Row],[SampleVariableLabel]]+100*Systematic[[#This Row],[State]]</f>
        <v>59010704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59</v>
      </c>
      <c r="B1596" s="1">
        <f>IF(C1596=0,IF(B1595=Protocol!$V$20,1,B1595+1),B1595)</f>
        <v>1</v>
      </c>
      <c r="C1596" s="1">
        <f>IF(C1595+1=Protocol!$V$21,0,C1595+1)</f>
        <v>8</v>
      </c>
      <c r="D1596" s="1">
        <f t="shared" si="65"/>
        <v>5</v>
      </c>
      <c r="E1596" s="1" t="str">
        <f>INDEX(Protocol[Mark],MATCH(C1596,Protocol[Step],0))</f>
        <v>6S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59010005</v>
      </c>
      <c r="H1596" s="134">
        <f>Systematic[[#This Row],[SampleVariableLabel]]+100*Systematic[[#This Row],[State]]</f>
        <v>59010805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59</v>
      </c>
      <c r="B1597" s="1">
        <f>IF(C1597=0,IF(B1596=Protocol!$V$20,1,B1596+1),B1596)</f>
        <v>1</v>
      </c>
      <c r="C1597" s="1">
        <f>IF(C1596+1=Protocol!$V$21,0,C1596+1)</f>
        <v>9</v>
      </c>
      <c r="D1597" s="1">
        <f t="shared" si="65"/>
        <v>6</v>
      </c>
      <c r="E1597" s="1" t="str">
        <f>INDEX(Protocol[Mark],MATCH(C1597,Protocol[Step],0))</f>
        <v>7Gp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59010006</v>
      </c>
      <c r="H1597" s="134">
        <f>Systematic[[#This Row],[SampleVariableLabel]]+100*Systematic[[#This Row],[State]]</f>
        <v>59010906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59</v>
      </c>
      <c r="B1598" s="1">
        <f>IF(C1598=0,IF(B1597=Protocol!$V$20,1,B1597+1),B1597)</f>
        <v>1</v>
      </c>
      <c r="C1598" s="1">
        <f>IF(C1597+1=Protocol!$V$21,0,C1597+1)</f>
        <v>10</v>
      </c>
      <c r="D1598" s="1">
        <f t="shared" si="65"/>
        <v>1</v>
      </c>
      <c r="E1598" s="1" t="str">
        <f>INDEX(Protocol[Mark],MATCH(C1598,Protocol[Step],0))</f>
        <v>8U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59010001</v>
      </c>
      <c r="H1598" s="134">
        <f>Systematic[[#This Row],[SampleVariableLabel]]+100*Systematic[[#This Row],[State]]</f>
        <v>59011001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59</v>
      </c>
      <c r="B1599" s="1">
        <f>IF(C1599=0,IF(B1598=Protocol!$V$20,1,B1598+1),B1598)</f>
        <v>1</v>
      </c>
      <c r="C1599" s="1">
        <f>IF(C1598+1=Protocol!$V$21,0,C1598+1)</f>
        <v>11</v>
      </c>
      <c r="D1599" s="1">
        <f t="shared" si="65"/>
        <v>2</v>
      </c>
      <c r="E1599" s="1" t="str">
        <f>INDEX(Protocol[Mark],MATCH(C1599,Protocol[Step],0))</f>
        <v>9Rot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59010002</v>
      </c>
      <c r="H1599" s="134">
        <f>Systematic[[#This Row],[SampleVariableLabel]]+100*Systematic[[#This Row],[State]]</f>
        <v>59011102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59</v>
      </c>
      <c r="B1600" s="1">
        <f>IF(C1600=0,IF(B1599=Protocol!$V$20,1,B1599+1),B1599)</f>
        <v>1</v>
      </c>
      <c r="C1600" s="1">
        <f>IF(C1599+1=Protocol!$V$21,0,C1599+1)</f>
        <v>12</v>
      </c>
      <c r="D1600" s="1">
        <f t="shared" si="65"/>
        <v>3</v>
      </c>
      <c r="E1600" s="1" t="str">
        <f>INDEX(Protocol[Mark],MATCH(C1600,Protocol[Step],0))</f>
        <v>10Ama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59010003</v>
      </c>
      <c r="H1600" s="134">
        <f>Systematic[[#This Row],[SampleVariableLabel]]+100*Systematic[[#This Row],[State]]</f>
        <v>59011203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60</v>
      </c>
      <c r="B1601" s="1">
        <f>IF(C1601=0,IF(B1600=Protocol!$V$20,1,B1600+1),B1600)</f>
        <v>1</v>
      </c>
      <c r="C1601" s="1">
        <f>IF(C1600+1=Protocol!$V$21,0,C1600+1)</f>
        <v>0</v>
      </c>
      <c r="D1601" s="1">
        <f t="shared" si="65"/>
        <v>4</v>
      </c>
      <c r="E1601" s="1" t="str">
        <f>INDEX(Protocol[Mark],MATCH(C1601,Protocol[Step],0))</f>
        <v>0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60010004</v>
      </c>
      <c r="H1601" s="134">
        <f>Systematic[[#This Row],[SampleVariableLabel]]+100*Systematic[[#This Row],[State]]</f>
        <v>60010004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60</v>
      </c>
      <c r="B1602" s="1">
        <f>IF(C1602=0,IF(B1601=Protocol!$V$20,1,B1601+1),B1601)</f>
        <v>1</v>
      </c>
      <c r="C1602" s="1">
        <f>IF(C1601+1=Protocol!$V$21,0,C1601+1)</f>
        <v>1</v>
      </c>
      <c r="D1602" s="1">
        <f t="shared" si="65"/>
        <v>5</v>
      </c>
      <c r="E1602" s="1" t="str">
        <f>INDEX(Protocol[Mark],MATCH(C1602,Protocol[Step],0))</f>
        <v>1D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60010005</v>
      </c>
      <c r="H1602" s="134">
        <f>Systematic[[#This Row],[SampleVariableLabel]]+100*Systematic[[#This Row],[State]]</f>
        <v>60010105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60</v>
      </c>
      <c r="B1603" s="1">
        <f>IF(C1603=0,IF(B1602=Protocol!$V$20,1,B1602+1),B1602)</f>
        <v>1</v>
      </c>
      <c r="C1603" s="1">
        <f>IF(C1602+1=Protocol!$V$21,0,C1602+1)</f>
        <v>2</v>
      </c>
      <c r="D1603" s="1">
        <f t="shared" ref="D1603:D1666" si="67">IF(D1602=nVariables,1,D1602+1)</f>
        <v>6</v>
      </c>
      <c r="E1603" s="1" t="str">
        <f>INDEX(Protocol[Mark],MATCH(C1603,Protocol[Step],0))</f>
        <v>(M.1)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60010006</v>
      </c>
      <c r="H1603" s="134">
        <f>Systematic[[#This Row],[SampleVariableLabel]]+100*Systematic[[#This Row],[State]]</f>
        <v>60010206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60</v>
      </c>
      <c r="B1604" s="1">
        <f>IF(C1604=0,IF(B1603=Protocol!$V$20,1,B1603+1),B1603)</f>
        <v>1</v>
      </c>
      <c r="C1604" s="1">
        <f>IF(C1603+1=Protocol!$V$21,0,C1603+1)</f>
        <v>3</v>
      </c>
      <c r="D1604" s="1">
        <f t="shared" si="67"/>
        <v>1</v>
      </c>
      <c r="E1604" s="1" t="str">
        <f>INDEX(Protocol[Mark],MATCH(C1604,Protocol[Step],0))</f>
        <v>2Oct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60010001</v>
      </c>
      <c r="H1604" s="134">
        <f>Systematic[[#This Row],[SampleVariableLabel]]+100*Systematic[[#This Row],[State]]</f>
        <v>60010301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60</v>
      </c>
      <c r="B1605" s="1">
        <f>IF(C1605=0,IF(B1604=Protocol!$V$20,1,B1604+1),B1604)</f>
        <v>1</v>
      </c>
      <c r="C1605" s="1">
        <f>IF(C1604+1=Protocol!$V$21,0,C1604+1)</f>
        <v>4</v>
      </c>
      <c r="D1605" s="1">
        <f t="shared" si="67"/>
        <v>2</v>
      </c>
      <c r="E1605" s="1" t="str">
        <f>INDEX(Protocol[Mark],MATCH(C1605,Protocol[Step],0))</f>
        <v>3M2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60010002</v>
      </c>
      <c r="H1605" s="134">
        <f>Systematic[[#This Row],[SampleVariableLabel]]+100*Systematic[[#This Row],[State]]</f>
        <v>60010402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60</v>
      </c>
      <c r="B1606" s="1">
        <f>IF(C1606=0,IF(B1605=Protocol!$V$20,1,B1605+1),B1605)</f>
        <v>1</v>
      </c>
      <c r="C1606" s="1">
        <f>IF(C1605+1=Protocol!$V$21,0,C1605+1)</f>
        <v>5</v>
      </c>
      <c r="D1606" s="1">
        <f t="shared" si="67"/>
        <v>3</v>
      </c>
      <c r="E1606" s="1" t="str">
        <f>INDEX(Protocol[Mark],MATCH(C1606,Protocol[Step],0))</f>
        <v>M(c)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60010003</v>
      </c>
      <c r="H1606" s="134">
        <f>Systematic[[#This Row],[SampleVariableLabel]]+100*Systematic[[#This Row],[State]]</f>
        <v>60010503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60</v>
      </c>
      <c r="B1607" s="1">
        <f>IF(C1607=0,IF(B1606=Protocol!$V$20,1,B1606+1),B1606)</f>
        <v>1</v>
      </c>
      <c r="C1607" s="1">
        <f>IF(C1606+1=Protocol!$V$21,0,C1606+1)</f>
        <v>6</v>
      </c>
      <c r="D1607" s="1">
        <f t="shared" si="67"/>
        <v>4</v>
      </c>
      <c r="E1607" s="1" t="str">
        <f>INDEX(Protocol[Mark],MATCH(C1607,Protocol[Step],0))</f>
        <v>4P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60010004</v>
      </c>
      <c r="H1607" s="134">
        <f>Systematic[[#This Row],[SampleVariableLabel]]+100*Systematic[[#This Row],[State]]</f>
        <v>60010604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60</v>
      </c>
      <c r="B1608" s="1">
        <f>IF(C1608=0,IF(B1607=Protocol!$V$20,1,B1607+1),B1607)</f>
        <v>1</v>
      </c>
      <c r="C1608" s="1">
        <f>IF(C1607+1=Protocol!$V$21,0,C1607+1)</f>
        <v>7</v>
      </c>
      <c r="D1608" s="1">
        <f t="shared" si="67"/>
        <v>5</v>
      </c>
      <c r="E1608" s="1" t="str">
        <f>INDEX(Protocol[Mark],MATCH(C1608,Protocol[Step],0))</f>
        <v>5G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60010005</v>
      </c>
      <c r="H1608" s="134">
        <f>Systematic[[#This Row],[SampleVariableLabel]]+100*Systematic[[#This Row],[State]]</f>
        <v>60010705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60</v>
      </c>
      <c r="B1609" s="1">
        <f>IF(C1609=0,IF(B1608=Protocol!$V$20,1,B1608+1),B1608)</f>
        <v>1</v>
      </c>
      <c r="C1609" s="1">
        <f>IF(C1608+1=Protocol!$V$21,0,C1608+1)</f>
        <v>8</v>
      </c>
      <c r="D1609" s="1">
        <f t="shared" si="67"/>
        <v>6</v>
      </c>
      <c r="E1609" s="1" t="str">
        <f>INDEX(Protocol[Mark],MATCH(C1609,Protocol[Step],0))</f>
        <v>6S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60010006</v>
      </c>
      <c r="H1609" s="134">
        <f>Systematic[[#This Row],[SampleVariableLabel]]+100*Systematic[[#This Row],[State]]</f>
        <v>60010806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60</v>
      </c>
      <c r="B1610" s="1">
        <f>IF(C1610=0,IF(B1609=Protocol!$V$20,1,B1609+1),B1609)</f>
        <v>1</v>
      </c>
      <c r="C1610" s="1">
        <f>IF(C1609+1=Protocol!$V$21,0,C1609+1)</f>
        <v>9</v>
      </c>
      <c r="D1610" s="1">
        <f t="shared" si="67"/>
        <v>1</v>
      </c>
      <c r="E1610" s="1" t="str">
        <f>INDEX(Protocol[Mark],MATCH(C1610,Protocol[Step],0))</f>
        <v>7Gp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60010001</v>
      </c>
      <c r="H1610" s="134">
        <f>Systematic[[#This Row],[SampleVariableLabel]]+100*Systematic[[#This Row],[State]]</f>
        <v>60010901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60</v>
      </c>
      <c r="B1611" s="1">
        <f>IF(C1611=0,IF(B1610=Protocol!$V$20,1,B1610+1),B1610)</f>
        <v>1</v>
      </c>
      <c r="C1611" s="1">
        <f>IF(C1610+1=Protocol!$V$21,0,C1610+1)</f>
        <v>10</v>
      </c>
      <c r="D1611" s="1">
        <f t="shared" si="67"/>
        <v>2</v>
      </c>
      <c r="E1611" s="1" t="str">
        <f>INDEX(Protocol[Mark],MATCH(C1611,Protocol[Step],0))</f>
        <v>8U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60010002</v>
      </c>
      <c r="H1611" s="134">
        <f>Systematic[[#This Row],[SampleVariableLabel]]+100*Systematic[[#This Row],[State]]</f>
        <v>60011002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60</v>
      </c>
      <c r="B1612" s="1">
        <f>IF(C1612=0,IF(B1611=Protocol!$V$20,1,B1611+1),B1611)</f>
        <v>1</v>
      </c>
      <c r="C1612" s="1">
        <f>IF(C1611+1=Protocol!$V$21,0,C1611+1)</f>
        <v>11</v>
      </c>
      <c r="D1612" s="1">
        <f t="shared" si="67"/>
        <v>3</v>
      </c>
      <c r="E1612" s="1" t="str">
        <f>INDEX(Protocol[Mark],MATCH(C1612,Protocol[Step],0))</f>
        <v>9Rot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60010003</v>
      </c>
      <c r="H1612" s="134">
        <f>Systematic[[#This Row],[SampleVariableLabel]]+100*Systematic[[#This Row],[State]]</f>
        <v>60011103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60</v>
      </c>
      <c r="B1613" s="1">
        <f>IF(C1613=0,IF(B1612=Protocol!$V$20,1,B1612+1),B1612)</f>
        <v>1</v>
      </c>
      <c r="C1613" s="1">
        <f>IF(C1612+1=Protocol!$V$21,0,C1612+1)</f>
        <v>12</v>
      </c>
      <c r="D1613" s="1">
        <f t="shared" si="67"/>
        <v>4</v>
      </c>
      <c r="E1613" s="1" t="str">
        <f>INDEX(Protocol[Mark],MATCH(C1613,Protocol[Step],0))</f>
        <v>10Ama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60010004</v>
      </c>
      <c r="H1613" s="134">
        <f>Systematic[[#This Row],[SampleVariableLabel]]+100*Systematic[[#This Row],[State]]</f>
        <v>60011204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61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0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61010005</v>
      </c>
      <c r="H1614" s="134">
        <f>Systematic[[#This Row],[SampleVariableLabel]]+100*Systematic[[#This Row],[State]]</f>
        <v>61010005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61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1D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61010006</v>
      </c>
      <c r="H1615" s="134">
        <f>Systematic[[#This Row],[SampleVariableLabel]]+100*Systematic[[#This Row],[State]]</f>
        <v>61010106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61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(M.1)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61010001</v>
      </c>
      <c r="H1616" s="134">
        <f>Systematic[[#This Row],[SampleVariableLabel]]+100*Systematic[[#This Row],[State]]</f>
        <v>61010201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61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2Oct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61010002</v>
      </c>
      <c r="H1617" s="134">
        <f>Systematic[[#This Row],[SampleVariableLabel]]+100*Systematic[[#This Row],[State]]</f>
        <v>61010302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61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3M2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61010003</v>
      </c>
      <c r="H1618" s="134">
        <f>Systematic[[#This Row],[SampleVariableLabel]]+100*Systematic[[#This Row],[State]]</f>
        <v>61010403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61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M(c)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61010004</v>
      </c>
      <c r="H1619" s="134">
        <f>Systematic[[#This Row],[SampleVariableLabel]]+100*Systematic[[#This Row],[State]]</f>
        <v>61010504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61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4P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61010005</v>
      </c>
      <c r="H1620" s="134">
        <f>Systematic[[#This Row],[SampleVariableLabel]]+100*Systematic[[#This Row],[State]]</f>
        <v>61010605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61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5G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61010006</v>
      </c>
      <c r="H1621" s="134">
        <f>Systematic[[#This Row],[SampleVariableLabel]]+100*Systematic[[#This Row],[State]]</f>
        <v>61010706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61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6S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61010001</v>
      </c>
      <c r="H1622" s="134">
        <f>Systematic[[#This Row],[SampleVariableLabel]]+100*Systematic[[#This Row],[State]]</f>
        <v>61010801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61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7Gp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61010002</v>
      </c>
      <c r="H1623" s="134">
        <f>Systematic[[#This Row],[SampleVariableLabel]]+100*Systematic[[#This Row],[State]]</f>
        <v>61010902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61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8U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61010003</v>
      </c>
      <c r="H1624" s="134">
        <f>Systematic[[#This Row],[SampleVariableLabel]]+100*Systematic[[#This Row],[State]]</f>
        <v>61011003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61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9Rot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61010004</v>
      </c>
      <c r="H1625" s="134">
        <f>Systematic[[#This Row],[SampleVariableLabel]]+100*Systematic[[#This Row],[State]]</f>
        <v>61011104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61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10Ama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61010005</v>
      </c>
      <c r="H1626" s="134">
        <f>Systematic[[#This Row],[SampleVariableLabel]]+100*Systematic[[#This Row],[State]]</f>
        <v>61011205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62</v>
      </c>
      <c r="B1627" s="1">
        <f>IF(C1627=0,IF(B1626=Protocol!$V$20,1,B1626+1),B1626)</f>
        <v>1</v>
      </c>
      <c r="C1627" s="1">
        <f>IF(C1626+1=Protocol!$V$21,0,C1626+1)</f>
        <v>0</v>
      </c>
      <c r="D1627" s="1">
        <f t="shared" si="67"/>
        <v>6</v>
      </c>
      <c r="E1627" s="1" t="str">
        <f>INDEX(Protocol[Mark],MATCH(C1627,Protocol[Step],0))</f>
        <v>0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62010006</v>
      </c>
      <c r="H1627" s="134">
        <f>Systematic[[#This Row],[SampleVariableLabel]]+100*Systematic[[#This Row],[State]]</f>
        <v>62010006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62</v>
      </c>
      <c r="B1628" s="1">
        <f>IF(C1628=0,IF(B1627=Protocol!$V$20,1,B1627+1),B1627)</f>
        <v>1</v>
      </c>
      <c r="C1628" s="1">
        <f>IF(C1627+1=Protocol!$V$21,0,C1627+1)</f>
        <v>1</v>
      </c>
      <c r="D1628" s="1">
        <f t="shared" si="67"/>
        <v>1</v>
      </c>
      <c r="E1628" s="1" t="str">
        <f>INDEX(Protocol[Mark],MATCH(C1628,Protocol[Step],0))</f>
        <v>1D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62010001</v>
      </c>
      <c r="H1628" s="134">
        <f>Systematic[[#This Row],[SampleVariableLabel]]+100*Systematic[[#This Row],[State]]</f>
        <v>62010101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62</v>
      </c>
      <c r="B1629" s="1">
        <f>IF(C1629=0,IF(B1628=Protocol!$V$20,1,B1628+1),B1628)</f>
        <v>1</v>
      </c>
      <c r="C1629" s="1">
        <f>IF(C1628+1=Protocol!$V$21,0,C1628+1)</f>
        <v>2</v>
      </c>
      <c r="D1629" s="1">
        <f t="shared" si="67"/>
        <v>2</v>
      </c>
      <c r="E1629" s="1" t="str">
        <f>INDEX(Protocol[Mark],MATCH(C1629,Protocol[Step],0))</f>
        <v>(M.1)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62010002</v>
      </c>
      <c r="H1629" s="134">
        <f>Systematic[[#This Row],[SampleVariableLabel]]+100*Systematic[[#This Row],[State]]</f>
        <v>62010202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62</v>
      </c>
      <c r="B1630" s="1">
        <f>IF(C1630=0,IF(B1629=Protocol!$V$20,1,B1629+1),B1629)</f>
        <v>1</v>
      </c>
      <c r="C1630" s="1">
        <f>IF(C1629+1=Protocol!$V$21,0,C1629+1)</f>
        <v>3</v>
      </c>
      <c r="D1630" s="1">
        <f t="shared" si="67"/>
        <v>3</v>
      </c>
      <c r="E1630" s="1" t="str">
        <f>INDEX(Protocol[Mark],MATCH(C1630,Protocol[Step],0))</f>
        <v>2Oct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62010003</v>
      </c>
      <c r="H1630" s="134">
        <f>Systematic[[#This Row],[SampleVariableLabel]]+100*Systematic[[#This Row],[State]]</f>
        <v>62010303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62</v>
      </c>
      <c r="B1631" s="1">
        <f>IF(C1631=0,IF(B1630=Protocol!$V$20,1,B1630+1),B1630)</f>
        <v>1</v>
      </c>
      <c r="C1631" s="1">
        <f>IF(C1630+1=Protocol!$V$21,0,C1630+1)</f>
        <v>4</v>
      </c>
      <c r="D1631" s="1">
        <f t="shared" si="67"/>
        <v>4</v>
      </c>
      <c r="E1631" s="1" t="str">
        <f>INDEX(Protocol[Mark],MATCH(C1631,Protocol[Step],0))</f>
        <v>3M2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62010004</v>
      </c>
      <c r="H1631" s="134">
        <f>Systematic[[#This Row],[SampleVariableLabel]]+100*Systematic[[#This Row],[State]]</f>
        <v>62010404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62</v>
      </c>
      <c r="B1632" s="1">
        <f>IF(C1632=0,IF(B1631=Protocol!$V$20,1,B1631+1),B1631)</f>
        <v>1</v>
      </c>
      <c r="C1632" s="1">
        <f>IF(C1631+1=Protocol!$V$21,0,C1631+1)</f>
        <v>5</v>
      </c>
      <c r="D1632" s="1">
        <f t="shared" si="67"/>
        <v>5</v>
      </c>
      <c r="E1632" s="1" t="str">
        <f>INDEX(Protocol[Mark],MATCH(C1632,Protocol[Step],0))</f>
        <v>M(c)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62010005</v>
      </c>
      <c r="H1632" s="134">
        <f>Systematic[[#This Row],[SampleVariableLabel]]+100*Systematic[[#This Row],[State]]</f>
        <v>62010505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62</v>
      </c>
      <c r="B1633" s="1">
        <f>IF(C1633=0,IF(B1632=Protocol!$V$20,1,B1632+1),B1632)</f>
        <v>1</v>
      </c>
      <c r="C1633" s="1">
        <f>IF(C1632+1=Protocol!$V$21,0,C1632+1)</f>
        <v>6</v>
      </c>
      <c r="D1633" s="1">
        <f t="shared" si="67"/>
        <v>6</v>
      </c>
      <c r="E1633" s="1" t="str">
        <f>INDEX(Protocol[Mark],MATCH(C1633,Protocol[Step],0))</f>
        <v>4P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62010006</v>
      </c>
      <c r="H1633" s="134">
        <f>Systematic[[#This Row],[SampleVariableLabel]]+100*Systematic[[#This Row],[State]]</f>
        <v>62010606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62</v>
      </c>
      <c r="B1634" s="1">
        <f>IF(C1634=0,IF(B1633=Protocol!$V$20,1,B1633+1),B1633)</f>
        <v>1</v>
      </c>
      <c r="C1634" s="1">
        <f>IF(C1633+1=Protocol!$V$21,0,C1633+1)</f>
        <v>7</v>
      </c>
      <c r="D1634" s="1">
        <f t="shared" si="67"/>
        <v>1</v>
      </c>
      <c r="E1634" s="1" t="str">
        <f>INDEX(Protocol[Mark],MATCH(C1634,Protocol[Step],0))</f>
        <v>5G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62010001</v>
      </c>
      <c r="H1634" s="134">
        <f>Systematic[[#This Row],[SampleVariableLabel]]+100*Systematic[[#This Row],[State]]</f>
        <v>62010701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62</v>
      </c>
      <c r="B1635" s="1">
        <f>IF(C1635=0,IF(B1634=Protocol!$V$20,1,B1634+1),B1634)</f>
        <v>1</v>
      </c>
      <c r="C1635" s="1">
        <f>IF(C1634+1=Protocol!$V$21,0,C1634+1)</f>
        <v>8</v>
      </c>
      <c r="D1635" s="1">
        <f t="shared" si="67"/>
        <v>2</v>
      </c>
      <c r="E1635" s="1" t="str">
        <f>INDEX(Protocol[Mark],MATCH(C1635,Protocol[Step],0))</f>
        <v>6S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62010002</v>
      </c>
      <c r="H1635" s="134">
        <f>Systematic[[#This Row],[SampleVariableLabel]]+100*Systematic[[#This Row],[State]]</f>
        <v>62010802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62</v>
      </c>
      <c r="B1636" s="1">
        <f>IF(C1636=0,IF(B1635=Protocol!$V$20,1,B1635+1),B1635)</f>
        <v>1</v>
      </c>
      <c r="C1636" s="1">
        <f>IF(C1635+1=Protocol!$V$21,0,C1635+1)</f>
        <v>9</v>
      </c>
      <c r="D1636" s="1">
        <f t="shared" si="67"/>
        <v>3</v>
      </c>
      <c r="E1636" s="1" t="str">
        <f>INDEX(Protocol[Mark],MATCH(C1636,Protocol[Step],0))</f>
        <v>7Gp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62010003</v>
      </c>
      <c r="H1636" s="134">
        <f>Systematic[[#This Row],[SampleVariableLabel]]+100*Systematic[[#This Row],[State]]</f>
        <v>62010903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62</v>
      </c>
      <c r="B1637" s="1">
        <f>IF(C1637=0,IF(B1636=Protocol!$V$20,1,B1636+1),B1636)</f>
        <v>1</v>
      </c>
      <c r="C1637" s="1">
        <f>IF(C1636+1=Protocol!$V$21,0,C1636+1)</f>
        <v>10</v>
      </c>
      <c r="D1637" s="1">
        <f t="shared" si="67"/>
        <v>4</v>
      </c>
      <c r="E1637" s="1" t="str">
        <f>INDEX(Protocol[Mark],MATCH(C1637,Protocol[Step],0))</f>
        <v>8U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62010004</v>
      </c>
      <c r="H1637" s="134">
        <f>Systematic[[#This Row],[SampleVariableLabel]]+100*Systematic[[#This Row],[State]]</f>
        <v>62011004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62</v>
      </c>
      <c r="B1638" s="1">
        <f>IF(C1638=0,IF(B1637=Protocol!$V$20,1,B1637+1),B1637)</f>
        <v>1</v>
      </c>
      <c r="C1638" s="1">
        <f>IF(C1637+1=Protocol!$V$21,0,C1637+1)</f>
        <v>11</v>
      </c>
      <c r="D1638" s="1">
        <f t="shared" si="67"/>
        <v>5</v>
      </c>
      <c r="E1638" s="1" t="str">
        <f>INDEX(Protocol[Mark],MATCH(C1638,Protocol[Step],0))</f>
        <v>9Rot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62010005</v>
      </c>
      <c r="H1638" s="134">
        <f>Systematic[[#This Row],[SampleVariableLabel]]+100*Systematic[[#This Row],[State]]</f>
        <v>62011105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62</v>
      </c>
      <c r="B1639" s="1">
        <f>IF(C1639=0,IF(B1638=Protocol!$V$20,1,B1638+1),B1638)</f>
        <v>1</v>
      </c>
      <c r="C1639" s="1">
        <f>IF(C1638+1=Protocol!$V$21,0,C1638+1)</f>
        <v>12</v>
      </c>
      <c r="D1639" s="1">
        <f t="shared" si="67"/>
        <v>6</v>
      </c>
      <c r="E1639" s="1" t="str">
        <f>INDEX(Protocol[Mark],MATCH(C1639,Protocol[Step],0))</f>
        <v>10Ama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62010006</v>
      </c>
      <c r="H1639" s="134">
        <f>Systematic[[#This Row],[SampleVariableLabel]]+100*Systematic[[#This Row],[State]]</f>
        <v>62011206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63</v>
      </c>
      <c r="B1640" s="1">
        <f>IF(C1640=0,IF(B1639=Protocol!$V$20,1,B1639+1),B1639)</f>
        <v>1</v>
      </c>
      <c r="C1640" s="1">
        <f>IF(C1639+1=Protocol!$V$21,0,C1639+1)</f>
        <v>0</v>
      </c>
      <c r="D1640" s="1">
        <f t="shared" si="67"/>
        <v>1</v>
      </c>
      <c r="E1640" s="1" t="str">
        <f>INDEX(Protocol[Mark],MATCH(C1640,Protocol[Step],0))</f>
        <v>0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63010001</v>
      </c>
      <c r="H1640" s="134">
        <f>Systematic[[#This Row],[SampleVariableLabel]]+100*Systematic[[#This Row],[State]]</f>
        <v>63010001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63</v>
      </c>
      <c r="B1641" s="1">
        <f>IF(C1641=0,IF(B1640=Protocol!$V$20,1,B1640+1),B1640)</f>
        <v>1</v>
      </c>
      <c r="C1641" s="1">
        <f>IF(C1640+1=Protocol!$V$21,0,C1640+1)</f>
        <v>1</v>
      </c>
      <c r="D1641" s="1">
        <f t="shared" si="67"/>
        <v>2</v>
      </c>
      <c r="E1641" s="1" t="str">
        <f>INDEX(Protocol[Mark],MATCH(C1641,Protocol[Step],0))</f>
        <v>1D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63010002</v>
      </c>
      <c r="H1641" s="134">
        <f>Systematic[[#This Row],[SampleVariableLabel]]+100*Systematic[[#This Row],[State]]</f>
        <v>63010102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63</v>
      </c>
      <c r="B1642" s="1">
        <f>IF(C1642=0,IF(B1641=Protocol!$V$20,1,B1641+1),B1641)</f>
        <v>1</v>
      </c>
      <c r="C1642" s="1">
        <f>IF(C1641+1=Protocol!$V$21,0,C1641+1)</f>
        <v>2</v>
      </c>
      <c r="D1642" s="1">
        <f t="shared" si="67"/>
        <v>3</v>
      </c>
      <c r="E1642" s="1" t="str">
        <f>INDEX(Protocol[Mark],MATCH(C1642,Protocol[Step],0))</f>
        <v>(M.1)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63010003</v>
      </c>
      <c r="H1642" s="134">
        <f>Systematic[[#This Row],[SampleVariableLabel]]+100*Systematic[[#This Row],[State]]</f>
        <v>63010203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63</v>
      </c>
      <c r="B1643" s="1">
        <f>IF(C1643=0,IF(B1642=Protocol!$V$20,1,B1642+1),B1642)</f>
        <v>1</v>
      </c>
      <c r="C1643" s="1">
        <f>IF(C1642+1=Protocol!$V$21,0,C1642+1)</f>
        <v>3</v>
      </c>
      <c r="D1643" s="1">
        <f t="shared" si="67"/>
        <v>4</v>
      </c>
      <c r="E1643" s="1" t="str">
        <f>INDEX(Protocol[Mark],MATCH(C1643,Protocol[Step],0))</f>
        <v>2Oct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63010004</v>
      </c>
      <c r="H1643" s="134">
        <f>Systematic[[#This Row],[SampleVariableLabel]]+100*Systematic[[#This Row],[State]]</f>
        <v>63010304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63</v>
      </c>
      <c r="B1644" s="1">
        <f>IF(C1644=0,IF(B1643=Protocol!$V$20,1,B1643+1),B1643)</f>
        <v>1</v>
      </c>
      <c r="C1644" s="1">
        <f>IF(C1643+1=Protocol!$V$21,0,C1643+1)</f>
        <v>4</v>
      </c>
      <c r="D1644" s="1">
        <f t="shared" si="67"/>
        <v>5</v>
      </c>
      <c r="E1644" s="1" t="str">
        <f>INDEX(Protocol[Mark],MATCH(C1644,Protocol[Step],0))</f>
        <v>3M2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63010005</v>
      </c>
      <c r="H1644" s="134">
        <f>Systematic[[#This Row],[SampleVariableLabel]]+100*Systematic[[#This Row],[State]]</f>
        <v>63010405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63</v>
      </c>
      <c r="B1645" s="1">
        <f>IF(C1645=0,IF(B1644=Protocol!$V$20,1,B1644+1),B1644)</f>
        <v>1</v>
      </c>
      <c r="C1645" s="1">
        <f>IF(C1644+1=Protocol!$V$21,0,C1644+1)</f>
        <v>5</v>
      </c>
      <c r="D1645" s="1">
        <f t="shared" si="67"/>
        <v>6</v>
      </c>
      <c r="E1645" s="1" t="str">
        <f>INDEX(Protocol[Mark],MATCH(C1645,Protocol[Step],0))</f>
        <v>M(c)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63010006</v>
      </c>
      <c r="H1645" s="134">
        <f>Systematic[[#This Row],[SampleVariableLabel]]+100*Systematic[[#This Row],[State]]</f>
        <v>63010506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63</v>
      </c>
      <c r="B1646" s="1">
        <f>IF(C1646=0,IF(B1645=Protocol!$V$20,1,B1645+1),B1645)</f>
        <v>1</v>
      </c>
      <c r="C1646" s="1">
        <f>IF(C1645+1=Protocol!$V$21,0,C1645+1)</f>
        <v>6</v>
      </c>
      <c r="D1646" s="1">
        <f t="shared" si="67"/>
        <v>1</v>
      </c>
      <c r="E1646" s="1" t="str">
        <f>INDEX(Protocol[Mark],MATCH(C1646,Protocol[Step],0))</f>
        <v>4P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63010001</v>
      </c>
      <c r="H1646" s="134">
        <f>Systematic[[#This Row],[SampleVariableLabel]]+100*Systematic[[#This Row],[State]]</f>
        <v>63010601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63</v>
      </c>
      <c r="B1647" s="1">
        <f>IF(C1647=0,IF(B1646=Protocol!$V$20,1,B1646+1),B1646)</f>
        <v>1</v>
      </c>
      <c r="C1647" s="1">
        <f>IF(C1646+1=Protocol!$V$21,0,C1646+1)</f>
        <v>7</v>
      </c>
      <c r="D1647" s="1">
        <f t="shared" si="67"/>
        <v>2</v>
      </c>
      <c r="E1647" s="1" t="str">
        <f>INDEX(Protocol[Mark],MATCH(C1647,Protocol[Step],0))</f>
        <v>5G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63010002</v>
      </c>
      <c r="H1647" s="134">
        <f>Systematic[[#This Row],[SampleVariableLabel]]+100*Systematic[[#This Row],[State]]</f>
        <v>63010702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63</v>
      </c>
      <c r="B1648" s="1">
        <f>IF(C1648=0,IF(B1647=Protocol!$V$20,1,B1647+1),B1647)</f>
        <v>1</v>
      </c>
      <c r="C1648" s="1">
        <f>IF(C1647+1=Protocol!$V$21,0,C1647+1)</f>
        <v>8</v>
      </c>
      <c r="D1648" s="1">
        <f t="shared" si="67"/>
        <v>3</v>
      </c>
      <c r="E1648" s="1" t="str">
        <f>INDEX(Protocol[Mark],MATCH(C1648,Protocol[Step],0))</f>
        <v>6S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63010003</v>
      </c>
      <c r="H1648" s="134">
        <f>Systematic[[#This Row],[SampleVariableLabel]]+100*Systematic[[#This Row],[State]]</f>
        <v>63010803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63</v>
      </c>
      <c r="B1649" s="1">
        <f>IF(C1649=0,IF(B1648=Protocol!$V$20,1,B1648+1),B1648)</f>
        <v>1</v>
      </c>
      <c r="C1649" s="1">
        <f>IF(C1648+1=Protocol!$V$21,0,C1648+1)</f>
        <v>9</v>
      </c>
      <c r="D1649" s="1">
        <f t="shared" si="67"/>
        <v>4</v>
      </c>
      <c r="E1649" s="1" t="str">
        <f>INDEX(Protocol[Mark],MATCH(C1649,Protocol[Step],0))</f>
        <v>7Gp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63010004</v>
      </c>
      <c r="H1649" s="134">
        <f>Systematic[[#This Row],[SampleVariableLabel]]+100*Systematic[[#This Row],[State]]</f>
        <v>63010904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63</v>
      </c>
      <c r="B1650" s="1">
        <f>IF(C1650=0,IF(B1649=Protocol!$V$20,1,B1649+1),B1649)</f>
        <v>1</v>
      </c>
      <c r="C1650" s="1">
        <f>IF(C1649+1=Protocol!$V$21,0,C1649+1)</f>
        <v>10</v>
      </c>
      <c r="D1650" s="1">
        <f t="shared" si="67"/>
        <v>5</v>
      </c>
      <c r="E1650" s="1" t="str">
        <f>INDEX(Protocol[Mark],MATCH(C1650,Protocol[Step],0))</f>
        <v>8U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63010005</v>
      </c>
      <c r="H1650" s="134">
        <f>Systematic[[#This Row],[SampleVariableLabel]]+100*Systematic[[#This Row],[State]]</f>
        <v>63011005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63</v>
      </c>
      <c r="B1651" s="1">
        <f>IF(C1651=0,IF(B1650=Protocol!$V$20,1,B1650+1),B1650)</f>
        <v>1</v>
      </c>
      <c r="C1651" s="1">
        <f>IF(C1650+1=Protocol!$V$21,0,C1650+1)</f>
        <v>11</v>
      </c>
      <c r="D1651" s="1">
        <f t="shared" si="67"/>
        <v>6</v>
      </c>
      <c r="E1651" s="1" t="str">
        <f>INDEX(Protocol[Mark],MATCH(C1651,Protocol[Step],0))</f>
        <v>9Rot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63010006</v>
      </c>
      <c r="H1651" s="134">
        <f>Systematic[[#This Row],[SampleVariableLabel]]+100*Systematic[[#This Row],[State]]</f>
        <v>63011106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63</v>
      </c>
      <c r="B1652" s="1">
        <f>IF(C1652=0,IF(B1651=Protocol!$V$20,1,B1651+1),B1651)</f>
        <v>1</v>
      </c>
      <c r="C1652" s="1">
        <f>IF(C1651+1=Protocol!$V$21,0,C1651+1)</f>
        <v>12</v>
      </c>
      <c r="D1652" s="1">
        <f t="shared" si="67"/>
        <v>1</v>
      </c>
      <c r="E1652" s="1" t="str">
        <f>INDEX(Protocol[Mark],MATCH(C1652,Protocol[Step],0))</f>
        <v>10Ama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63010001</v>
      </c>
      <c r="H1652" s="134">
        <f>Systematic[[#This Row],[SampleVariableLabel]]+100*Systematic[[#This Row],[State]]</f>
        <v>63011201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64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0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64010002</v>
      </c>
      <c r="H1653" s="134">
        <f>Systematic[[#This Row],[SampleVariableLabel]]+100*Systematic[[#This Row],[State]]</f>
        <v>64010002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64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1D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64010003</v>
      </c>
      <c r="H1654" s="134">
        <f>Systematic[[#This Row],[SampleVariableLabel]]+100*Systematic[[#This Row],[State]]</f>
        <v>64010103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64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(M.1)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64010004</v>
      </c>
      <c r="H1655" s="134">
        <f>Systematic[[#This Row],[SampleVariableLabel]]+100*Systematic[[#This Row],[State]]</f>
        <v>64010204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64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2Oct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64010005</v>
      </c>
      <c r="H1656" s="134">
        <f>Systematic[[#This Row],[SampleVariableLabel]]+100*Systematic[[#This Row],[State]]</f>
        <v>64010305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64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3M2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64010006</v>
      </c>
      <c r="H1657" s="134">
        <f>Systematic[[#This Row],[SampleVariableLabel]]+100*Systematic[[#This Row],[State]]</f>
        <v>64010406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64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M(c)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64010001</v>
      </c>
      <c r="H1658" s="134">
        <f>Systematic[[#This Row],[SampleVariableLabel]]+100*Systematic[[#This Row],[State]]</f>
        <v>64010501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64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4P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64010002</v>
      </c>
      <c r="H1659" s="134">
        <f>Systematic[[#This Row],[SampleVariableLabel]]+100*Systematic[[#This Row],[State]]</f>
        <v>64010602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64</v>
      </c>
      <c r="B1660" s="1">
        <f>IF(C1660=0,IF(B1659=Protocol!$V$20,1,B1659+1),B1659)</f>
        <v>1</v>
      </c>
      <c r="C1660" s="1">
        <f>IF(C1659+1=Protocol!$V$21,0,C1659+1)</f>
        <v>7</v>
      </c>
      <c r="D1660" s="1">
        <f t="shared" si="67"/>
        <v>3</v>
      </c>
      <c r="E1660" s="1" t="str">
        <f>INDEX(Protocol[Mark],MATCH(C1660,Protocol[Step],0))</f>
        <v>5G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64010003</v>
      </c>
      <c r="H1660" s="134">
        <f>Systematic[[#This Row],[SampleVariableLabel]]+100*Systematic[[#This Row],[State]]</f>
        <v>64010703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64</v>
      </c>
      <c r="B1661" s="1">
        <f>IF(C1661=0,IF(B1660=Protocol!$V$20,1,B1660+1),B1660)</f>
        <v>1</v>
      </c>
      <c r="C1661" s="1">
        <f>IF(C1660+1=Protocol!$V$21,0,C1660+1)</f>
        <v>8</v>
      </c>
      <c r="D1661" s="1">
        <f t="shared" si="67"/>
        <v>4</v>
      </c>
      <c r="E1661" s="1" t="str">
        <f>INDEX(Protocol[Mark],MATCH(C1661,Protocol[Step],0))</f>
        <v>6S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64010004</v>
      </c>
      <c r="H1661" s="134">
        <f>Systematic[[#This Row],[SampleVariableLabel]]+100*Systematic[[#This Row],[State]]</f>
        <v>64010804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64</v>
      </c>
      <c r="B1662" s="1">
        <f>IF(C1662=0,IF(B1661=Protocol!$V$20,1,B1661+1),B1661)</f>
        <v>1</v>
      </c>
      <c r="C1662" s="1">
        <f>IF(C1661+1=Protocol!$V$21,0,C1661+1)</f>
        <v>9</v>
      </c>
      <c r="D1662" s="1">
        <f t="shared" si="67"/>
        <v>5</v>
      </c>
      <c r="E1662" s="1" t="str">
        <f>INDEX(Protocol[Mark],MATCH(C1662,Protocol[Step],0))</f>
        <v>7Gp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64010005</v>
      </c>
      <c r="H1662" s="134">
        <f>Systematic[[#This Row],[SampleVariableLabel]]+100*Systematic[[#This Row],[State]]</f>
        <v>64010905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64</v>
      </c>
      <c r="B1663" s="1">
        <f>IF(C1663=0,IF(B1662=Protocol!$V$20,1,B1662+1),B1662)</f>
        <v>1</v>
      </c>
      <c r="C1663" s="1">
        <f>IF(C1662+1=Protocol!$V$21,0,C1662+1)</f>
        <v>10</v>
      </c>
      <c r="D1663" s="1">
        <f t="shared" si="67"/>
        <v>6</v>
      </c>
      <c r="E1663" s="1" t="str">
        <f>INDEX(Protocol[Mark],MATCH(C1663,Protocol[Step],0))</f>
        <v>8U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64010006</v>
      </c>
      <c r="H1663" s="134">
        <f>Systematic[[#This Row],[SampleVariableLabel]]+100*Systematic[[#This Row],[State]]</f>
        <v>64011006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64</v>
      </c>
      <c r="B1664" s="1">
        <f>IF(C1664=0,IF(B1663=Protocol!$V$20,1,B1663+1),B1663)</f>
        <v>1</v>
      </c>
      <c r="C1664" s="1">
        <f>IF(C1663+1=Protocol!$V$21,0,C1663+1)</f>
        <v>11</v>
      </c>
      <c r="D1664" s="1">
        <f t="shared" si="67"/>
        <v>1</v>
      </c>
      <c r="E1664" s="1" t="str">
        <f>INDEX(Protocol[Mark],MATCH(C1664,Protocol[Step],0))</f>
        <v>9Rot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64010001</v>
      </c>
      <c r="H1664" s="134">
        <f>Systematic[[#This Row],[SampleVariableLabel]]+100*Systematic[[#This Row],[State]]</f>
        <v>64011101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64</v>
      </c>
      <c r="B1665" s="1">
        <f>IF(C1665=0,IF(B1664=Protocol!$V$20,1,B1664+1),B1664)</f>
        <v>1</v>
      </c>
      <c r="C1665" s="1">
        <f>IF(C1664+1=Protocol!$V$21,0,C1664+1)</f>
        <v>12</v>
      </c>
      <c r="D1665" s="1">
        <f t="shared" si="67"/>
        <v>2</v>
      </c>
      <c r="E1665" s="1" t="str">
        <f>INDEX(Protocol[Mark],MATCH(C1665,Protocol[Step],0))</f>
        <v>10Ama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64010002</v>
      </c>
      <c r="H1665" s="134">
        <f>Systematic[[#This Row],[SampleVariableLabel]]+100*Systematic[[#This Row],[State]]</f>
        <v>64011202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65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0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65010003</v>
      </c>
      <c r="H1666" s="134">
        <f>Systematic[[#This Row],[SampleVariableLabel]]+100*Systematic[[#This Row],[State]]</f>
        <v>65010003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65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65010004</v>
      </c>
      <c r="H1667" s="134">
        <f>Systematic[[#This Row],[SampleVariableLabel]]+100*Systematic[[#This Row],[State]]</f>
        <v>65010104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65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(M.1)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65010005</v>
      </c>
      <c r="H1668" s="134">
        <f>Systematic[[#This Row],[SampleVariableLabel]]+100*Systematic[[#This Row],[State]]</f>
        <v>65010205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65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2Oct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65010006</v>
      </c>
      <c r="H1669" s="134">
        <f>Systematic[[#This Row],[SampleVariableLabel]]+100*Systematic[[#This Row],[State]]</f>
        <v>65010306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65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3M2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65010001</v>
      </c>
      <c r="H1670" s="134">
        <f>Systematic[[#This Row],[SampleVariableLabel]]+100*Systematic[[#This Row],[State]]</f>
        <v>65010401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65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M(c)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65010002</v>
      </c>
      <c r="H1671" s="134">
        <f>Systematic[[#This Row],[SampleVariableLabel]]+100*Systematic[[#This Row],[State]]</f>
        <v>65010502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65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4P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65010003</v>
      </c>
      <c r="H1672" s="134">
        <f>Systematic[[#This Row],[SampleVariableLabel]]+100*Systematic[[#This Row],[State]]</f>
        <v>65010603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65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5G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65010004</v>
      </c>
      <c r="H1673" s="134">
        <f>Systematic[[#This Row],[SampleVariableLabel]]+100*Systematic[[#This Row],[State]]</f>
        <v>65010704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65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6S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65010005</v>
      </c>
      <c r="H1674" s="134">
        <f>Systematic[[#This Row],[SampleVariableLabel]]+100*Systematic[[#This Row],[State]]</f>
        <v>65010805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65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7Gp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65010006</v>
      </c>
      <c r="H1675" s="134">
        <f>Systematic[[#This Row],[SampleVariableLabel]]+100*Systematic[[#This Row],[State]]</f>
        <v>65010906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65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8U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65010001</v>
      </c>
      <c r="H1676" s="134">
        <f>Systematic[[#This Row],[SampleVariableLabel]]+100*Systematic[[#This Row],[State]]</f>
        <v>65011001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65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9Rot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65010002</v>
      </c>
      <c r="H1677" s="134">
        <f>Systematic[[#This Row],[SampleVariableLabel]]+100*Systematic[[#This Row],[State]]</f>
        <v>65011102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65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10Ama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65010003</v>
      </c>
      <c r="H1678" s="134">
        <f>Systematic[[#This Row],[SampleVariableLabel]]+100*Systematic[[#This Row],[State]]</f>
        <v>65011203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66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0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66010004</v>
      </c>
      <c r="H1679" s="134">
        <f>Systematic[[#This Row],[SampleVariableLabel]]+100*Systematic[[#This Row],[State]]</f>
        <v>66010004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66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1D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66010005</v>
      </c>
      <c r="H1680" s="134">
        <f>Systematic[[#This Row],[SampleVariableLabel]]+100*Systematic[[#This Row],[State]]</f>
        <v>66010105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66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(M.1)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66010006</v>
      </c>
      <c r="H1681" s="134">
        <f>Systematic[[#This Row],[SampleVariableLabel]]+100*Systematic[[#This Row],[State]]</f>
        <v>66010206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66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2Oct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66010001</v>
      </c>
      <c r="H1682" s="134">
        <f>Systematic[[#This Row],[SampleVariableLabel]]+100*Systematic[[#This Row],[State]]</f>
        <v>66010301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66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3M2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66010002</v>
      </c>
      <c r="H1683" s="134">
        <f>Systematic[[#This Row],[SampleVariableLabel]]+100*Systematic[[#This Row],[State]]</f>
        <v>66010402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66</v>
      </c>
      <c r="B1684" s="1">
        <f>IF(C1684=0,IF(B1683=Protocol!$V$20,1,B1683+1),B1683)</f>
        <v>1</v>
      </c>
      <c r="C1684" s="1">
        <f>IF(C1683+1=Protocol!$V$21,0,C1683+1)</f>
        <v>5</v>
      </c>
      <c r="D1684" s="1">
        <f t="shared" si="69"/>
        <v>3</v>
      </c>
      <c r="E1684" s="1" t="str">
        <f>INDEX(Protocol[Mark],MATCH(C1684,Protocol[Step],0))</f>
        <v>M(c)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66010003</v>
      </c>
      <c r="H1684" s="134">
        <f>Systematic[[#This Row],[SampleVariableLabel]]+100*Systematic[[#This Row],[State]]</f>
        <v>66010503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66</v>
      </c>
      <c r="B1685" s="1">
        <f>IF(C1685=0,IF(B1684=Protocol!$V$20,1,B1684+1),B1684)</f>
        <v>1</v>
      </c>
      <c r="C1685" s="1">
        <f>IF(C1684+1=Protocol!$V$21,0,C1684+1)</f>
        <v>6</v>
      </c>
      <c r="D1685" s="1">
        <f t="shared" si="69"/>
        <v>4</v>
      </c>
      <c r="E1685" s="1" t="str">
        <f>INDEX(Protocol[Mark],MATCH(C1685,Protocol[Step],0))</f>
        <v>4P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66010004</v>
      </c>
      <c r="H1685" s="134">
        <f>Systematic[[#This Row],[SampleVariableLabel]]+100*Systematic[[#This Row],[State]]</f>
        <v>66010604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66</v>
      </c>
      <c r="B1686" s="1">
        <f>IF(C1686=0,IF(B1685=Protocol!$V$20,1,B1685+1),B1685)</f>
        <v>1</v>
      </c>
      <c r="C1686" s="1">
        <f>IF(C1685+1=Protocol!$V$21,0,C1685+1)</f>
        <v>7</v>
      </c>
      <c r="D1686" s="1">
        <f t="shared" si="69"/>
        <v>5</v>
      </c>
      <c r="E1686" s="1" t="str">
        <f>INDEX(Protocol[Mark],MATCH(C1686,Protocol[Step],0))</f>
        <v>5G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66010005</v>
      </c>
      <c r="H1686" s="134">
        <f>Systematic[[#This Row],[SampleVariableLabel]]+100*Systematic[[#This Row],[State]]</f>
        <v>66010705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66</v>
      </c>
      <c r="B1687" s="1">
        <f>IF(C1687=0,IF(B1686=Protocol!$V$20,1,B1686+1),B1686)</f>
        <v>1</v>
      </c>
      <c r="C1687" s="1">
        <f>IF(C1686+1=Protocol!$V$21,0,C1686+1)</f>
        <v>8</v>
      </c>
      <c r="D1687" s="1">
        <f t="shared" si="69"/>
        <v>6</v>
      </c>
      <c r="E1687" s="1" t="str">
        <f>INDEX(Protocol[Mark],MATCH(C1687,Protocol[Step],0))</f>
        <v>6S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66010006</v>
      </c>
      <c r="H1687" s="134">
        <f>Systematic[[#This Row],[SampleVariableLabel]]+100*Systematic[[#This Row],[State]]</f>
        <v>66010806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66</v>
      </c>
      <c r="B1688" s="1">
        <f>IF(C1688=0,IF(B1687=Protocol!$V$20,1,B1687+1),B1687)</f>
        <v>1</v>
      </c>
      <c r="C1688" s="1">
        <f>IF(C1687+1=Protocol!$V$21,0,C1687+1)</f>
        <v>9</v>
      </c>
      <c r="D1688" s="1">
        <f t="shared" si="69"/>
        <v>1</v>
      </c>
      <c r="E1688" s="1" t="str">
        <f>INDEX(Protocol[Mark],MATCH(C1688,Protocol[Step],0))</f>
        <v>7Gp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66010001</v>
      </c>
      <c r="H1688" s="134">
        <f>Systematic[[#This Row],[SampleVariableLabel]]+100*Systematic[[#This Row],[State]]</f>
        <v>66010901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66</v>
      </c>
      <c r="B1689" s="1">
        <f>IF(C1689=0,IF(B1688=Protocol!$V$20,1,B1688+1),B1688)</f>
        <v>1</v>
      </c>
      <c r="C1689" s="1">
        <f>IF(C1688+1=Protocol!$V$21,0,C1688+1)</f>
        <v>10</v>
      </c>
      <c r="D1689" s="1">
        <f t="shared" si="69"/>
        <v>2</v>
      </c>
      <c r="E1689" s="1" t="str">
        <f>INDEX(Protocol[Mark],MATCH(C1689,Protocol[Step],0))</f>
        <v>8U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66010002</v>
      </c>
      <c r="H1689" s="134">
        <f>Systematic[[#This Row],[SampleVariableLabel]]+100*Systematic[[#This Row],[State]]</f>
        <v>66011002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66</v>
      </c>
      <c r="B1690" s="1">
        <f>IF(C1690=0,IF(B1689=Protocol!$V$20,1,B1689+1),B1689)</f>
        <v>1</v>
      </c>
      <c r="C1690" s="1">
        <f>IF(C1689+1=Protocol!$V$21,0,C1689+1)</f>
        <v>11</v>
      </c>
      <c r="D1690" s="1">
        <f t="shared" si="69"/>
        <v>3</v>
      </c>
      <c r="E1690" s="1" t="str">
        <f>INDEX(Protocol[Mark],MATCH(C1690,Protocol[Step],0))</f>
        <v>9Rot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66010003</v>
      </c>
      <c r="H1690" s="134">
        <f>Systematic[[#This Row],[SampleVariableLabel]]+100*Systematic[[#This Row],[State]]</f>
        <v>66011103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66</v>
      </c>
      <c r="B1691" s="1">
        <f>IF(C1691=0,IF(B1690=Protocol!$V$20,1,B1690+1),B1690)</f>
        <v>1</v>
      </c>
      <c r="C1691" s="1">
        <f>IF(C1690+1=Protocol!$V$21,0,C1690+1)</f>
        <v>12</v>
      </c>
      <c r="D1691" s="1">
        <f t="shared" si="69"/>
        <v>4</v>
      </c>
      <c r="E1691" s="1" t="str">
        <f>INDEX(Protocol[Mark],MATCH(C1691,Protocol[Step],0))</f>
        <v>10Ama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66010004</v>
      </c>
      <c r="H1691" s="134">
        <f>Systematic[[#This Row],[SampleVariableLabel]]+100*Systematic[[#This Row],[State]]</f>
        <v>66011204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67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0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67010005</v>
      </c>
      <c r="H1692" s="134">
        <f>Systematic[[#This Row],[SampleVariableLabel]]+100*Systematic[[#This Row],[State]]</f>
        <v>67010005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67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1D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67010006</v>
      </c>
      <c r="H1693" s="134">
        <f>Systematic[[#This Row],[SampleVariableLabel]]+100*Systematic[[#This Row],[State]]</f>
        <v>67010106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67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(M.1)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67010001</v>
      </c>
      <c r="H1694" s="134">
        <f>Systematic[[#This Row],[SampleVariableLabel]]+100*Systematic[[#This Row],[State]]</f>
        <v>67010201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67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2Oct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67010002</v>
      </c>
      <c r="H1695" s="134">
        <f>Systematic[[#This Row],[SampleVariableLabel]]+100*Systematic[[#This Row],[State]]</f>
        <v>67010302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67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3M2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67010003</v>
      </c>
      <c r="H1696" s="134">
        <f>Systematic[[#This Row],[SampleVariableLabel]]+100*Systematic[[#This Row],[State]]</f>
        <v>67010403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67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M(c)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67010004</v>
      </c>
      <c r="H1697" s="134">
        <f>Systematic[[#This Row],[SampleVariableLabel]]+100*Systematic[[#This Row],[State]]</f>
        <v>67010504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67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4P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67010005</v>
      </c>
      <c r="H1698" s="134">
        <f>Systematic[[#This Row],[SampleVariableLabel]]+100*Systematic[[#This Row],[State]]</f>
        <v>67010605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67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5G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67010006</v>
      </c>
      <c r="H1699" s="134">
        <f>Systematic[[#This Row],[SampleVariableLabel]]+100*Systematic[[#This Row],[State]]</f>
        <v>67010706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67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6S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67010001</v>
      </c>
      <c r="H1700" s="134">
        <f>Systematic[[#This Row],[SampleVariableLabel]]+100*Systematic[[#This Row],[State]]</f>
        <v>67010801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67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7Gp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67010002</v>
      </c>
      <c r="H1701" s="134">
        <f>Systematic[[#This Row],[SampleVariableLabel]]+100*Systematic[[#This Row],[State]]</f>
        <v>67010902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67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8U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67010003</v>
      </c>
      <c r="H1702" s="134">
        <f>Systematic[[#This Row],[SampleVariableLabel]]+100*Systematic[[#This Row],[State]]</f>
        <v>67011003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67</v>
      </c>
      <c r="B1703" s="1">
        <f>IF(C1703=0,IF(B1702=Protocol!$V$20,1,B1702+1),B1702)</f>
        <v>1</v>
      </c>
      <c r="C1703" s="1">
        <f>IF(C1702+1=Protocol!$V$21,0,C1702+1)</f>
        <v>11</v>
      </c>
      <c r="D1703" s="1">
        <f t="shared" si="69"/>
        <v>4</v>
      </c>
      <c r="E1703" s="1" t="str">
        <f>INDEX(Protocol[Mark],MATCH(C1703,Protocol[Step],0))</f>
        <v>9Rot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67010004</v>
      </c>
      <c r="H1703" s="134">
        <f>Systematic[[#This Row],[SampleVariableLabel]]+100*Systematic[[#This Row],[State]]</f>
        <v>67011104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67</v>
      </c>
      <c r="B1704" s="1">
        <f>IF(C1704=0,IF(B1703=Protocol!$V$20,1,B1703+1),B1703)</f>
        <v>1</v>
      </c>
      <c r="C1704" s="1">
        <f>IF(C1703+1=Protocol!$V$21,0,C1703+1)</f>
        <v>12</v>
      </c>
      <c r="D1704" s="1">
        <f t="shared" si="69"/>
        <v>5</v>
      </c>
      <c r="E1704" s="1" t="str">
        <f>INDEX(Protocol[Mark],MATCH(C1704,Protocol[Step],0))</f>
        <v>10Ama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67010005</v>
      </c>
      <c r="H1704" s="134">
        <f>Systematic[[#This Row],[SampleVariableLabel]]+100*Systematic[[#This Row],[State]]</f>
        <v>67011205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68</v>
      </c>
      <c r="B1705" s="1">
        <f>IF(C1705=0,IF(B1704=Protocol!$V$20,1,B1704+1),B1704)</f>
        <v>1</v>
      </c>
      <c r="C1705" s="1">
        <f>IF(C1704+1=Protocol!$V$21,0,C1704+1)</f>
        <v>0</v>
      </c>
      <c r="D1705" s="1">
        <f t="shared" si="69"/>
        <v>6</v>
      </c>
      <c r="E1705" s="1" t="str">
        <f>INDEX(Protocol[Mark],MATCH(C1705,Protocol[Step],0))</f>
        <v>0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68010006</v>
      </c>
      <c r="H1705" s="134">
        <f>Systematic[[#This Row],[SampleVariableLabel]]+100*Systematic[[#This Row],[State]]</f>
        <v>68010006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68</v>
      </c>
      <c r="B1706" s="1">
        <f>IF(C1706=0,IF(B1705=Protocol!$V$20,1,B1705+1),B1705)</f>
        <v>1</v>
      </c>
      <c r="C1706" s="1">
        <f>IF(C1705+1=Protocol!$V$21,0,C1705+1)</f>
        <v>1</v>
      </c>
      <c r="D1706" s="1">
        <f t="shared" si="69"/>
        <v>1</v>
      </c>
      <c r="E1706" s="1" t="str">
        <f>INDEX(Protocol[Mark],MATCH(C1706,Protocol[Step],0))</f>
        <v>1D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68010001</v>
      </c>
      <c r="H1706" s="134">
        <f>Systematic[[#This Row],[SampleVariableLabel]]+100*Systematic[[#This Row],[State]]</f>
        <v>68010101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68</v>
      </c>
      <c r="B1707" s="1">
        <f>IF(C1707=0,IF(B1706=Protocol!$V$20,1,B1706+1),B1706)</f>
        <v>1</v>
      </c>
      <c r="C1707" s="1">
        <f>IF(C1706+1=Protocol!$V$21,0,C1706+1)</f>
        <v>2</v>
      </c>
      <c r="D1707" s="1">
        <f t="shared" si="69"/>
        <v>2</v>
      </c>
      <c r="E1707" s="1" t="str">
        <f>INDEX(Protocol[Mark],MATCH(C1707,Protocol[Step],0))</f>
        <v>(M.1)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68010002</v>
      </c>
      <c r="H1707" s="134">
        <f>Systematic[[#This Row],[SampleVariableLabel]]+100*Systematic[[#This Row],[State]]</f>
        <v>68010202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68</v>
      </c>
      <c r="B1708" s="1">
        <f>IF(C1708=0,IF(B1707=Protocol!$V$20,1,B1707+1),B1707)</f>
        <v>1</v>
      </c>
      <c r="C1708" s="1">
        <f>IF(C1707+1=Protocol!$V$21,0,C1707+1)</f>
        <v>3</v>
      </c>
      <c r="D1708" s="1">
        <f t="shared" si="69"/>
        <v>3</v>
      </c>
      <c r="E1708" s="1" t="str">
        <f>INDEX(Protocol[Mark],MATCH(C1708,Protocol[Step],0))</f>
        <v>2Oct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68010003</v>
      </c>
      <c r="H1708" s="134">
        <f>Systematic[[#This Row],[SampleVariableLabel]]+100*Systematic[[#This Row],[State]]</f>
        <v>68010303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68</v>
      </c>
      <c r="B1709" s="1">
        <f>IF(C1709=0,IF(B1708=Protocol!$V$20,1,B1708+1),B1708)</f>
        <v>1</v>
      </c>
      <c r="C1709" s="1">
        <f>IF(C1708+1=Protocol!$V$21,0,C1708+1)</f>
        <v>4</v>
      </c>
      <c r="D1709" s="1">
        <f t="shared" si="69"/>
        <v>4</v>
      </c>
      <c r="E1709" s="1" t="str">
        <f>INDEX(Protocol[Mark],MATCH(C1709,Protocol[Step],0))</f>
        <v>3M2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68010004</v>
      </c>
      <c r="H1709" s="134">
        <f>Systematic[[#This Row],[SampleVariableLabel]]+100*Systematic[[#This Row],[State]]</f>
        <v>68010404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68</v>
      </c>
      <c r="B1710" s="1">
        <f>IF(C1710=0,IF(B1709=Protocol!$V$20,1,B1709+1),B1709)</f>
        <v>1</v>
      </c>
      <c r="C1710" s="1">
        <f>IF(C1709+1=Protocol!$V$21,0,C1709+1)</f>
        <v>5</v>
      </c>
      <c r="D1710" s="1">
        <f t="shared" si="69"/>
        <v>5</v>
      </c>
      <c r="E1710" s="1" t="str">
        <f>INDEX(Protocol[Mark],MATCH(C1710,Protocol[Step],0))</f>
        <v>M(c)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68010005</v>
      </c>
      <c r="H1710" s="134">
        <f>Systematic[[#This Row],[SampleVariableLabel]]+100*Systematic[[#This Row],[State]]</f>
        <v>68010505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68</v>
      </c>
      <c r="B1711" s="1">
        <f>IF(C1711=0,IF(B1710=Protocol!$V$20,1,B1710+1),B1710)</f>
        <v>1</v>
      </c>
      <c r="C1711" s="1">
        <f>IF(C1710+1=Protocol!$V$21,0,C1710+1)</f>
        <v>6</v>
      </c>
      <c r="D1711" s="1">
        <f t="shared" si="69"/>
        <v>6</v>
      </c>
      <c r="E1711" s="1" t="str">
        <f>INDEX(Protocol[Mark],MATCH(C1711,Protocol[Step],0))</f>
        <v>4P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68010006</v>
      </c>
      <c r="H1711" s="134">
        <f>Systematic[[#This Row],[SampleVariableLabel]]+100*Systematic[[#This Row],[State]]</f>
        <v>68010606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68</v>
      </c>
      <c r="B1712" s="1">
        <f>IF(C1712=0,IF(B1711=Protocol!$V$20,1,B1711+1),B1711)</f>
        <v>1</v>
      </c>
      <c r="C1712" s="1">
        <f>IF(C1711+1=Protocol!$V$21,0,C1711+1)</f>
        <v>7</v>
      </c>
      <c r="D1712" s="1">
        <f t="shared" si="69"/>
        <v>1</v>
      </c>
      <c r="E1712" s="1" t="str">
        <f>INDEX(Protocol[Mark],MATCH(C1712,Protocol[Step],0))</f>
        <v>5G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68010001</v>
      </c>
      <c r="H1712" s="134">
        <f>Systematic[[#This Row],[SampleVariableLabel]]+100*Systematic[[#This Row],[State]]</f>
        <v>68010701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68</v>
      </c>
      <c r="B1713" s="1">
        <f>IF(C1713=0,IF(B1712=Protocol!$V$20,1,B1712+1),B1712)</f>
        <v>1</v>
      </c>
      <c r="C1713" s="1">
        <f>IF(C1712+1=Protocol!$V$21,0,C1712+1)</f>
        <v>8</v>
      </c>
      <c r="D1713" s="1">
        <f t="shared" si="69"/>
        <v>2</v>
      </c>
      <c r="E1713" s="1" t="str">
        <f>INDEX(Protocol[Mark],MATCH(C1713,Protocol[Step],0))</f>
        <v>6S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68010002</v>
      </c>
      <c r="H1713" s="134">
        <f>Systematic[[#This Row],[SampleVariableLabel]]+100*Systematic[[#This Row],[State]]</f>
        <v>68010802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68</v>
      </c>
      <c r="B1714" s="1">
        <f>IF(C1714=0,IF(B1713=Protocol!$V$20,1,B1713+1),B1713)</f>
        <v>1</v>
      </c>
      <c r="C1714" s="1">
        <f>IF(C1713+1=Protocol!$V$21,0,C1713+1)</f>
        <v>9</v>
      </c>
      <c r="D1714" s="1">
        <f t="shared" si="69"/>
        <v>3</v>
      </c>
      <c r="E1714" s="1" t="str">
        <f>INDEX(Protocol[Mark],MATCH(C1714,Protocol[Step],0))</f>
        <v>7Gp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68010003</v>
      </c>
      <c r="H1714" s="134">
        <f>Systematic[[#This Row],[SampleVariableLabel]]+100*Systematic[[#This Row],[State]]</f>
        <v>68010903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68</v>
      </c>
      <c r="B1715" s="1">
        <f>IF(C1715=0,IF(B1714=Protocol!$V$20,1,B1714+1),B1714)</f>
        <v>1</v>
      </c>
      <c r="C1715" s="1">
        <f>IF(C1714+1=Protocol!$V$21,0,C1714+1)</f>
        <v>10</v>
      </c>
      <c r="D1715" s="1">
        <f t="shared" si="69"/>
        <v>4</v>
      </c>
      <c r="E1715" s="1" t="str">
        <f>INDEX(Protocol[Mark],MATCH(C1715,Protocol[Step],0))</f>
        <v>8U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68010004</v>
      </c>
      <c r="H1715" s="134">
        <f>Systematic[[#This Row],[SampleVariableLabel]]+100*Systematic[[#This Row],[State]]</f>
        <v>68011004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68</v>
      </c>
      <c r="B1716" s="1">
        <f>IF(C1716=0,IF(B1715=Protocol!$V$20,1,B1715+1),B1715)</f>
        <v>1</v>
      </c>
      <c r="C1716" s="1">
        <f>IF(C1715+1=Protocol!$V$21,0,C1715+1)</f>
        <v>11</v>
      </c>
      <c r="D1716" s="1">
        <f t="shared" si="69"/>
        <v>5</v>
      </c>
      <c r="E1716" s="1" t="str">
        <f>INDEX(Protocol[Mark],MATCH(C1716,Protocol[Step],0))</f>
        <v>9Rot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68010005</v>
      </c>
      <c r="H1716" s="134">
        <f>Systematic[[#This Row],[SampleVariableLabel]]+100*Systematic[[#This Row],[State]]</f>
        <v>68011105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68</v>
      </c>
      <c r="B1717" s="1">
        <f>IF(C1717=0,IF(B1716=Protocol!$V$20,1,B1716+1),B1716)</f>
        <v>1</v>
      </c>
      <c r="C1717" s="1">
        <f>IF(C1716+1=Protocol!$V$21,0,C1716+1)</f>
        <v>12</v>
      </c>
      <c r="D1717" s="1">
        <f t="shared" si="69"/>
        <v>6</v>
      </c>
      <c r="E1717" s="1" t="str">
        <f>INDEX(Protocol[Mark],MATCH(C1717,Protocol[Step],0))</f>
        <v>10Ama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68010006</v>
      </c>
      <c r="H1717" s="134">
        <f>Systematic[[#This Row],[SampleVariableLabel]]+100*Systematic[[#This Row],[State]]</f>
        <v>68011206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69</v>
      </c>
      <c r="B1718" s="1">
        <f>IF(C1718=0,IF(B1717=Protocol!$V$20,1,B1717+1),B1717)</f>
        <v>1</v>
      </c>
      <c r="C1718" s="1">
        <f>IF(C1717+1=Protocol!$V$21,0,C1717+1)</f>
        <v>0</v>
      </c>
      <c r="D1718" s="1">
        <f t="shared" si="69"/>
        <v>1</v>
      </c>
      <c r="E1718" s="1" t="str">
        <f>INDEX(Protocol[Mark],MATCH(C1718,Protocol[Step],0))</f>
        <v>0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69010001</v>
      </c>
      <c r="H1718" s="134">
        <f>Systematic[[#This Row],[SampleVariableLabel]]+100*Systematic[[#This Row],[State]]</f>
        <v>69010001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69</v>
      </c>
      <c r="B1719" s="1">
        <f>IF(C1719=0,IF(B1718=Protocol!$V$20,1,B1718+1),B1718)</f>
        <v>1</v>
      </c>
      <c r="C1719" s="1">
        <f>IF(C1718+1=Protocol!$V$21,0,C1718+1)</f>
        <v>1</v>
      </c>
      <c r="D1719" s="1">
        <f t="shared" si="69"/>
        <v>2</v>
      </c>
      <c r="E1719" s="1" t="str">
        <f>INDEX(Protocol[Mark],MATCH(C1719,Protocol[Step],0))</f>
        <v>1D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69010002</v>
      </c>
      <c r="H1719" s="134">
        <f>Systematic[[#This Row],[SampleVariableLabel]]+100*Systematic[[#This Row],[State]]</f>
        <v>69010102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69</v>
      </c>
      <c r="B1720" s="1">
        <f>IF(C1720=0,IF(B1719=Protocol!$V$20,1,B1719+1),B1719)</f>
        <v>1</v>
      </c>
      <c r="C1720" s="1">
        <f>IF(C1719+1=Protocol!$V$21,0,C1719+1)</f>
        <v>2</v>
      </c>
      <c r="D1720" s="1">
        <f t="shared" si="69"/>
        <v>3</v>
      </c>
      <c r="E1720" s="1" t="str">
        <f>INDEX(Protocol[Mark],MATCH(C1720,Protocol[Step],0))</f>
        <v>(M.1)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69010003</v>
      </c>
      <c r="H1720" s="134">
        <f>Systematic[[#This Row],[SampleVariableLabel]]+100*Systematic[[#This Row],[State]]</f>
        <v>69010203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69</v>
      </c>
      <c r="B1721" s="1">
        <f>IF(C1721=0,IF(B1720=Protocol!$V$20,1,B1720+1),B1720)</f>
        <v>1</v>
      </c>
      <c r="C1721" s="1">
        <f>IF(C1720+1=Protocol!$V$21,0,C1720+1)</f>
        <v>3</v>
      </c>
      <c r="D1721" s="1">
        <f t="shared" si="69"/>
        <v>4</v>
      </c>
      <c r="E1721" s="1" t="str">
        <f>INDEX(Protocol[Mark],MATCH(C1721,Protocol[Step],0))</f>
        <v>2Oct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69010004</v>
      </c>
      <c r="H1721" s="134">
        <f>Systematic[[#This Row],[SampleVariableLabel]]+100*Systematic[[#This Row],[State]]</f>
        <v>69010304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69</v>
      </c>
      <c r="B1722" s="1">
        <f>IF(C1722=0,IF(B1721=Protocol!$V$20,1,B1721+1),B1721)</f>
        <v>1</v>
      </c>
      <c r="C1722" s="1">
        <f>IF(C1721+1=Protocol!$V$21,0,C1721+1)</f>
        <v>4</v>
      </c>
      <c r="D1722" s="1">
        <f t="shared" si="69"/>
        <v>5</v>
      </c>
      <c r="E1722" s="1" t="str">
        <f>INDEX(Protocol[Mark],MATCH(C1722,Protocol[Step],0))</f>
        <v>3M2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69010005</v>
      </c>
      <c r="H1722" s="134">
        <f>Systematic[[#This Row],[SampleVariableLabel]]+100*Systematic[[#This Row],[State]]</f>
        <v>69010405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69</v>
      </c>
      <c r="B1723" s="1">
        <f>IF(C1723=0,IF(B1722=Protocol!$V$20,1,B1722+1),B1722)</f>
        <v>1</v>
      </c>
      <c r="C1723" s="1">
        <f>IF(C1722+1=Protocol!$V$21,0,C1722+1)</f>
        <v>5</v>
      </c>
      <c r="D1723" s="1">
        <f t="shared" si="69"/>
        <v>6</v>
      </c>
      <c r="E1723" s="1" t="str">
        <f>INDEX(Protocol[Mark],MATCH(C1723,Protocol[Step],0))</f>
        <v>M(c)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69010006</v>
      </c>
      <c r="H1723" s="134">
        <f>Systematic[[#This Row],[SampleVariableLabel]]+100*Systematic[[#This Row],[State]]</f>
        <v>69010506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69</v>
      </c>
      <c r="B1724" s="1">
        <f>IF(C1724=0,IF(B1723=Protocol!$V$20,1,B1723+1),B1723)</f>
        <v>1</v>
      </c>
      <c r="C1724" s="1">
        <f>IF(C1723+1=Protocol!$V$21,0,C1723+1)</f>
        <v>6</v>
      </c>
      <c r="D1724" s="1">
        <f t="shared" si="69"/>
        <v>1</v>
      </c>
      <c r="E1724" s="1" t="str">
        <f>INDEX(Protocol[Mark],MATCH(C1724,Protocol[Step],0))</f>
        <v>4P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69010001</v>
      </c>
      <c r="H1724" s="134">
        <f>Systematic[[#This Row],[SampleVariableLabel]]+100*Systematic[[#This Row],[State]]</f>
        <v>69010601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69</v>
      </c>
      <c r="B1725" s="1">
        <f>IF(C1725=0,IF(B1724=Protocol!$V$20,1,B1724+1),B1724)</f>
        <v>1</v>
      </c>
      <c r="C1725" s="1">
        <f>IF(C1724+1=Protocol!$V$21,0,C1724+1)</f>
        <v>7</v>
      </c>
      <c r="D1725" s="1">
        <f t="shared" si="69"/>
        <v>2</v>
      </c>
      <c r="E1725" s="1" t="str">
        <f>INDEX(Protocol[Mark],MATCH(C1725,Protocol[Step],0))</f>
        <v>5G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69010002</v>
      </c>
      <c r="H1725" s="134">
        <f>Systematic[[#This Row],[SampleVariableLabel]]+100*Systematic[[#This Row],[State]]</f>
        <v>69010702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69</v>
      </c>
      <c r="B1726" s="1">
        <f>IF(C1726=0,IF(B1725=Protocol!$V$20,1,B1725+1),B1725)</f>
        <v>1</v>
      </c>
      <c r="C1726" s="1">
        <f>IF(C1725+1=Protocol!$V$21,0,C1725+1)</f>
        <v>8</v>
      </c>
      <c r="D1726" s="1">
        <f t="shared" si="69"/>
        <v>3</v>
      </c>
      <c r="E1726" s="1" t="str">
        <f>INDEX(Protocol[Mark],MATCH(C1726,Protocol[Step],0))</f>
        <v>6S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69010003</v>
      </c>
      <c r="H1726" s="134">
        <f>Systematic[[#This Row],[SampleVariableLabel]]+100*Systematic[[#This Row],[State]]</f>
        <v>69010803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69</v>
      </c>
      <c r="B1727" s="1">
        <f>IF(C1727=0,IF(B1726=Protocol!$V$20,1,B1726+1),B1726)</f>
        <v>1</v>
      </c>
      <c r="C1727" s="1">
        <f>IF(C1726+1=Protocol!$V$21,0,C1726+1)</f>
        <v>9</v>
      </c>
      <c r="D1727" s="1">
        <f t="shared" si="69"/>
        <v>4</v>
      </c>
      <c r="E1727" s="1" t="str">
        <f>INDEX(Protocol[Mark],MATCH(C1727,Protocol[Step],0))</f>
        <v>7Gp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69010004</v>
      </c>
      <c r="H1727" s="134">
        <f>Systematic[[#This Row],[SampleVariableLabel]]+100*Systematic[[#This Row],[State]]</f>
        <v>69010904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69</v>
      </c>
      <c r="B1728" s="1">
        <f>IF(C1728=0,IF(B1727=Protocol!$V$20,1,B1727+1),B1727)</f>
        <v>1</v>
      </c>
      <c r="C1728" s="1">
        <f>IF(C1727+1=Protocol!$V$21,0,C1727+1)</f>
        <v>10</v>
      </c>
      <c r="D1728" s="1">
        <f t="shared" si="69"/>
        <v>5</v>
      </c>
      <c r="E1728" s="1" t="str">
        <f>INDEX(Protocol[Mark],MATCH(C1728,Protocol[Step],0))</f>
        <v>8U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69010005</v>
      </c>
      <c r="H1728" s="134">
        <f>Systematic[[#This Row],[SampleVariableLabel]]+100*Systematic[[#This Row],[State]]</f>
        <v>69011005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69</v>
      </c>
      <c r="B1729" s="1">
        <f>IF(C1729=0,IF(B1728=Protocol!$V$20,1,B1728+1),B1728)</f>
        <v>1</v>
      </c>
      <c r="C1729" s="1">
        <f>IF(C1728+1=Protocol!$V$21,0,C1728+1)</f>
        <v>11</v>
      </c>
      <c r="D1729" s="1">
        <f t="shared" si="69"/>
        <v>6</v>
      </c>
      <c r="E1729" s="1" t="str">
        <f>INDEX(Protocol[Mark],MATCH(C1729,Protocol[Step],0))</f>
        <v>9Rot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69010006</v>
      </c>
      <c r="H1729" s="134">
        <f>Systematic[[#This Row],[SampleVariableLabel]]+100*Systematic[[#This Row],[State]]</f>
        <v>69011106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69</v>
      </c>
      <c r="B1730" s="1">
        <f>IF(C1730=0,IF(B1729=Protocol!$V$20,1,B1729+1),B1729)</f>
        <v>1</v>
      </c>
      <c r="C1730" s="1">
        <f>IF(C1729+1=Protocol!$V$21,0,C1729+1)</f>
        <v>12</v>
      </c>
      <c r="D1730" s="1">
        <f t="shared" si="69"/>
        <v>1</v>
      </c>
      <c r="E1730" s="1" t="str">
        <f>INDEX(Protocol[Mark],MATCH(C1730,Protocol[Step],0))</f>
        <v>10Ama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69010001</v>
      </c>
      <c r="H1730" s="134">
        <f>Systematic[[#This Row],[SampleVariableLabel]]+100*Systematic[[#This Row],[State]]</f>
        <v>69011201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70</v>
      </c>
      <c r="B1731" s="1">
        <f>IF(C1731=0,IF(B1730=Protocol!$V$20,1,B1730+1),B1730)</f>
        <v>1</v>
      </c>
      <c r="C1731" s="1">
        <f>IF(C1730+1=Protocol!$V$21,0,C1730+1)</f>
        <v>0</v>
      </c>
      <c r="D1731" s="1">
        <f t="shared" ref="D1731:D1794" si="71">IF(D1730=nVariables,1,D1730+1)</f>
        <v>2</v>
      </c>
      <c r="E1731" s="1" t="str">
        <f>INDEX(Protocol[Mark],MATCH(C1731,Protocol[Step],0))</f>
        <v>0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70010002</v>
      </c>
      <c r="H1731" s="134">
        <f>Systematic[[#This Row],[SampleVariableLabel]]+100*Systematic[[#This Row],[State]]</f>
        <v>70010002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70</v>
      </c>
      <c r="B1732" s="1">
        <f>IF(C1732=0,IF(B1731=Protocol!$V$20,1,B1731+1),B1731)</f>
        <v>1</v>
      </c>
      <c r="C1732" s="1">
        <f>IF(C1731+1=Protocol!$V$21,0,C1731+1)</f>
        <v>1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70010003</v>
      </c>
      <c r="H1732" s="134">
        <f>Systematic[[#This Row],[SampleVariableLabel]]+100*Systematic[[#This Row],[State]]</f>
        <v>70010103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70</v>
      </c>
      <c r="B1733" s="1">
        <f>IF(C1733=0,IF(B1732=Protocol!$V$20,1,B1732+1),B1732)</f>
        <v>1</v>
      </c>
      <c r="C1733" s="1">
        <f>IF(C1732+1=Protocol!$V$21,0,C1732+1)</f>
        <v>2</v>
      </c>
      <c r="D1733" s="1">
        <f t="shared" si="71"/>
        <v>4</v>
      </c>
      <c r="E1733" s="1" t="str">
        <f>INDEX(Protocol[Mark],MATCH(C1733,Protocol[Step],0))</f>
        <v>(M.1)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70010004</v>
      </c>
      <c r="H1733" s="134">
        <f>Systematic[[#This Row],[SampleVariableLabel]]+100*Systematic[[#This Row],[State]]</f>
        <v>70010204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70</v>
      </c>
      <c r="B1734" s="1">
        <f>IF(C1734=0,IF(B1733=Protocol!$V$20,1,B1733+1),B1733)</f>
        <v>1</v>
      </c>
      <c r="C1734" s="1">
        <f>IF(C1733+1=Protocol!$V$21,0,C1733+1)</f>
        <v>3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70010005</v>
      </c>
      <c r="H1734" s="134">
        <f>Systematic[[#This Row],[SampleVariableLabel]]+100*Systematic[[#This Row],[State]]</f>
        <v>70010305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70</v>
      </c>
      <c r="B1735" s="1">
        <f>IF(C1735=0,IF(B1734=Protocol!$V$20,1,B1734+1),B1734)</f>
        <v>1</v>
      </c>
      <c r="C1735" s="1">
        <f>IF(C1734+1=Protocol!$V$21,0,C1734+1)</f>
        <v>4</v>
      </c>
      <c r="D1735" s="1">
        <f t="shared" si="71"/>
        <v>6</v>
      </c>
      <c r="E1735" s="1" t="str">
        <f>INDEX(Protocol[Mark],MATCH(C1735,Protocol[Step],0))</f>
        <v>3M2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70010006</v>
      </c>
      <c r="H1735" s="134">
        <f>Systematic[[#This Row],[SampleVariableLabel]]+100*Systematic[[#This Row],[State]]</f>
        <v>70010406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70</v>
      </c>
      <c r="B1736" s="1">
        <f>IF(C1736=0,IF(B1735=Protocol!$V$20,1,B1735+1),B1735)</f>
        <v>1</v>
      </c>
      <c r="C1736" s="1">
        <f>IF(C1735+1=Protocol!$V$21,0,C1735+1)</f>
        <v>5</v>
      </c>
      <c r="D1736" s="1">
        <f t="shared" si="71"/>
        <v>1</v>
      </c>
      <c r="E1736" s="1" t="str">
        <f>INDEX(Protocol[Mark],MATCH(C1736,Protocol[Step],0))</f>
        <v>M(c)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70010001</v>
      </c>
      <c r="H1736" s="134">
        <f>Systematic[[#This Row],[SampleVariableLabel]]+100*Systematic[[#This Row],[State]]</f>
        <v>70010501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70</v>
      </c>
      <c r="B1737" s="1">
        <f>IF(C1737=0,IF(B1736=Protocol!$V$20,1,B1736+1),B1736)</f>
        <v>1</v>
      </c>
      <c r="C1737" s="1">
        <f>IF(C1736+1=Protocol!$V$21,0,C1736+1)</f>
        <v>6</v>
      </c>
      <c r="D1737" s="1">
        <f t="shared" si="71"/>
        <v>2</v>
      </c>
      <c r="E1737" s="1" t="str">
        <f>INDEX(Protocol[Mark],MATCH(C1737,Protocol[Step],0))</f>
        <v>4P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70010002</v>
      </c>
      <c r="H1737" s="134">
        <f>Systematic[[#This Row],[SampleVariableLabel]]+100*Systematic[[#This Row],[State]]</f>
        <v>70010602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70</v>
      </c>
      <c r="B1738" s="1">
        <f>IF(C1738=0,IF(B1737=Protocol!$V$20,1,B1737+1),B1737)</f>
        <v>1</v>
      </c>
      <c r="C1738" s="1">
        <f>IF(C1737+1=Protocol!$V$21,0,C1737+1)</f>
        <v>7</v>
      </c>
      <c r="D1738" s="1">
        <f t="shared" si="71"/>
        <v>3</v>
      </c>
      <c r="E1738" s="1" t="str">
        <f>INDEX(Protocol[Mark],MATCH(C1738,Protocol[Step],0))</f>
        <v>5G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70010003</v>
      </c>
      <c r="H1738" s="134">
        <f>Systematic[[#This Row],[SampleVariableLabel]]+100*Systematic[[#This Row],[State]]</f>
        <v>70010703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70</v>
      </c>
      <c r="B1739" s="1">
        <f>IF(C1739=0,IF(B1738=Protocol!$V$20,1,B1738+1),B1738)</f>
        <v>1</v>
      </c>
      <c r="C1739" s="1">
        <f>IF(C1738+1=Protocol!$V$21,0,C1738+1)</f>
        <v>8</v>
      </c>
      <c r="D1739" s="1">
        <f t="shared" si="71"/>
        <v>4</v>
      </c>
      <c r="E1739" s="1" t="str">
        <f>INDEX(Protocol[Mark],MATCH(C1739,Protocol[Step],0))</f>
        <v>6S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70010004</v>
      </c>
      <c r="H1739" s="134">
        <f>Systematic[[#This Row],[SampleVariableLabel]]+100*Systematic[[#This Row],[State]]</f>
        <v>70010804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70</v>
      </c>
      <c r="B1740" s="1">
        <f>IF(C1740=0,IF(B1739=Protocol!$V$20,1,B1739+1),B1739)</f>
        <v>1</v>
      </c>
      <c r="C1740" s="1">
        <f>IF(C1739+1=Protocol!$V$21,0,C1739+1)</f>
        <v>9</v>
      </c>
      <c r="D1740" s="1">
        <f t="shared" si="71"/>
        <v>5</v>
      </c>
      <c r="E1740" s="1" t="str">
        <f>INDEX(Protocol[Mark],MATCH(C1740,Protocol[Step],0))</f>
        <v>7Gp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70010005</v>
      </c>
      <c r="H1740" s="134">
        <f>Systematic[[#This Row],[SampleVariableLabel]]+100*Systematic[[#This Row],[State]]</f>
        <v>70010905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70</v>
      </c>
      <c r="B1741" s="1">
        <f>IF(C1741=0,IF(B1740=Protocol!$V$20,1,B1740+1),B1740)</f>
        <v>1</v>
      </c>
      <c r="C1741" s="1">
        <f>IF(C1740+1=Protocol!$V$21,0,C1740+1)</f>
        <v>10</v>
      </c>
      <c r="D1741" s="1">
        <f t="shared" si="71"/>
        <v>6</v>
      </c>
      <c r="E1741" s="1" t="str">
        <f>INDEX(Protocol[Mark],MATCH(C1741,Protocol[Step],0))</f>
        <v>8U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70010006</v>
      </c>
      <c r="H1741" s="134">
        <f>Systematic[[#This Row],[SampleVariableLabel]]+100*Systematic[[#This Row],[State]]</f>
        <v>70011006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70</v>
      </c>
      <c r="B1742" s="1">
        <f>IF(C1742=0,IF(B1741=Protocol!$V$20,1,B1741+1),B1741)</f>
        <v>1</v>
      </c>
      <c r="C1742" s="1">
        <f>IF(C1741+1=Protocol!$V$21,0,C1741+1)</f>
        <v>11</v>
      </c>
      <c r="D1742" s="1">
        <f t="shared" si="71"/>
        <v>1</v>
      </c>
      <c r="E1742" s="1" t="str">
        <f>INDEX(Protocol[Mark],MATCH(C1742,Protocol[Step],0))</f>
        <v>9Rot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70010001</v>
      </c>
      <c r="H1742" s="134">
        <f>Systematic[[#This Row],[SampleVariableLabel]]+100*Systematic[[#This Row],[State]]</f>
        <v>70011101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70</v>
      </c>
      <c r="B1743" s="1">
        <f>IF(C1743=0,IF(B1742=Protocol!$V$20,1,B1742+1),B1742)</f>
        <v>1</v>
      </c>
      <c r="C1743" s="1">
        <f>IF(C1742+1=Protocol!$V$21,0,C1742+1)</f>
        <v>12</v>
      </c>
      <c r="D1743" s="1">
        <f t="shared" si="71"/>
        <v>2</v>
      </c>
      <c r="E1743" s="1" t="str">
        <f>INDEX(Protocol[Mark],MATCH(C1743,Protocol[Step],0))</f>
        <v>10Ama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70010002</v>
      </c>
      <c r="H1743" s="134">
        <f>Systematic[[#This Row],[SampleVariableLabel]]+100*Systematic[[#This Row],[State]]</f>
        <v>70011202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71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0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71010003</v>
      </c>
      <c r="H1744" s="134">
        <f>Systematic[[#This Row],[SampleVariableLabel]]+100*Systematic[[#This Row],[State]]</f>
        <v>71010003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71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71010004</v>
      </c>
      <c r="H1745" s="134">
        <f>Systematic[[#This Row],[SampleVariableLabel]]+100*Systematic[[#This Row],[State]]</f>
        <v>71010104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71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(M.1)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71010005</v>
      </c>
      <c r="H1746" s="134">
        <f>Systematic[[#This Row],[SampleVariableLabel]]+100*Systematic[[#This Row],[State]]</f>
        <v>71010205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71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2Oct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71010006</v>
      </c>
      <c r="H1747" s="134">
        <f>Systematic[[#This Row],[SampleVariableLabel]]+100*Systematic[[#This Row],[State]]</f>
        <v>71010306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71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3M2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71010001</v>
      </c>
      <c r="H1748" s="134">
        <f>Systematic[[#This Row],[SampleVariableLabel]]+100*Systematic[[#This Row],[State]]</f>
        <v>71010401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71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M(c)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71010002</v>
      </c>
      <c r="H1749" s="134">
        <f>Systematic[[#This Row],[SampleVariableLabel]]+100*Systematic[[#This Row],[State]]</f>
        <v>71010502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71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4P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71010003</v>
      </c>
      <c r="H1750" s="134">
        <f>Systematic[[#This Row],[SampleVariableLabel]]+100*Systematic[[#This Row],[State]]</f>
        <v>71010603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71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5G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71010004</v>
      </c>
      <c r="H1751" s="134">
        <f>Systematic[[#This Row],[SampleVariableLabel]]+100*Systematic[[#This Row],[State]]</f>
        <v>71010704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71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6S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71010005</v>
      </c>
      <c r="H1752" s="134">
        <f>Systematic[[#This Row],[SampleVariableLabel]]+100*Systematic[[#This Row],[State]]</f>
        <v>71010805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71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7Gp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71010006</v>
      </c>
      <c r="H1753" s="134">
        <f>Systematic[[#This Row],[SampleVariableLabel]]+100*Systematic[[#This Row],[State]]</f>
        <v>71010906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71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8U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71010001</v>
      </c>
      <c r="H1754" s="134">
        <f>Systematic[[#This Row],[SampleVariableLabel]]+100*Systematic[[#This Row],[State]]</f>
        <v>71011001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71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9Rot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71010002</v>
      </c>
      <c r="H1755" s="134">
        <f>Systematic[[#This Row],[SampleVariableLabel]]+100*Systematic[[#This Row],[State]]</f>
        <v>71011102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71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10Ama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71010003</v>
      </c>
      <c r="H1756" s="134">
        <f>Systematic[[#This Row],[SampleVariableLabel]]+100*Systematic[[#This Row],[State]]</f>
        <v>71011203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72</v>
      </c>
      <c r="B1757" s="1">
        <f>IF(C1757=0,IF(B1756=Protocol!$V$20,1,B1756+1),B1756)</f>
        <v>1</v>
      </c>
      <c r="C1757" s="1">
        <f>IF(C1756+1=Protocol!$V$21,0,C1756+1)</f>
        <v>0</v>
      </c>
      <c r="D1757" s="1">
        <f t="shared" si="71"/>
        <v>4</v>
      </c>
      <c r="E1757" s="1" t="str">
        <f>INDEX(Protocol[Mark],MATCH(C1757,Protocol[Step],0))</f>
        <v>0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72010004</v>
      </c>
      <c r="H1757" s="134">
        <f>Systematic[[#This Row],[SampleVariableLabel]]+100*Systematic[[#This Row],[State]]</f>
        <v>72010004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72</v>
      </c>
      <c r="B1758" s="1">
        <f>IF(C1758=0,IF(B1757=Protocol!$V$20,1,B1757+1),B1757)</f>
        <v>1</v>
      </c>
      <c r="C1758" s="1">
        <f>IF(C1757+1=Protocol!$V$21,0,C1757+1)</f>
        <v>1</v>
      </c>
      <c r="D1758" s="1">
        <f t="shared" si="71"/>
        <v>5</v>
      </c>
      <c r="E1758" s="1" t="str">
        <f>INDEX(Protocol[Mark],MATCH(C1758,Protocol[Step],0))</f>
        <v>1D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72010005</v>
      </c>
      <c r="H1758" s="134">
        <f>Systematic[[#This Row],[SampleVariableLabel]]+100*Systematic[[#This Row],[State]]</f>
        <v>72010105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72</v>
      </c>
      <c r="B1759" s="1">
        <f>IF(C1759=0,IF(B1758=Protocol!$V$20,1,B1758+1),B1758)</f>
        <v>1</v>
      </c>
      <c r="C1759" s="1">
        <f>IF(C1758+1=Protocol!$V$21,0,C1758+1)</f>
        <v>2</v>
      </c>
      <c r="D1759" s="1">
        <f t="shared" si="71"/>
        <v>6</v>
      </c>
      <c r="E1759" s="1" t="str">
        <f>INDEX(Protocol[Mark],MATCH(C1759,Protocol[Step],0))</f>
        <v>(M.1)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72010006</v>
      </c>
      <c r="H1759" s="134">
        <f>Systematic[[#This Row],[SampleVariableLabel]]+100*Systematic[[#This Row],[State]]</f>
        <v>72010206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72</v>
      </c>
      <c r="B1760" s="1">
        <f>IF(C1760=0,IF(B1759=Protocol!$V$20,1,B1759+1),B1759)</f>
        <v>1</v>
      </c>
      <c r="C1760" s="1">
        <f>IF(C1759+1=Protocol!$V$21,0,C1759+1)</f>
        <v>3</v>
      </c>
      <c r="D1760" s="1">
        <f t="shared" si="71"/>
        <v>1</v>
      </c>
      <c r="E1760" s="1" t="str">
        <f>INDEX(Protocol[Mark],MATCH(C1760,Protocol[Step],0))</f>
        <v>2Oct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72010001</v>
      </c>
      <c r="H1760" s="134">
        <f>Systematic[[#This Row],[SampleVariableLabel]]+100*Systematic[[#This Row],[State]]</f>
        <v>72010301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72</v>
      </c>
      <c r="B1761" s="1">
        <f>IF(C1761=0,IF(B1760=Protocol!$V$20,1,B1760+1),B1760)</f>
        <v>1</v>
      </c>
      <c r="C1761" s="1">
        <f>IF(C1760+1=Protocol!$V$21,0,C1760+1)</f>
        <v>4</v>
      </c>
      <c r="D1761" s="1">
        <f t="shared" si="71"/>
        <v>2</v>
      </c>
      <c r="E1761" s="1" t="str">
        <f>INDEX(Protocol[Mark],MATCH(C1761,Protocol[Step],0))</f>
        <v>3M2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72010002</v>
      </c>
      <c r="H1761" s="134">
        <f>Systematic[[#This Row],[SampleVariableLabel]]+100*Systematic[[#This Row],[State]]</f>
        <v>72010402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72</v>
      </c>
      <c r="B1762" s="1">
        <f>IF(C1762=0,IF(B1761=Protocol!$V$20,1,B1761+1),B1761)</f>
        <v>1</v>
      </c>
      <c r="C1762" s="1">
        <f>IF(C1761+1=Protocol!$V$21,0,C1761+1)</f>
        <v>5</v>
      </c>
      <c r="D1762" s="1">
        <f t="shared" si="71"/>
        <v>3</v>
      </c>
      <c r="E1762" s="1" t="str">
        <f>INDEX(Protocol[Mark],MATCH(C1762,Protocol[Step],0))</f>
        <v>M(c)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72010003</v>
      </c>
      <c r="H1762" s="134">
        <f>Systematic[[#This Row],[SampleVariableLabel]]+100*Systematic[[#This Row],[State]]</f>
        <v>72010503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72</v>
      </c>
      <c r="B1763" s="1">
        <f>IF(C1763=0,IF(B1762=Protocol!$V$20,1,B1762+1),B1762)</f>
        <v>1</v>
      </c>
      <c r="C1763" s="1">
        <f>IF(C1762+1=Protocol!$V$21,0,C1762+1)</f>
        <v>6</v>
      </c>
      <c r="D1763" s="1">
        <f t="shared" si="71"/>
        <v>4</v>
      </c>
      <c r="E1763" s="1" t="str">
        <f>INDEX(Protocol[Mark],MATCH(C1763,Protocol[Step],0))</f>
        <v>4P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72010004</v>
      </c>
      <c r="H1763" s="134">
        <f>Systematic[[#This Row],[SampleVariableLabel]]+100*Systematic[[#This Row],[State]]</f>
        <v>72010604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72</v>
      </c>
      <c r="B1764" s="1">
        <f>IF(C1764=0,IF(B1763=Protocol!$V$20,1,B1763+1),B1763)</f>
        <v>1</v>
      </c>
      <c r="C1764" s="1">
        <f>IF(C1763+1=Protocol!$V$21,0,C1763+1)</f>
        <v>7</v>
      </c>
      <c r="D1764" s="1">
        <f t="shared" si="71"/>
        <v>5</v>
      </c>
      <c r="E1764" s="1" t="str">
        <f>INDEX(Protocol[Mark],MATCH(C1764,Protocol[Step],0))</f>
        <v>5G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72010005</v>
      </c>
      <c r="H1764" s="134">
        <f>Systematic[[#This Row],[SampleVariableLabel]]+100*Systematic[[#This Row],[State]]</f>
        <v>72010705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72</v>
      </c>
      <c r="B1765" s="1">
        <f>IF(C1765=0,IF(B1764=Protocol!$V$20,1,B1764+1),B1764)</f>
        <v>1</v>
      </c>
      <c r="C1765" s="1">
        <f>IF(C1764+1=Protocol!$V$21,0,C1764+1)</f>
        <v>8</v>
      </c>
      <c r="D1765" s="1">
        <f t="shared" si="71"/>
        <v>6</v>
      </c>
      <c r="E1765" s="1" t="str">
        <f>INDEX(Protocol[Mark],MATCH(C1765,Protocol[Step],0))</f>
        <v>6S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72010006</v>
      </c>
      <c r="H1765" s="134">
        <f>Systematic[[#This Row],[SampleVariableLabel]]+100*Systematic[[#This Row],[State]]</f>
        <v>72010806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72</v>
      </c>
      <c r="B1766" s="1">
        <f>IF(C1766=0,IF(B1765=Protocol!$V$20,1,B1765+1),B1765)</f>
        <v>1</v>
      </c>
      <c r="C1766" s="1">
        <f>IF(C1765+1=Protocol!$V$21,0,C1765+1)</f>
        <v>9</v>
      </c>
      <c r="D1766" s="1">
        <f t="shared" si="71"/>
        <v>1</v>
      </c>
      <c r="E1766" s="1" t="str">
        <f>INDEX(Protocol[Mark],MATCH(C1766,Protocol[Step],0))</f>
        <v>7Gp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72010001</v>
      </c>
      <c r="H1766" s="134">
        <f>Systematic[[#This Row],[SampleVariableLabel]]+100*Systematic[[#This Row],[State]]</f>
        <v>72010901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72</v>
      </c>
      <c r="B1767" s="1">
        <f>IF(C1767=0,IF(B1766=Protocol!$V$20,1,B1766+1),B1766)</f>
        <v>1</v>
      </c>
      <c r="C1767" s="1">
        <f>IF(C1766+1=Protocol!$V$21,0,C1766+1)</f>
        <v>10</v>
      </c>
      <c r="D1767" s="1">
        <f t="shared" si="71"/>
        <v>2</v>
      </c>
      <c r="E1767" s="1" t="str">
        <f>INDEX(Protocol[Mark],MATCH(C1767,Protocol[Step],0))</f>
        <v>8U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72010002</v>
      </c>
      <c r="H1767" s="134">
        <f>Systematic[[#This Row],[SampleVariableLabel]]+100*Systematic[[#This Row],[State]]</f>
        <v>72011002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72</v>
      </c>
      <c r="B1768" s="1">
        <f>IF(C1768=0,IF(B1767=Protocol!$V$20,1,B1767+1),B1767)</f>
        <v>1</v>
      </c>
      <c r="C1768" s="1">
        <f>IF(C1767+1=Protocol!$V$21,0,C1767+1)</f>
        <v>11</v>
      </c>
      <c r="D1768" s="1">
        <f t="shared" si="71"/>
        <v>3</v>
      </c>
      <c r="E1768" s="1" t="str">
        <f>INDEX(Protocol[Mark],MATCH(C1768,Protocol[Step],0))</f>
        <v>9Rot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72010003</v>
      </c>
      <c r="H1768" s="134">
        <f>Systematic[[#This Row],[SampleVariableLabel]]+100*Systematic[[#This Row],[State]]</f>
        <v>72011103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72</v>
      </c>
      <c r="B1769" s="1">
        <f>IF(C1769=0,IF(B1768=Protocol!$V$20,1,B1768+1),B1768)</f>
        <v>1</v>
      </c>
      <c r="C1769" s="1">
        <f>IF(C1768+1=Protocol!$V$21,0,C1768+1)</f>
        <v>12</v>
      </c>
      <c r="D1769" s="1">
        <f t="shared" si="71"/>
        <v>4</v>
      </c>
      <c r="E1769" s="1" t="str">
        <f>INDEX(Protocol[Mark],MATCH(C1769,Protocol[Step],0))</f>
        <v>10Ama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72010004</v>
      </c>
      <c r="H1769" s="134">
        <f>Systematic[[#This Row],[SampleVariableLabel]]+100*Systematic[[#This Row],[State]]</f>
        <v>72011204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73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0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73010005</v>
      </c>
      <c r="H1770" s="134">
        <f>Systematic[[#This Row],[SampleVariableLabel]]+100*Systematic[[#This Row],[State]]</f>
        <v>73010005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73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1D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73010006</v>
      </c>
      <c r="H1771" s="134">
        <f>Systematic[[#This Row],[SampleVariableLabel]]+100*Systematic[[#This Row],[State]]</f>
        <v>73010106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73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(M.1)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73010001</v>
      </c>
      <c r="H1772" s="134">
        <f>Systematic[[#This Row],[SampleVariableLabel]]+100*Systematic[[#This Row],[State]]</f>
        <v>73010201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73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2Oct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73010002</v>
      </c>
      <c r="H1773" s="134">
        <f>Systematic[[#This Row],[SampleVariableLabel]]+100*Systematic[[#This Row],[State]]</f>
        <v>73010302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73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3M2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73010003</v>
      </c>
      <c r="H1774" s="134">
        <f>Systematic[[#This Row],[SampleVariableLabel]]+100*Systematic[[#This Row],[State]]</f>
        <v>73010403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73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M(c)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73010004</v>
      </c>
      <c r="H1775" s="134">
        <f>Systematic[[#This Row],[SampleVariableLabel]]+100*Systematic[[#This Row],[State]]</f>
        <v>73010504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73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4P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73010005</v>
      </c>
      <c r="H1776" s="134">
        <f>Systematic[[#This Row],[SampleVariableLabel]]+100*Systematic[[#This Row],[State]]</f>
        <v>73010605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73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5G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73010006</v>
      </c>
      <c r="H1777" s="134">
        <f>Systematic[[#This Row],[SampleVariableLabel]]+100*Systematic[[#This Row],[State]]</f>
        <v>73010706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73</v>
      </c>
      <c r="B1778" s="1">
        <f>IF(C1778=0,IF(B1777=Protocol!$V$20,1,B1777+1),B1777)</f>
        <v>1</v>
      </c>
      <c r="C1778" s="1">
        <f>IF(C1777+1=Protocol!$V$21,0,C1777+1)</f>
        <v>8</v>
      </c>
      <c r="D1778" s="1">
        <f t="shared" si="71"/>
        <v>1</v>
      </c>
      <c r="E1778" s="1" t="str">
        <f>INDEX(Protocol[Mark],MATCH(C1778,Protocol[Step],0))</f>
        <v>6S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73010001</v>
      </c>
      <c r="H1778" s="134">
        <f>Systematic[[#This Row],[SampleVariableLabel]]+100*Systematic[[#This Row],[State]]</f>
        <v>73010801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73</v>
      </c>
      <c r="B1779" s="1">
        <f>IF(C1779=0,IF(B1778=Protocol!$V$20,1,B1778+1),B1778)</f>
        <v>1</v>
      </c>
      <c r="C1779" s="1">
        <f>IF(C1778+1=Protocol!$V$21,0,C1778+1)</f>
        <v>9</v>
      </c>
      <c r="D1779" s="1">
        <f t="shared" si="71"/>
        <v>2</v>
      </c>
      <c r="E1779" s="1" t="str">
        <f>INDEX(Protocol[Mark],MATCH(C1779,Protocol[Step],0))</f>
        <v>7Gp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73010002</v>
      </c>
      <c r="H1779" s="134">
        <f>Systematic[[#This Row],[SampleVariableLabel]]+100*Systematic[[#This Row],[State]]</f>
        <v>73010902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73</v>
      </c>
      <c r="B1780" s="1">
        <f>IF(C1780=0,IF(B1779=Protocol!$V$20,1,B1779+1),B1779)</f>
        <v>1</v>
      </c>
      <c r="C1780" s="1">
        <f>IF(C1779+1=Protocol!$V$21,0,C1779+1)</f>
        <v>10</v>
      </c>
      <c r="D1780" s="1">
        <f t="shared" si="71"/>
        <v>3</v>
      </c>
      <c r="E1780" s="1" t="str">
        <f>INDEX(Protocol[Mark],MATCH(C1780,Protocol[Step],0))</f>
        <v>8U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73010003</v>
      </c>
      <c r="H1780" s="134">
        <f>Systematic[[#This Row],[SampleVariableLabel]]+100*Systematic[[#This Row],[State]]</f>
        <v>73011003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73</v>
      </c>
      <c r="B1781" s="1">
        <f>IF(C1781=0,IF(B1780=Protocol!$V$20,1,B1780+1),B1780)</f>
        <v>1</v>
      </c>
      <c r="C1781" s="1">
        <f>IF(C1780+1=Protocol!$V$21,0,C1780+1)</f>
        <v>11</v>
      </c>
      <c r="D1781" s="1">
        <f t="shared" si="71"/>
        <v>4</v>
      </c>
      <c r="E1781" s="1" t="str">
        <f>INDEX(Protocol[Mark],MATCH(C1781,Protocol[Step],0))</f>
        <v>9Rot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73010004</v>
      </c>
      <c r="H1781" s="134">
        <f>Systematic[[#This Row],[SampleVariableLabel]]+100*Systematic[[#This Row],[State]]</f>
        <v>73011104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73</v>
      </c>
      <c r="B1782" s="1">
        <f>IF(C1782=0,IF(B1781=Protocol!$V$20,1,B1781+1),B1781)</f>
        <v>1</v>
      </c>
      <c r="C1782" s="1">
        <f>IF(C1781+1=Protocol!$V$21,0,C1781+1)</f>
        <v>12</v>
      </c>
      <c r="D1782" s="1">
        <f t="shared" si="71"/>
        <v>5</v>
      </c>
      <c r="E1782" s="1" t="str">
        <f>INDEX(Protocol[Mark],MATCH(C1782,Protocol[Step],0))</f>
        <v>10Ama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73010005</v>
      </c>
      <c r="H1782" s="134">
        <f>Systematic[[#This Row],[SampleVariableLabel]]+100*Systematic[[#This Row],[State]]</f>
        <v>73011205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74</v>
      </c>
      <c r="B1783" s="1">
        <f>IF(C1783=0,IF(B1782=Protocol!$V$20,1,B1782+1),B1782)</f>
        <v>1</v>
      </c>
      <c r="C1783" s="1">
        <f>IF(C1782+1=Protocol!$V$21,0,C1782+1)</f>
        <v>0</v>
      </c>
      <c r="D1783" s="1">
        <f t="shared" si="71"/>
        <v>6</v>
      </c>
      <c r="E1783" s="1" t="str">
        <f>INDEX(Protocol[Mark],MATCH(C1783,Protocol[Step],0))</f>
        <v>0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74010006</v>
      </c>
      <c r="H1783" s="134">
        <f>Systematic[[#This Row],[SampleVariableLabel]]+100*Systematic[[#This Row],[State]]</f>
        <v>74010006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74</v>
      </c>
      <c r="B1784" s="1">
        <f>IF(C1784=0,IF(B1783=Protocol!$V$20,1,B1783+1),B1783)</f>
        <v>1</v>
      </c>
      <c r="C1784" s="1">
        <f>IF(C1783+1=Protocol!$V$21,0,C1783+1)</f>
        <v>1</v>
      </c>
      <c r="D1784" s="1">
        <f t="shared" si="71"/>
        <v>1</v>
      </c>
      <c r="E1784" s="1" t="str">
        <f>INDEX(Protocol[Mark],MATCH(C1784,Protocol[Step],0))</f>
        <v>1D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74010001</v>
      </c>
      <c r="H1784" s="134">
        <f>Systematic[[#This Row],[SampleVariableLabel]]+100*Systematic[[#This Row],[State]]</f>
        <v>74010101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74</v>
      </c>
      <c r="B1785" s="1">
        <f>IF(C1785=0,IF(B1784=Protocol!$V$20,1,B1784+1),B1784)</f>
        <v>1</v>
      </c>
      <c r="C1785" s="1">
        <f>IF(C1784+1=Protocol!$V$21,0,C1784+1)</f>
        <v>2</v>
      </c>
      <c r="D1785" s="1">
        <f t="shared" si="71"/>
        <v>2</v>
      </c>
      <c r="E1785" s="1" t="str">
        <f>INDEX(Protocol[Mark],MATCH(C1785,Protocol[Step],0))</f>
        <v>(M.1)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74010002</v>
      </c>
      <c r="H1785" s="134">
        <f>Systematic[[#This Row],[SampleVariableLabel]]+100*Systematic[[#This Row],[State]]</f>
        <v>74010202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74</v>
      </c>
      <c r="B1786" s="1">
        <f>IF(C1786=0,IF(B1785=Protocol!$V$20,1,B1785+1),B1785)</f>
        <v>1</v>
      </c>
      <c r="C1786" s="1">
        <f>IF(C1785+1=Protocol!$V$21,0,C1785+1)</f>
        <v>3</v>
      </c>
      <c r="D1786" s="1">
        <f t="shared" si="71"/>
        <v>3</v>
      </c>
      <c r="E1786" s="1" t="str">
        <f>INDEX(Protocol[Mark],MATCH(C1786,Protocol[Step],0))</f>
        <v>2Oct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74010003</v>
      </c>
      <c r="H1786" s="134">
        <f>Systematic[[#This Row],[SampleVariableLabel]]+100*Systematic[[#This Row],[State]]</f>
        <v>74010303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74</v>
      </c>
      <c r="B1787" s="1">
        <f>IF(C1787=0,IF(B1786=Protocol!$V$20,1,B1786+1),B1786)</f>
        <v>1</v>
      </c>
      <c r="C1787" s="1">
        <f>IF(C1786+1=Protocol!$V$21,0,C1786+1)</f>
        <v>4</v>
      </c>
      <c r="D1787" s="1">
        <f t="shared" si="71"/>
        <v>4</v>
      </c>
      <c r="E1787" s="1" t="str">
        <f>INDEX(Protocol[Mark],MATCH(C1787,Protocol[Step],0))</f>
        <v>3M2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74010004</v>
      </c>
      <c r="H1787" s="134">
        <f>Systematic[[#This Row],[SampleVariableLabel]]+100*Systematic[[#This Row],[State]]</f>
        <v>74010404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74</v>
      </c>
      <c r="B1788" s="1">
        <f>IF(C1788=0,IF(B1787=Protocol!$V$20,1,B1787+1),B1787)</f>
        <v>1</v>
      </c>
      <c r="C1788" s="1">
        <f>IF(C1787+1=Protocol!$V$21,0,C1787+1)</f>
        <v>5</v>
      </c>
      <c r="D1788" s="1">
        <f t="shared" si="71"/>
        <v>5</v>
      </c>
      <c r="E1788" s="1" t="str">
        <f>INDEX(Protocol[Mark],MATCH(C1788,Protocol[Step],0))</f>
        <v>M(c)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74010005</v>
      </c>
      <c r="H1788" s="134">
        <f>Systematic[[#This Row],[SampleVariableLabel]]+100*Systematic[[#This Row],[State]]</f>
        <v>74010505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74</v>
      </c>
      <c r="B1789" s="1">
        <f>IF(C1789=0,IF(B1788=Protocol!$V$20,1,B1788+1),B1788)</f>
        <v>1</v>
      </c>
      <c r="C1789" s="1">
        <f>IF(C1788+1=Protocol!$V$21,0,C1788+1)</f>
        <v>6</v>
      </c>
      <c r="D1789" s="1">
        <f t="shared" si="71"/>
        <v>6</v>
      </c>
      <c r="E1789" s="1" t="str">
        <f>INDEX(Protocol[Mark],MATCH(C1789,Protocol[Step],0))</f>
        <v>4P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74010006</v>
      </c>
      <c r="H1789" s="134">
        <f>Systematic[[#This Row],[SampleVariableLabel]]+100*Systematic[[#This Row],[State]]</f>
        <v>74010606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74</v>
      </c>
      <c r="B1790" s="1">
        <f>IF(C1790=0,IF(B1789=Protocol!$V$20,1,B1789+1),B1789)</f>
        <v>1</v>
      </c>
      <c r="C1790" s="1">
        <f>IF(C1789+1=Protocol!$V$21,0,C1789+1)</f>
        <v>7</v>
      </c>
      <c r="D1790" s="1">
        <f t="shared" si="71"/>
        <v>1</v>
      </c>
      <c r="E1790" s="1" t="str">
        <f>INDEX(Protocol[Mark],MATCH(C1790,Protocol[Step],0))</f>
        <v>5G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74010001</v>
      </c>
      <c r="H1790" s="134">
        <f>Systematic[[#This Row],[SampleVariableLabel]]+100*Systematic[[#This Row],[State]]</f>
        <v>74010701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74</v>
      </c>
      <c r="B1791" s="1">
        <f>IF(C1791=0,IF(B1790=Protocol!$V$20,1,B1790+1),B1790)</f>
        <v>1</v>
      </c>
      <c r="C1791" s="1">
        <f>IF(C1790+1=Protocol!$V$21,0,C1790+1)</f>
        <v>8</v>
      </c>
      <c r="D1791" s="1">
        <f t="shared" si="71"/>
        <v>2</v>
      </c>
      <c r="E1791" s="1" t="str">
        <f>INDEX(Protocol[Mark],MATCH(C1791,Protocol[Step],0))</f>
        <v>6S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74010002</v>
      </c>
      <c r="H1791" s="134">
        <f>Systematic[[#This Row],[SampleVariableLabel]]+100*Systematic[[#This Row],[State]]</f>
        <v>74010802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74</v>
      </c>
      <c r="B1792" s="1">
        <f>IF(C1792=0,IF(B1791=Protocol!$V$20,1,B1791+1),B1791)</f>
        <v>1</v>
      </c>
      <c r="C1792" s="1">
        <f>IF(C1791+1=Protocol!$V$21,0,C1791+1)</f>
        <v>9</v>
      </c>
      <c r="D1792" s="1">
        <f t="shared" si="71"/>
        <v>3</v>
      </c>
      <c r="E1792" s="1" t="str">
        <f>INDEX(Protocol[Mark],MATCH(C1792,Protocol[Step],0))</f>
        <v>7Gp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74010003</v>
      </c>
      <c r="H1792" s="134">
        <f>Systematic[[#This Row],[SampleVariableLabel]]+100*Systematic[[#This Row],[State]]</f>
        <v>74010903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74</v>
      </c>
      <c r="B1793" s="1">
        <f>IF(C1793=0,IF(B1792=Protocol!$V$20,1,B1792+1),B1792)</f>
        <v>1</v>
      </c>
      <c r="C1793" s="1">
        <f>IF(C1792+1=Protocol!$V$21,0,C1792+1)</f>
        <v>10</v>
      </c>
      <c r="D1793" s="1">
        <f t="shared" si="71"/>
        <v>4</v>
      </c>
      <c r="E1793" s="1" t="str">
        <f>INDEX(Protocol[Mark],MATCH(C1793,Protocol[Step],0))</f>
        <v>8U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74010004</v>
      </c>
      <c r="H1793" s="134">
        <f>Systematic[[#This Row],[SampleVariableLabel]]+100*Systematic[[#This Row],[State]]</f>
        <v>74011004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74</v>
      </c>
      <c r="B1794" s="1">
        <f>IF(C1794=0,IF(B1793=Protocol!$V$20,1,B1793+1),B1793)</f>
        <v>1</v>
      </c>
      <c r="C1794" s="1">
        <f>IF(C1793+1=Protocol!$V$21,0,C1793+1)</f>
        <v>11</v>
      </c>
      <c r="D1794" s="1">
        <f t="shared" si="71"/>
        <v>5</v>
      </c>
      <c r="E1794" s="1" t="str">
        <f>INDEX(Protocol[Mark],MATCH(C1794,Protocol[Step],0))</f>
        <v>9Rot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74010005</v>
      </c>
      <c r="H1794" s="134">
        <f>Systematic[[#This Row],[SampleVariableLabel]]+100*Systematic[[#This Row],[State]]</f>
        <v>74011105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74</v>
      </c>
      <c r="B1795" s="1">
        <f>IF(C1795=0,IF(B1794=Protocol!$V$20,1,B1794+1),B1794)</f>
        <v>1</v>
      </c>
      <c r="C1795" s="1">
        <f>IF(C1794+1=Protocol!$V$21,0,C1794+1)</f>
        <v>12</v>
      </c>
      <c r="D1795" s="1">
        <f t="shared" ref="D1795:D1858" si="73">IF(D1794=nVariables,1,D1794+1)</f>
        <v>6</v>
      </c>
      <c r="E1795" s="1" t="str">
        <f>INDEX(Protocol[Mark],MATCH(C1795,Protocol[Step],0))</f>
        <v>10Ama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74010006</v>
      </c>
      <c r="H1795" s="134">
        <f>Systematic[[#This Row],[SampleVariableLabel]]+100*Systematic[[#This Row],[State]]</f>
        <v>74011206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75</v>
      </c>
      <c r="B1796" s="1">
        <f>IF(C1796=0,IF(B1795=Protocol!$V$20,1,B1795+1),B1795)</f>
        <v>1</v>
      </c>
      <c r="C1796" s="1">
        <f>IF(C1795+1=Protocol!$V$21,0,C1795+1)</f>
        <v>0</v>
      </c>
      <c r="D1796" s="1">
        <f t="shared" si="73"/>
        <v>1</v>
      </c>
      <c r="E1796" s="1" t="str">
        <f>INDEX(Protocol[Mark],MATCH(C1796,Protocol[Step],0))</f>
        <v>0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75010001</v>
      </c>
      <c r="H1796" s="134">
        <f>Systematic[[#This Row],[SampleVariableLabel]]+100*Systematic[[#This Row],[State]]</f>
        <v>75010001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75</v>
      </c>
      <c r="B1797" s="1">
        <f>IF(C1797=0,IF(B1796=Protocol!$V$20,1,B1796+1),B1796)</f>
        <v>1</v>
      </c>
      <c r="C1797" s="1">
        <f>IF(C1796+1=Protocol!$V$21,0,C1796+1)</f>
        <v>1</v>
      </c>
      <c r="D1797" s="1">
        <f t="shared" si="73"/>
        <v>2</v>
      </c>
      <c r="E1797" s="1" t="str">
        <f>INDEX(Protocol[Mark],MATCH(C1797,Protocol[Step],0))</f>
        <v>1D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75010002</v>
      </c>
      <c r="H1797" s="134">
        <f>Systematic[[#This Row],[SampleVariableLabel]]+100*Systematic[[#This Row],[State]]</f>
        <v>75010102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75</v>
      </c>
      <c r="B1798" s="1">
        <f>IF(C1798=0,IF(B1797=Protocol!$V$20,1,B1797+1),B1797)</f>
        <v>1</v>
      </c>
      <c r="C1798" s="1">
        <f>IF(C1797+1=Protocol!$V$21,0,C1797+1)</f>
        <v>2</v>
      </c>
      <c r="D1798" s="1">
        <f t="shared" si="73"/>
        <v>3</v>
      </c>
      <c r="E1798" s="1" t="str">
        <f>INDEX(Protocol[Mark],MATCH(C1798,Protocol[Step],0))</f>
        <v>(M.1)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75010003</v>
      </c>
      <c r="H1798" s="134">
        <f>Systematic[[#This Row],[SampleVariableLabel]]+100*Systematic[[#This Row],[State]]</f>
        <v>75010203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75</v>
      </c>
      <c r="B1799" s="1">
        <f>IF(C1799=0,IF(B1798=Protocol!$V$20,1,B1798+1),B1798)</f>
        <v>1</v>
      </c>
      <c r="C1799" s="1">
        <f>IF(C1798+1=Protocol!$V$21,0,C1798+1)</f>
        <v>3</v>
      </c>
      <c r="D1799" s="1">
        <f t="shared" si="73"/>
        <v>4</v>
      </c>
      <c r="E1799" s="1" t="str">
        <f>INDEX(Protocol[Mark],MATCH(C1799,Protocol[Step],0))</f>
        <v>2Oct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75010004</v>
      </c>
      <c r="H1799" s="134">
        <f>Systematic[[#This Row],[SampleVariableLabel]]+100*Systematic[[#This Row],[State]]</f>
        <v>75010304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75</v>
      </c>
      <c r="B1800" s="1">
        <f>IF(C1800=0,IF(B1799=Protocol!$V$20,1,B1799+1),B1799)</f>
        <v>1</v>
      </c>
      <c r="C1800" s="1">
        <f>IF(C1799+1=Protocol!$V$21,0,C1799+1)</f>
        <v>4</v>
      </c>
      <c r="D1800" s="1">
        <f t="shared" si="73"/>
        <v>5</v>
      </c>
      <c r="E1800" s="1" t="str">
        <f>INDEX(Protocol[Mark],MATCH(C1800,Protocol[Step],0))</f>
        <v>3M2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75010005</v>
      </c>
      <c r="H1800" s="134">
        <f>Systematic[[#This Row],[SampleVariableLabel]]+100*Systematic[[#This Row],[State]]</f>
        <v>75010405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75</v>
      </c>
      <c r="B1801" s="1">
        <f>IF(C1801=0,IF(B1800=Protocol!$V$20,1,B1800+1),B1800)</f>
        <v>1</v>
      </c>
      <c r="C1801" s="1">
        <f>IF(C1800+1=Protocol!$V$21,0,C1800+1)</f>
        <v>5</v>
      </c>
      <c r="D1801" s="1">
        <f t="shared" si="73"/>
        <v>6</v>
      </c>
      <c r="E1801" s="1" t="str">
        <f>INDEX(Protocol[Mark],MATCH(C1801,Protocol[Step],0))</f>
        <v>M(c)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75010006</v>
      </c>
      <c r="H1801" s="134">
        <f>Systematic[[#This Row],[SampleVariableLabel]]+100*Systematic[[#This Row],[State]]</f>
        <v>75010506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75</v>
      </c>
      <c r="B1802" s="1">
        <f>IF(C1802=0,IF(B1801=Protocol!$V$20,1,B1801+1),B1801)</f>
        <v>1</v>
      </c>
      <c r="C1802" s="1">
        <f>IF(C1801+1=Protocol!$V$21,0,C1801+1)</f>
        <v>6</v>
      </c>
      <c r="D1802" s="1">
        <f t="shared" si="73"/>
        <v>1</v>
      </c>
      <c r="E1802" s="1" t="str">
        <f>INDEX(Protocol[Mark],MATCH(C1802,Protocol[Step],0))</f>
        <v>4P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75010001</v>
      </c>
      <c r="H1802" s="134">
        <f>Systematic[[#This Row],[SampleVariableLabel]]+100*Systematic[[#This Row],[State]]</f>
        <v>75010601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75</v>
      </c>
      <c r="B1803" s="1">
        <f>IF(C1803=0,IF(B1802=Protocol!$V$20,1,B1802+1),B1802)</f>
        <v>1</v>
      </c>
      <c r="C1803" s="1">
        <f>IF(C1802+1=Protocol!$V$21,0,C1802+1)</f>
        <v>7</v>
      </c>
      <c r="D1803" s="1">
        <f t="shared" si="73"/>
        <v>2</v>
      </c>
      <c r="E1803" s="1" t="str">
        <f>INDEX(Protocol[Mark],MATCH(C1803,Protocol[Step],0))</f>
        <v>5G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75010002</v>
      </c>
      <c r="H1803" s="134">
        <f>Systematic[[#This Row],[SampleVariableLabel]]+100*Systematic[[#This Row],[State]]</f>
        <v>75010702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75</v>
      </c>
      <c r="B1804" s="1">
        <f>IF(C1804=0,IF(B1803=Protocol!$V$20,1,B1803+1),B1803)</f>
        <v>1</v>
      </c>
      <c r="C1804" s="1">
        <f>IF(C1803+1=Protocol!$V$21,0,C1803+1)</f>
        <v>8</v>
      </c>
      <c r="D1804" s="1">
        <f t="shared" si="73"/>
        <v>3</v>
      </c>
      <c r="E1804" s="1" t="str">
        <f>INDEX(Protocol[Mark],MATCH(C1804,Protocol[Step],0))</f>
        <v>6S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75010003</v>
      </c>
      <c r="H1804" s="134">
        <f>Systematic[[#This Row],[SampleVariableLabel]]+100*Systematic[[#This Row],[State]]</f>
        <v>75010803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75</v>
      </c>
      <c r="B1805" s="1">
        <f>IF(C1805=0,IF(B1804=Protocol!$V$20,1,B1804+1),B1804)</f>
        <v>1</v>
      </c>
      <c r="C1805" s="1">
        <f>IF(C1804+1=Protocol!$V$21,0,C1804+1)</f>
        <v>9</v>
      </c>
      <c r="D1805" s="1">
        <f t="shared" si="73"/>
        <v>4</v>
      </c>
      <c r="E1805" s="1" t="str">
        <f>INDEX(Protocol[Mark],MATCH(C1805,Protocol[Step],0))</f>
        <v>7Gp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75010004</v>
      </c>
      <c r="H1805" s="134">
        <f>Systematic[[#This Row],[SampleVariableLabel]]+100*Systematic[[#This Row],[State]]</f>
        <v>75010904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75</v>
      </c>
      <c r="B1806" s="1">
        <f>IF(C1806=0,IF(B1805=Protocol!$V$20,1,B1805+1),B1805)</f>
        <v>1</v>
      </c>
      <c r="C1806" s="1">
        <f>IF(C1805+1=Protocol!$V$21,0,C1805+1)</f>
        <v>10</v>
      </c>
      <c r="D1806" s="1">
        <f t="shared" si="73"/>
        <v>5</v>
      </c>
      <c r="E1806" s="1" t="str">
        <f>INDEX(Protocol[Mark],MATCH(C1806,Protocol[Step],0))</f>
        <v>8U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75010005</v>
      </c>
      <c r="H1806" s="134">
        <f>Systematic[[#This Row],[SampleVariableLabel]]+100*Systematic[[#This Row],[State]]</f>
        <v>75011005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75</v>
      </c>
      <c r="B1807" s="1">
        <f>IF(C1807=0,IF(B1806=Protocol!$V$20,1,B1806+1),B1806)</f>
        <v>1</v>
      </c>
      <c r="C1807" s="1">
        <f>IF(C1806+1=Protocol!$V$21,0,C1806+1)</f>
        <v>11</v>
      </c>
      <c r="D1807" s="1">
        <f t="shared" si="73"/>
        <v>6</v>
      </c>
      <c r="E1807" s="1" t="str">
        <f>INDEX(Protocol[Mark],MATCH(C1807,Protocol[Step],0))</f>
        <v>9Rot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75010006</v>
      </c>
      <c r="H1807" s="134">
        <f>Systematic[[#This Row],[SampleVariableLabel]]+100*Systematic[[#This Row],[State]]</f>
        <v>75011106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75</v>
      </c>
      <c r="B1808" s="1">
        <f>IF(C1808=0,IF(B1807=Protocol!$V$20,1,B1807+1),B1807)</f>
        <v>1</v>
      </c>
      <c r="C1808" s="1">
        <f>IF(C1807+1=Protocol!$V$21,0,C1807+1)</f>
        <v>12</v>
      </c>
      <c r="D1808" s="1">
        <f t="shared" si="73"/>
        <v>1</v>
      </c>
      <c r="E1808" s="1" t="str">
        <f>INDEX(Protocol[Mark],MATCH(C1808,Protocol[Step],0))</f>
        <v>10Ama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75010001</v>
      </c>
      <c r="H1808" s="134">
        <f>Systematic[[#This Row],[SampleVariableLabel]]+100*Systematic[[#This Row],[State]]</f>
        <v>75011201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76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0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76010002</v>
      </c>
      <c r="H1809" s="134">
        <f>Systematic[[#This Row],[SampleVariableLabel]]+100*Systematic[[#This Row],[State]]</f>
        <v>76010002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76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1D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76010003</v>
      </c>
      <c r="H1810" s="134">
        <f>Systematic[[#This Row],[SampleVariableLabel]]+100*Systematic[[#This Row],[State]]</f>
        <v>76010103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76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(M.1)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76010004</v>
      </c>
      <c r="H1811" s="134">
        <f>Systematic[[#This Row],[SampleVariableLabel]]+100*Systematic[[#This Row],[State]]</f>
        <v>76010204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76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2Oct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76010005</v>
      </c>
      <c r="H1812" s="134">
        <f>Systematic[[#This Row],[SampleVariableLabel]]+100*Systematic[[#This Row],[State]]</f>
        <v>76010305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76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3M2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76010006</v>
      </c>
      <c r="H1813" s="134">
        <f>Systematic[[#This Row],[SampleVariableLabel]]+100*Systematic[[#This Row],[State]]</f>
        <v>76010406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76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M(c)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76010001</v>
      </c>
      <c r="H1814" s="134">
        <f>Systematic[[#This Row],[SampleVariableLabel]]+100*Systematic[[#This Row],[State]]</f>
        <v>76010501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76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4P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76010002</v>
      </c>
      <c r="H1815" s="134">
        <f>Systematic[[#This Row],[SampleVariableLabel]]+100*Systematic[[#This Row],[State]]</f>
        <v>76010602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76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5G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76010003</v>
      </c>
      <c r="H1816" s="134">
        <f>Systematic[[#This Row],[SampleVariableLabel]]+100*Systematic[[#This Row],[State]]</f>
        <v>76010703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76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6S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76010004</v>
      </c>
      <c r="H1817" s="134">
        <f>Systematic[[#This Row],[SampleVariableLabel]]+100*Systematic[[#This Row],[State]]</f>
        <v>76010804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76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7Gp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76010005</v>
      </c>
      <c r="H1818" s="134">
        <f>Systematic[[#This Row],[SampleVariableLabel]]+100*Systematic[[#This Row],[State]]</f>
        <v>76010905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76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8U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76010006</v>
      </c>
      <c r="H1819" s="134">
        <f>Systematic[[#This Row],[SampleVariableLabel]]+100*Systematic[[#This Row],[State]]</f>
        <v>76011006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76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9Rot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76010001</v>
      </c>
      <c r="H1820" s="134">
        <f>Systematic[[#This Row],[SampleVariableLabel]]+100*Systematic[[#This Row],[State]]</f>
        <v>76011101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76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10Ama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76010002</v>
      </c>
      <c r="H1821" s="134">
        <f>Systematic[[#This Row],[SampleVariableLabel]]+100*Systematic[[#This Row],[State]]</f>
        <v>76011202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77</v>
      </c>
      <c r="B1822" s="1">
        <f>IF(C1822=0,IF(B1821=Protocol!$V$20,1,B1821+1),B1821)</f>
        <v>1</v>
      </c>
      <c r="C1822" s="1">
        <f>IF(C1821+1=Protocol!$V$21,0,C1821+1)</f>
        <v>0</v>
      </c>
      <c r="D1822" s="1">
        <f t="shared" si="73"/>
        <v>3</v>
      </c>
      <c r="E1822" s="1" t="str">
        <f>INDEX(Protocol[Mark],MATCH(C1822,Protocol[Step],0))</f>
        <v>0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77010003</v>
      </c>
      <c r="H1822" s="134">
        <f>Systematic[[#This Row],[SampleVariableLabel]]+100*Systematic[[#This Row],[State]]</f>
        <v>77010003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77</v>
      </c>
      <c r="B1823" s="1">
        <f>IF(C1823=0,IF(B1822=Protocol!$V$20,1,B1822+1),B1822)</f>
        <v>1</v>
      </c>
      <c r="C1823" s="1">
        <f>IF(C1822+1=Protocol!$V$21,0,C1822+1)</f>
        <v>1</v>
      </c>
      <c r="D1823" s="1">
        <f t="shared" si="73"/>
        <v>4</v>
      </c>
      <c r="E1823" s="1" t="str">
        <f>INDEX(Protocol[Mark],MATCH(C1823,Protocol[Step],0))</f>
        <v>1D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77010004</v>
      </c>
      <c r="H1823" s="134">
        <f>Systematic[[#This Row],[SampleVariableLabel]]+100*Systematic[[#This Row],[State]]</f>
        <v>77010104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77</v>
      </c>
      <c r="B1824" s="1">
        <f>IF(C1824=0,IF(B1823=Protocol!$V$20,1,B1823+1),B1823)</f>
        <v>1</v>
      </c>
      <c r="C1824" s="1">
        <f>IF(C1823+1=Protocol!$V$21,0,C1823+1)</f>
        <v>2</v>
      </c>
      <c r="D1824" s="1">
        <f t="shared" si="73"/>
        <v>5</v>
      </c>
      <c r="E1824" s="1" t="str">
        <f>INDEX(Protocol[Mark],MATCH(C1824,Protocol[Step],0))</f>
        <v>(M.1)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77010005</v>
      </c>
      <c r="H1824" s="134">
        <f>Systematic[[#This Row],[SampleVariableLabel]]+100*Systematic[[#This Row],[State]]</f>
        <v>77010205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77</v>
      </c>
      <c r="B1825" s="1">
        <f>IF(C1825=0,IF(B1824=Protocol!$V$20,1,B1824+1),B1824)</f>
        <v>1</v>
      </c>
      <c r="C1825" s="1">
        <f>IF(C1824+1=Protocol!$V$21,0,C1824+1)</f>
        <v>3</v>
      </c>
      <c r="D1825" s="1">
        <f t="shared" si="73"/>
        <v>6</v>
      </c>
      <c r="E1825" s="1" t="str">
        <f>INDEX(Protocol[Mark],MATCH(C1825,Protocol[Step],0))</f>
        <v>2Oct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77010006</v>
      </c>
      <c r="H1825" s="134">
        <f>Systematic[[#This Row],[SampleVariableLabel]]+100*Systematic[[#This Row],[State]]</f>
        <v>77010306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77</v>
      </c>
      <c r="B1826" s="1">
        <f>IF(C1826=0,IF(B1825=Protocol!$V$20,1,B1825+1),B1825)</f>
        <v>1</v>
      </c>
      <c r="C1826" s="1">
        <f>IF(C1825+1=Protocol!$V$21,0,C1825+1)</f>
        <v>4</v>
      </c>
      <c r="D1826" s="1">
        <f t="shared" si="73"/>
        <v>1</v>
      </c>
      <c r="E1826" s="1" t="str">
        <f>INDEX(Protocol[Mark],MATCH(C1826,Protocol[Step],0))</f>
        <v>3M2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77010001</v>
      </c>
      <c r="H1826" s="134">
        <f>Systematic[[#This Row],[SampleVariableLabel]]+100*Systematic[[#This Row],[State]]</f>
        <v>77010401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77</v>
      </c>
      <c r="B1827" s="1">
        <f>IF(C1827=0,IF(B1826=Protocol!$V$20,1,B1826+1),B1826)</f>
        <v>1</v>
      </c>
      <c r="C1827" s="1">
        <f>IF(C1826+1=Protocol!$V$21,0,C1826+1)</f>
        <v>5</v>
      </c>
      <c r="D1827" s="1">
        <f t="shared" si="73"/>
        <v>2</v>
      </c>
      <c r="E1827" s="1" t="str">
        <f>INDEX(Protocol[Mark],MATCH(C1827,Protocol[Step],0))</f>
        <v>M(c)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77010002</v>
      </c>
      <c r="H1827" s="134">
        <f>Systematic[[#This Row],[SampleVariableLabel]]+100*Systematic[[#This Row],[State]]</f>
        <v>77010502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77</v>
      </c>
      <c r="B1828" s="1">
        <f>IF(C1828=0,IF(B1827=Protocol!$V$20,1,B1827+1),B1827)</f>
        <v>1</v>
      </c>
      <c r="C1828" s="1">
        <f>IF(C1827+1=Protocol!$V$21,0,C1827+1)</f>
        <v>6</v>
      </c>
      <c r="D1828" s="1">
        <f t="shared" si="73"/>
        <v>3</v>
      </c>
      <c r="E1828" s="1" t="str">
        <f>INDEX(Protocol[Mark],MATCH(C1828,Protocol[Step],0))</f>
        <v>4P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77010003</v>
      </c>
      <c r="H1828" s="134">
        <f>Systematic[[#This Row],[SampleVariableLabel]]+100*Systematic[[#This Row],[State]]</f>
        <v>77010603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77</v>
      </c>
      <c r="B1829" s="1">
        <f>IF(C1829=0,IF(B1828=Protocol!$V$20,1,B1828+1),B1828)</f>
        <v>1</v>
      </c>
      <c r="C1829" s="1">
        <f>IF(C1828+1=Protocol!$V$21,0,C1828+1)</f>
        <v>7</v>
      </c>
      <c r="D1829" s="1">
        <f t="shared" si="73"/>
        <v>4</v>
      </c>
      <c r="E1829" s="1" t="str">
        <f>INDEX(Protocol[Mark],MATCH(C1829,Protocol[Step],0))</f>
        <v>5G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77010004</v>
      </c>
      <c r="H1829" s="134">
        <f>Systematic[[#This Row],[SampleVariableLabel]]+100*Systematic[[#This Row],[State]]</f>
        <v>77010704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77</v>
      </c>
      <c r="B1830" s="1">
        <f>IF(C1830=0,IF(B1829=Protocol!$V$20,1,B1829+1),B1829)</f>
        <v>1</v>
      </c>
      <c r="C1830" s="1">
        <f>IF(C1829+1=Protocol!$V$21,0,C1829+1)</f>
        <v>8</v>
      </c>
      <c r="D1830" s="1">
        <f t="shared" si="73"/>
        <v>5</v>
      </c>
      <c r="E1830" s="1" t="str">
        <f>INDEX(Protocol[Mark],MATCH(C1830,Protocol[Step],0))</f>
        <v>6S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77010005</v>
      </c>
      <c r="H1830" s="134">
        <f>Systematic[[#This Row],[SampleVariableLabel]]+100*Systematic[[#This Row],[State]]</f>
        <v>77010805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77</v>
      </c>
      <c r="B1831" s="1">
        <f>IF(C1831=0,IF(B1830=Protocol!$V$20,1,B1830+1),B1830)</f>
        <v>1</v>
      </c>
      <c r="C1831" s="1">
        <f>IF(C1830+1=Protocol!$V$21,0,C1830+1)</f>
        <v>9</v>
      </c>
      <c r="D1831" s="1">
        <f t="shared" si="73"/>
        <v>6</v>
      </c>
      <c r="E1831" s="1" t="str">
        <f>INDEX(Protocol[Mark],MATCH(C1831,Protocol[Step],0))</f>
        <v>7Gp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77010006</v>
      </c>
      <c r="H1831" s="134">
        <f>Systematic[[#This Row],[SampleVariableLabel]]+100*Systematic[[#This Row],[State]]</f>
        <v>77010906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77</v>
      </c>
      <c r="B1832" s="1">
        <f>IF(C1832=0,IF(B1831=Protocol!$V$20,1,B1831+1),B1831)</f>
        <v>1</v>
      </c>
      <c r="C1832" s="1">
        <f>IF(C1831+1=Protocol!$V$21,0,C1831+1)</f>
        <v>10</v>
      </c>
      <c r="D1832" s="1">
        <f t="shared" si="73"/>
        <v>1</v>
      </c>
      <c r="E1832" s="1" t="str">
        <f>INDEX(Protocol[Mark],MATCH(C1832,Protocol[Step],0))</f>
        <v>8U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77010001</v>
      </c>
      <c r="H1832" s="134">
        <f>Systematic[[#This Row],[SampleVariableLabel]]+100*Systematic[[#This Row],[State]]</f>
        <v>77011001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77</v>
      </c>
      <c r="B1833" s="1">
        <f>IF(C1833=0,IF(B1832=Protocol!$V$20,1,B1832+1),B1832)</f>
        <v>1</v>
      </c>
      <c r="C1833" s="1">
        <f>IF(C1832+1=Protocol!$V$21,0,C1832+1)</f>
        <v>11</v>
      </c>
      <c r="D1833" s="1">
        <f t="shared" si="73"/>
        <v>2</v>
      </c>
      <c r="E1833" s="1" t="str">
        <f>INDEX(Protocol[Mark],MATCH(C1833,Protocol[Step],0))</f>
        <v>9Rot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77010002</v>
      </c>
      <c r="H1833" s="134">
        <f>Systematic[[#This Row],[SampleVariableLabel]]+100*Systematic[[#This Row],[State]]</f>
        <v>77011102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77</v>
      </c>
      <c r="B1834" s="1">
        <f>IF(C1834=0,IF(B1833=Protocol!$V$20,1,B1833+1),B1833)</f>
        <v>1</v>
      </c>
      <c r="C1834" s="1">
        <f>IF(C1833+1=Protocol!$V$21,0,C1833+1)</f>
        <v>12</v>
      </c>
      <c r="D1834" s="1">
        <f t="shared" si="73"/>
        <v>3</v>
      </c>
      <c r="E1834" s="1" t="str">
        <f>INDEX(Protocol[Mark],MATCH(C1834,Protocol[Step],0))</f>
        <v>10Ama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77010003</v>
      </c>
      <c r="H1834" s="134">
        <f>Systematic[[#This Row],[SampleVariableLabel]]+100*Systematic[[#This Row],[State]]</f>
        <v>77011203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78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0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78010004</v>
      </c>
      <c r="H1835" s="134">
        <f>Systematic[[#This Row],[SampleVariableLabel]]+100*Systematic[[#This Row],[State]]</f>
        <v>78010004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78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1D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78010005</v>
      </c>
      <c r="H1836" s="134">
        <f>Systematic[[#This Row],[SampleVariableLabel]]+100*Systematic[[#This Row],[State]]</f>
        <v>78010105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78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(M.1)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78010006</v>
      </c>
      <c r="H1837" s="134">
        <f>Systematic[[#This Row],[SampleVariableLabel]]+100*Systematic[[#This Row],[State]]</f>
        <v>78010206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78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2Oct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78010001</v>
      </c>
      <c r="H1838" s="134">
        <f>Systematic[[#This Row],[SampleVariableLabel]]+100*Systematic[[#This Row],[State]]</f>
        <v>78010301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78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3M2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78010002</v>
      </c>
      <c r="H1839" s="134">
        <f>Systematic[[#This Row],[SampleVariableLabel]]+100*Systematic[[#This Row],[State]]</f>
        <v>78010402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78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M(c)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78010003</v>
      </c>
      <c r="H1840" s="134">
        <f>Systematic[[#This Row],[SampleVariableLabel]]+100*Systematic[[#This Row],[State]]</f>
        <v>78010503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78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4P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78010004</v>
      </c>
      <c r="H1841" s="134">
        <f>Systematic[[#This Row],[SampleVariableLabel]]+100*Systematic[[#This Row],[State]]</f>
        <v>78010604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78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5G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78010005</v>
      </c>
      <c r="H1842" s="134">
        <f>Systematic[[#This Row],[SampleVariableLabel]]+100*Systematic[[#This Row],[State]]</f>
        <v>78010705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78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6S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78010006</v>
      </c>
      <c r="H1843" s="134">
        <f>Systematic[[#This Row],[SampleVariableLabel]]+100*Systematic[[#This Row],[State]]</f>
        <v>78010806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78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7Gp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78010001</v>
      </c>
      <c r="H1844" s="134">
        <f>Systematic[[#This Row],[SampleVariableLabel]]+100*Systematic[[#This Row],[State]]</f>
        <v>78010901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78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8U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78010002</v>
      </c>
      <c r="H1845" s="134">
        <f>Systematic[[#This Row],[SampleVariableLabel]]+100*Systematic[[#This Row],[State]]</f>
        <v>78011002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78</v>
      </c>
      <c r="B1846" s="1">
        <f>IF(C1846=0,IF(B1845=Protocol!$V$20,1,B1845+1),B1845)</f>
        <v>1</v>
      </c>
      <c r="C1846" s="1">
        <f>IF(C1845+1=Protocol!$V$21,0,C1845+1)</f>
        <v>11</v>
      </c>
      <c r="D1846" s="1">
        <f t="shared" si="73"/>
        <v>3</v>
      </c>
      <c r="E1846" s="1" t="str">
        <f>INDEX(Protocol[Mark],MATCH(C1846,Protocol[Step],0))</f>
        <v>9Rot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78010003</v>
      </c>
      <c r="H1846" s="134">
        <f>Systematic[[#This Row],[SampleVariableLabel]]+100*Systematic[[#This Row],[State]]</f>
        <v>78011103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78</v>
      </c>
      <c r="B1847" s="1">
        <f>IF(C1847=0,IF(B1846=Protocol!$V$20,1,B1846+1),B1846)</f>
        <v>1</v>
      </c>
      <c r="C1847" s="1">
        <f>IF(C1846+1=Protocol!$V$21,0,C1846+1)</f>
        <v>12</v>
      </c>
      <c r="D1847" s="1">
        <f t="shared" si="73"/>
        <v>4</v>
      </c>
      <c r="E1847" s="1" t="str">
        <f>INDEX(Protocol[Mark],MATCH(C1847,Protocol[Step],0))</f>
        <v>10Ama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78010004</v>
      </c>
      <c r="H1847" s="134">
        <f>Systematic[[#This Row],[SampleVariableLabel]]+100*Systematic[[#This Row],[State]]</f>
        <v>78011204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79</v>
      </c>
      <c r="B1848" s="1">
        <f>IF(C1848=0,IF(B1847=Protocol!$V$20,1,B1847+1),B1847)</f>
        <v>1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0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79010005</v>
      </c>
      <c r="H1848" s="134">
        <f>Systematic[[#This Row],[SampleVariableLabel]]+100*Systematic[[#This Row],[State]]</f>
        <v>79010005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79</v>
      </c>
      <c r="B1849" s="1">
        <f>IF(C1849=0,IF(B1848=Protocol!$V$20,1,B1848+1),B1848)</f>
        <v>1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1D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79010006</v>
      </c>
      <c r="H1849" s="134">
        <f>Systematic[[#This Row],[SampleVariableLabel]]+100*Systematic[[#This Row],[State]]</f>
        <v>79010106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79</v>
      </c>
      <c r="B1850" s="1">
        <f>IF(C1850=0,IF(B1849=Protocol!$V$20,1,B1849+1),B1849)</f>
        <v>1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(M.1)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79010001</v>
      </c>
      <c r="H1850" s="134">
        <f>Systematic[[#This Row],[SampleVariableLabel]]+100*Systematic[[#This Row],[State]]</f>
        <v>79010201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79</v>
      </c>
      <c r="B1851" s="1">
        <f>IF(C1851=0,IF(B1850=Protocol!$V$20,1,B1850+1),B1850)</f>
        <v>1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2Oct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79010002</v>
      </c>
      <c r="H1851" s="134">
        <f>Systematic[[#This Row],[SampleVariableLabel]]+100*Systematic[[#This Row],[State]]</f>
        <v>79010302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79</v>
      </c>
      <c r="B1852" s="1">
        <f>IF(C1852=0,IF(B1851=Protocol!$V$20,1,B1851+1),B1851)</f>
        <v>1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3M2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79010003</v>
      </c>
      <c r="H1852" s="134">
        <f>Systematic[[#This Row],[SampleVariableLabel]]+100*Systematic[[#This Row],[State]]</f>
        <v>79010403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79</v>
      </c>
      <c r="B1853" s="1">
        <f>IF(C1853=0,IF(B1852=Protocol!$V$20,1,B1852+1),B1852)</f>
        <v>1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M(c)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79010004</v>
      </c>
      <c r="H1853" s="134">
        <f>Systematic[[#This Row],[SampleVariableLabel]]+100*Systematic[[#This Row],[State]]</f>
        <v>79010504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79</v>
      </c>
      <c r="B1854" s="1">
        <f>IF(C1854=0,IF(B1853=Protocol!$V$20,1,B1853+1),B1853)</f>
        <v>1</v>
      </c>
      <c r="C1854" s="1">
        <f>IF(C1853+1=Protocol!$V$21,0,C1853+1)</f>
        <v>6</v>
      </c>
      <c r="D1854" s="1">
        <f t="shared" si="73"/>
        <v>5</v>
      </c>
      <c r="E1854" s="1" t="str">
        <f>INDEX(Protocol[Mark],MATCH(C1854,Protocol[Step],0))</f>
        <v>4P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79010005</v>
      </c>
      <c r="H1854" s="134">
        <f>Systematic[[#This Row],[SampleVariableLabel]]+100*Systematic[[#This Row],[State]]</f>
        <v>79010605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79</v>
      </c>
      <c r="B1855" s="1">
        <f>IF(C1855=0,IF(B1854=Protocol!$V$20,1,B1854+1),B1854)</f>
        <v>1</v>
      </c>
      <c r="C1855" s="1">
        <f>IF(C1854+1=Protocol!$V$21,0,C1854+1)</f>
        <v>7</v>
      </c>
      <c r="D1855" s="1">
        <f t="shared" si="73"/>
        <v>6</v>
      </c>
      <c r="E1855" s="1" t="str">
        <f>INDEX(Protocol[Mark],MATCH(C1855,Protocol[Step],0))</f>
        <v>5G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79010006</v>
      </c>
      <c r="H1855" s="134">
        <f>Systematic[[#This Row],[SampleVariableLabel]]+100*Systematic[[#This Row],[State]]</f>
        <v>79010706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79</v>
      </c>
      <c r="B1856" s="1">
        <f>IF(C1856=0,IF(B1855=Protocol!$V$20,1,B1855+1),B1855)</f>
        <v>1</v>
      </c>
      <c r="C1856" s="1">
        <f>IF(C1855+1=Protocol!$V$21,0,C1855+1)</f>
        <v>8</v>
      </c>
      <c r="D1856" s="1">
        <f t="shared" si="73"/>
        <v>1</v>
      </c>
      <c r="E1856" s="1" t="str">
        <f>INDEX(Protocol[Mark],MATCH(C1856,Protocol[Step],0))</f>
        <v>6S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79010001</v>
      </c>
      <c r="H1856" s="134">
        <f>Systematic[[#This Row],[SampleVariableLabel]]+100*Systematic[[#This Row],[State]]</f>
        <v>79010801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79</v>
      </c>
      <c r="B1857" s="1">
        <f>IF(C1857=0,IF(B1856=Protocol!$V$20,1,B1856+1),B1856)</f>
        <v>1</v>
      </c>
      <c r="C1857" s="1">
        <f>IF(C1856+1=Protocol!$V$21,0,C1856+1)</f>
        <v>9</v>
      </c>
      <c r="D1857" s="1">
        <f t="shared" si="73"/>
        <v>2</v>
      </c>
      <c r="E1857" s="1" t="str">
        <f>INDEX(Protocol[Mark],MATCH(C1857,Protocol[Step],0))</f>
        <v>7Gp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79010002</v>
      </c>
      <c r="H1857" s="134">
        <f>Systematic[[#This Row],[SampleVariableLabel]]+100*Systematic[[#This Row],[State]]</f>
        <v>79010902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79</v>
      </c>
      <c r="B1858" s="1">
        <f>IF(C1858=0,IF(B1857=Protocol!$V$20,1,B1857+1),B1857)</f>
        <v>1</v>
      </c>
      <c r="C1858" s="1">
        <f>IF(C1857+1=Protocol!$V$21,0,C1857+1)</f>
        <v>10</v>
      </c>
      <c r="D1858" s="1">
        <f t="shared" si="73"/>
        <v>3</v>
      </c>
      <c r="E1858" s="1" t="str">
        <f>INDEX(Protocol[Mark],MATCH(C1858,Protocol[Step],0))</f>
        <v>8U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79010003</v>
      </c>
      <c r="H1858" s="134">
        <f>Systematic[[#This Row],[SampleVariableLabel]]+100*Systematic[[#This Row],[State]]</f>
        <v>79011003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79</v>
      </c>
      <c r="B1859" s="1">
        <f>IF(C1859=0,IF(B1858=Protocol!$V$20,1,B1858+1),B1858)</f>
        <v>1</v>
      </c>
      <c r="C1859" s="1">
        <f>IF(C1858+1=Protocol!$V$21,0,C1858+1)</f>
        <v>11</v>
      </c>
      <c r="D1859" s="1">
        <f t="shared" ref="D1859:D1922" si="75">IF(D1858=nVariables,1,D1858+1)</f>
        <v>4</v>
      </c>
      <c r="E1859" s="1" t="str">
        <f>INDEX(Protocol[Mark],MATCH(C1859,Protocol[Step],0))</f>
        <v>9Rot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79010004</v>
      </c>
      <c r="H1859" s="134">
        <f>Systematic[[#This Row],[SampleVariableLabel]]+100*Systematic[[#This Row],[State]]</f>
        <v>79011104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79</v>
      </c>
      <c r="B1860" s="1">
        <f>IF(C1860=0,IF(B1859=Protocol!$V$20,1,B1859+1),B1859)</f>
        <v>1</v>
      </c>
      <c r="C1860" s="1">
        <f>IF(C1859+1=Protocol!$V$21,0,C1859+1)</f>
        <v>12</v>
      </c>
      <c r="D1860" s="1">
        <f t="shared" si="75"/>
        <v>5</v>
      </c>
      <c r="E1860" s="1" t="str">
        <f>INDEX(Protocol[Mark],MATCH(C1860,Protocol[Step],0))</f>
        <v>10Ama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79010005</v>
      </c>
      <c r="H1860" s="134">
        <f>Systematic[[#This Row],[SampleVariableLabel]]+100*Systematic[[#This Row],[State]]</f>
        <v>79011205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80</v>
      </c>
      <c r="B1861" s="1">
        <f>IF(C1861=0,IF(B1860=Protocol!$V$20,1,B1860+1),B1860)</f>
        <v>1</v>
      </c>
      <c r="C1861" s="1">
        <f>IF(C1860+1=Protocol!$V$21,0,C1860+1)</f>
        <v>0</v>
      </c>
      <c r="D1861" s="1">
        <f t="shared" si="75"/>
        <v>6</v>
      </c>
      <c r="E1861" s="1" t="str">
        <f>INDEX(Protocol[Mark],MATCH(C1861,Protocol[Step],0))</f>
        <v>0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80010006</v>
      </c>
      <c r="H1861" s="134">
        <f>Systematic[[#This Row],[SampleVariableLabel]]+100*Systematic[[#This Row],[State]]</f>
        <v>80010006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80</v>
      </c>
      <c r="B1862" s="1">
        <f>IF(C1862=0,IF(B1861=Protocol!$V$20,1,B1861+1),B1861)</f>
        <v>1</v>
      </c>
      <c r="C1862" s="1">
        <f>IF(C1861+1=Protocol!$V$21,0,C1861+1)</f>
        <v>1</v>
      </c>
      <c r="D1862" s="1">
        <f t="shared" si="75"/>
        <v>1</v>
      </c>
      <c r="E1862" s="1" t="str">
        <f>INDEX(Protocol[Mark],MATCH(C1862,Protocol[Step],0))</f>
        <v>1D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80010001</v>
      </c>
      <c r="H1862" s="134">
        <f>Systematic[[#This Row],[SampleVariableLabel]]+100*Systematic[[#This Row],[State]]</f>
        <v>80010101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80</v>
      </c>
      <c r="B1863" s="1">
        <f>IF(C1863=0,IF(B1862=Protocol!$V$20,1,B1862+1),B1862)</f>
        <v>1</v>
      </c>
      <c r="C1863" s="1">
        <f>IF(C1862+1=Protocol!$V$21,0,C1862+1)</f>
        <v>2</v>
      </c>
      <c r="D1863" s="1">
        <f t="shared" si="75"/>
        <v>2</v>
      </c>
      <c r="E1863" s="1" t="str">
        <f>INDEX(Protocol[Mark],MATCH(C1863,Protocol[Step],0))</f>
        <v>(M.1)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80010002</v>
      </c>
      <c r="H1863" s="134">
        <f>Systematic[[#This Row],[SampleVariableLabel]]+100*Systematic[[#This Row],[State]]</f>
        <v>80010202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80</v>
      </c>
      <c r="B1864" s="1">
        <f>IF(C1864=0,IF(B1863=Protocol!$V$20,1,B1863+1),B1863)</f>
        <v>1</v>
      </c>
      <c r="C1864" s="1">
        <f>IF(C1863+1=Protocol!$V$21,0,C1863+1)</f>
        <v>3</v>
      </c>
      <c r="D1864" s="1">
        <f t="shared" si="75"/>
        <v>3</v>
      </c>
      <c r="E1864" s="1" t="str">
        <f>INDEX(Protocol[Mark],MATCH(C1864,Protocol[Step],0))</f>
        <v>2Oct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80010003</v>
      </c>
      <c r="H1864" s="134">
        <f>Systematic[[#This Row],[SampleVariableLabel]]+100*Systematic[[#This Row],[State]]</f>
        <v>80010303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80</v>
      </c>
      <c r="B1865" s="1">
        <f>IF(C1865=0,IF(B1864=Protocol!$V$20,1,B1864+1),B1864)</f>
        <v>1</v>
      </c>
      <c r="C1865" s="1">
        <f>IF(C1864+1=Protocol!$V$21,0,C1864+1)</f>
        <v>4</v>
      </c>
      <c r="D1865" s="1">
        <f t="shared" si="75"/>
        <v>4</v>
      </c>
      <c r="E1865" s="1" t="str">
        <f>INDEX(Protocol[Mark],MATCH(C1865,Protocol[Step],0))</f>
        <v>3M2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80010004</v>
      </c>
      <c r="H1865" s="134">
        <f>Systematic[[#This Row],[SampleVariableLabel]]+100*Systematic[[#This Row],[State]]</f>
        <v>80010404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80</v>
      </c>
      <c r="B1866" s="1">
        <f>IF(C1866=0,IF(B1865=Protocol!$V$20,1,B1865+1),B1865)</f>
        <v>1</v>
      </c>
      <c r="C1866" s="1">
        <f>IF(C1865+1=Protocol!$V$21,0,C1865+1)</f>
        <v>5</v>
      </c>
      <c r="D1866" s="1">
        <f t="shared" si="75"/>
        <v>5</v>
      </c>
      <c r="E1866" s="1" t="str">
        <f>INDEX(Protocol[Mark],MATCH(C1866,Protocol[Step],0))</f>
        <v>M(c)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80010005</v>
      </c>
      <c r="H1866" s="134">
        <f>Systematic[[#This Row],[SampleVariableLabel]]+100*Systematic[[#This Row],[State]]</f>
        <v>80010505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80</v>
      </c>
      <c r="B1867" s="1">
        <f>IF(C1867=0,IF(B1866=Protocol!$V$20,1,B1866+1),B1866)</f>
        <v>1</v>
      </c>
      <c r="C1867" s="1">
        <f>IF(C1866+1=Protocol!$V$21,0,C1866+1)</f>
        <v>6</v>
      </c>
      <c r="D1867" s="1">
        <f t="shared" si="75"/>
        <v>6</v>
      </c>
      <c r="E1867" s="1" t="str">
        <f>INDEX(Protocol[Mark],MATCH(C1867,Protocol[Step],0))</f>
        <v>4P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80010006</v>
      </c>
      <c r="H1867" s="134">
        <f>Systematic[[#This Row],[SampleVariableLabel]]+100*Systematic[[#This Row],[State]]</f>
        <v>80010606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80</v>
      </c>
      <c r="B1868" s="1">
        <f>IF(C1868=0,IF(B1867=Protocol!$V$20,1,B1867+1),B1867)</f>
        <v>1</v>
      </c>
      <c r="C1868" s="1">
        <f>IF(C1867+1=Protocol!$V$21,0,C1867+1)</f>
        <v>7</v>
      </c>
      <c r="D1868" s="1">
        <f t="shared" si="75"/>
        <v>1</v>
      </c>
      <c r="E1868" s="1" t="str">
        <f>INDEX(Protocol[Mark],MATCH(C1868,Protocol[Step],0))</f>
        <v>5G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80010001</v>
      </c>
      <c r="H1868" s="134">
        <f>Systematic[[#This Row],[SampleVariableLabel]]+100*Systematic[[#This Row],[State]]</f>
        <v>80010701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80</v>
      </c>
      <c r="B1869" s="1">
        <f>IF(C1869=0,IF(B1868=Protocol!$V$20,1,B1868+1),B1868)</f>
        <v>1</v>
      </c>
      <c r="C1869" s="1">
        <f>IF(C1868+1=Protocol!$V$21,0,C1868+1)</f>
        <v>8</v>
      </c>
      <c r="D1869" s="1">
        <f t="shared" si="75"/>
        <v>2</v>
      </c>
      <c r="E1869" s="1" t="str">
        <f>INDEX(Protocol[Mark],MATCH(C1869,Protocol[Step],0))</f>
        <v>6S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80010002</v>
      </c>
      <c r="H1869" s="134">
        <f>Systematic[[#This Row],[SampleVariableLabel]]+100*Systematic[[#This Row],[State]]</f>
        <v>80010802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80</v>
      </c>
      <c r="B1870" s="1">
        <f>IF(C1870=0,IF(B1869=Protocol!$V$20,1,B1869+1),B1869)</f>
        <v>1</v>
      </c>
      <c r="C1870" s="1">
        <f>IF(C1869+1=Protocol!$V$21,0,C1869+1)</f>
        <v>9</v>
      </c>
      <c r="D1870" s="1">
        <f t="shared" si="75"/>
        <v>3</v>
      </c>
      <c r="E1870" s="1" t="str">
        <f>INDEX(Protocol[Mark],MATCH(C1870,Protocol[Step],0))</f>
        <v>7Gp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80010003</v>
      </c>
      <c r="H1870" s="134">
        <f>Systematic[[#This Row],[SampleVariableLabel]]+100*Systematic[[#This Row],[State]]</f>
        <v>80010903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80</v>
      </c>
      <c r="B1871" s="1">
        <f>IF(C1871=0,IF(B1870=Protocol!$V$20,1,B1870+1),B1870)</f>
        <v>1</v>
      </c>
      <c r="C1871" s="1">
        <f>IF(C1870+1=Protocol!$V$21,0,C1870+1)</f>
        <v>10</v>
      </c>
      <c r="D1871" s="1">
        <f t="shared" si="75"/>
        <v>4</v>
      </c>
      <c r="E1871" s="1" t="str">
        <f>INDEX(Protocol[Mark],MATCH(C1871,Protocol[Step],0))</f>
        <v>8U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80010004</v>
      </c>
      <c r="H1871" s="134">
        <f>Systematic[[#This Row],[SampleVariableLabel]]+100*Systematic[[#This Row],[State]]</f>
        <v>80011004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80</v>
      </c>
      <c r="B1872" s="1">
        <f>IF(C1872=0,IF(B1871=Protocol!$V$20,1,B1871+1),B1871)</f>
        <v>1</v>
      </c>
      <c r="C1872" s="1">
        <f>IF(C1871+1=Protocol!$V$21,0,C1871+1)</f>
        <v>11</v>
      </c>
      <c r="D1872" s="1">
        <f t="shared" si="75"/>
        <v>5</v>
      </c>
      <c r="E1872" s="1" t="str">
        <f>INDEX(Protocol[Mark],MATCH(C1872,Protocol[Step],0))</f>
        <v>9Rot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80010005</v>
      </c>
      <c r="H1872" s="134">
        <f>Systematic[[#This Row],[SampleVariableLabel]]+100*Systematic[[#This Row],[State]]</f>
        <v>80011105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80</v>
      </c>
      <c r="B1873" s="1">
        <f>IF(C1873=0,IF(B1872=Protocol!$V$20,1,B1872+1),B1872)</f>
        <v>1</v>
      </c>
      <c r="C1873" s="1">
        <f>IF(C1872+1=Protocol!$V$21,0,C1872+1)</f>
        <v>12</v>
      </c>
      <c r="D1873" s="1">
        <f t="shared" si="75"/>
        <v>6</v>
      </c>
      <c r="E1873" s="1" t="str">
        <f>INDEX(Protocol[Mark],MATCH(C1873,Protocol[Step],0))</f>
        <v>10Ama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80010006</v>
      </c>
      <c r="H1873" s="134">
        <f>Systematic[[#This Row],[SampleVariableLabel]]+100*Systematic[[#This Row],[State]]</f>
        <v>80011206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81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0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81010001</v>
      </c>
      <c r="H1874" s="134">
        <f>Systematic[[#This Row],[SampleVariableLabel]]+100*Systematic[[#This Row],[State]]</f>
        <v>81010001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81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81010002</v>
      </c>
      <c r="H1875" s="134">
        <f>Systematic[[#This Row],[SampleVariableLabel]]+100*Systematic[[#This Row],[State]]</f>
        <v>81010102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81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(M.1)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81010003</v>
      </c>
      <c r="H1876" s="134">
        <f>Systematic[[#This Row],[SampleVariableLabel]]+100*Systematic[[#This Row],[State]]</f>
        <v>81010203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81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2Oct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81010004</v>
      </c>
      <c r="H1877" s="134">
        <f>Systematic[[#This Row],[SampleVariableLabel]]+100*Systematic[[#This Row],[State]]</f>
        <v>81010304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81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3M2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81010005</v>
      </c>
      <c r="H1878" s="134">
        <f>Systematic[[#This Row],[SampleVariableLabel]]+100*Systematic[[#This Row],[State]]</f>
        <v>81010405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81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M(c)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81010006</v>
      </c>
      <c r="H1879" s="134">
        <f>Systematic[[#This Row],[SampleVariableLabel]]+100*Systematic[[#This Row],[State]]</f>
        <v>81010506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81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4P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81010001</v>
      </c>
      <c r="H1880" s="134">
        <f>Systematic[[#This Row],[SampleVariableLabel]]+100*Systematic[[#This Row],[State]]</f>
        <v>81010601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81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5G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81010002</v>
      </c>
      <c r="H1881" s="134">
        <f>Systematic[[#This Row],[SampleVariableLabel]]+100*Systematic[[#This Row],[State]]</f>
        <v>81010702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81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6S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81010003</v>
      </c>
      <c r="H1882" s="134">
        <f>Systematic[[#This Row],[SampleVariableLabel]]+100*Systematic[[#This Row],[State]]</f>
        <v>81010803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81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7Gp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81010004</v>
      </c>
      <c r="H1883" s="134">
        <f>Systematic[[#This Row],[SampleVariableLabel]]+100*Systematic[[#This Row],[State]]</f>
        <v>81010904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81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8U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81010005</v>
      </c>
      <c r="H1884" s="134">
        <f>Systematic[[#This Row],[SampleVariableLabel]]+100*Systematic[[#This Row],[State]]</f>
        <v>81011005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81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9Rot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81010006</v>
      </c>
      <c r="H1885" s="134">
        <f>Systematic[[#This Row],[SampleVariableLabel]]+100*Systematic[[#This Row],[State]]</f>
        <v>81011106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81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10Ama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81010001</v>
      </c>
      <c r="H1886" s="134">
        <f>Systematic[[#This Row],[SampleVariableLabel]]+100*Systematic[[#This Row],[State]]</f>
        <v>81011201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82</v>
      </c>
      <c r="B1887" s="1">
        <f>IF(C1887=0,IF(B1886=Protocol!$V$20,1,B1886+1),B1886)</f>
        <v>1</v>
      </c>
      <c r="C1887" s="1">
        <f>IF(C1886+1=Protocol!$V$21,0,C1886+1)</f>
        <v>0</v>
      </c>
      <c r="D1887" s="1">
        <f t="shared" si="75"/>
        <v>2</v>
      </c>
      <c r="E1887" s="1" t="str">
        <f>INDEX(Protocol[Mark],MATCH(C1887,Protocol[Step],0))</f>
        <v>0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82010002</v>
      </c>
      <c r="H1887" s="134">
        <f>Systematic[[#This Row],[SampleVariableLabel]]+100*Systematic[[#This Row],[State]]</f>
        <v>82010002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82</v>
      </c>
      <c r="B1888" s="1">
        <f>IF(C1888=0,IF(B1887=Protocol!$V$20,1,B1887+1),B1887)</f>
        <v>1</v>
      </c>
      <c r="C1888" s="1">
        <f>IF(C1887+1=Protocol!$V$21,0,C1887+1)</f>
        <v>1</v>
      </c>
      <c r="D1888" s="1">
        <f t="shared" si="75"/>
        <v>3</v>
      </c>
      <c r="E1888" s="1" t="str">
        <f>INDEX(Protocol[Mark],MATCH(C1888,Protocol[Step],0))</f>
        <v>1D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82010003</v>
      </c>
      <c r="H1888" s="134">
        <f>Systematic[[#This Row],[SampleVariableLabel]]+100*Systematic[[#This Row],[State]]</f>
        <v>82010103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82</v>
      </c>
      <c r="B1889" s="1">
        <f>IF(C1889=0,IF(B1888=Protocol!$V$20,1,B1888+1),B1888)</f>
        <v>1</v>
      </c>
      <c r="C1889" s="1">
        <f>IF(C1888+1=Protocol!$V$21,0,C1888+1)</f>
        <v>2</v>
      </c>
      <c r="D1889" s="1">
        <f t="shared" si="75"/>
        <v>4</v>
      </c>
      <c r="E1889" s="1" t="str">
        <f>INDEX(Protocol[Mark],MATCH(C1889,Protocol[Step],0))</f>
        <v>(M.1)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82010004</v>
      </c>
      <c r="H1889" s="134">
        <f>Systematic[[#This Row],[SampleVariableLabel]]+100*Systematic[[#This Row],[State]]</f>
        <v>82010204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82</v>
      </c>
      <c r="B1890" s="1">
        <f>IF(C1890=0,IF(B1889=Protocol!$V$20,1,B1889+1),B1889)</f>
        <v>1</v>
      </c>
      <c r="C1890" s="1">
        <f>IF(C1889+1=Protocol!$V$21,0,C1889+1)</f>
        <v>3</v>
      </c>
      <c r="D1890" s="1">
        <f t="shared" si="75"/>
        <v>5</v>
      </c>
      <c r="E1890" s="1" t="str">
        <f>INDEX(Protocol[Mark],MATCH(C1890,Protocol[Step],0))</f>
        <v>2Oct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82010005</v>
      </c>
      <c r="H1890" s="134">
        <f>Systematic[[#This Row],[SampleVariableLabel]]+100*Systematic[[#This Row],[State]]</f>
        <v>82010305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82</v>
      </c>
      <c r="B1891" s="1">
        <f>IF(C1891=0,IF(B1890=Protocol!$V$20,1,B1890+1),B1890)</f>
        <v>1</v>
      </c>
      <c r="C1891" s="1">
        <f>IF(C1890+1=Protocol!$V$21,0,C1890+1)</f>
        <v>4</v>
      </c>
      <c r="D1891" s="1">
        <f t="shared" si="75"/>
        <v>6</v>
      </c>
      <c r="E1891" s="1" t="str">
        <f>INDEX(Protocol[Mark],MATCH(C1891,Protocol[Step],0))</f>
        <v>3M2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82010006</v>
      </c>
      <c r="H1891" s="134">
        <f>Systematic[[#This Row],[SampleVariableLabel]]+100*Systematic[[#This Row],[State]]</f>
        <v>82010406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82</v>
      </c>
      <c r="B1892" s="1">
        <f>IF(C1892=0,IF(B1891=Protocol!$V$20,1,B1891+1),B1891)</f>
        <v>1</v>
      </c>
      <c r="C1892" s="1">
        <f>IF(C1891+1=Protocol!$V$21,0,C1891+1)</f>
        <v>5</v>
      </c>
      <c r="D1892" s="1">
        <f t="shared" si="75"/>
        <v>1</v>
      </c>
      <c r="E1892" s="1" t="str">
        <f>INDEX(Protocol[Mark],MATCH(C1892,Protocol[Step],0))</f>
        <v>M(c)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82010001</v>
      </c>
      <c r="H1892" s="134">
        <f>Systematic[[#This Row],[SampleVariableLabel]]+100*Systematic[[#This Row],[State]]</f>
        <v>82010501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82</v>
      </c>
      <c r="B1893" s="1">
        <f>IF(C1893=0,IF(B1892=Protocol!$V$20,1,B1892+1),B1892)</f>
        <v>1</v>
      </c>
      <c r="C1893" s="1">
        <f>IF(C1892+1=Protocol!$V$21,0,C1892+1)</f>
        <v>6</v>
      </c>
      <c r="D1893" s="1">
        <f t="shared" si="75"/>
        <v>2</v>
      </c>
      <c r="E1893" s="1" t="str">
        <f>INDEX(Protocol[Mark],MATCH(C1893,Protocol[Step],0))</f>
        <v>4P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82010002</v>
      </c>
      <c r="H1893" s="134">
        <f>Systematic[[#This Row],[SampleVariableLabel]]+100*Systematic[[#This Row],[State]]</f>
        <v>82010602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82</v>
      </c>
      <c r="B1894" s="1">
        <f>IF(C1894=0,IF(B1893=Protocol!$V$20,1,B1893+1),B1893)</f>
        <v>1</v>
      </c>
      <c r="C1894" s="1">
        <f>IF(C1893+1=Protocol!$V$21,0,C1893+1)</f>
        <v>7</v>
      </c>
      <c r="D1894" s="1">
        <f t="shared" si="75"/>
        <v>3</v>
      </c>
      <c r="E1894" s="1" t="str">
        <f>INDEX(Protocol[Mark],MATCH(C1894,Protocol[Step],0))</f>
        <v>5G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82010003</v>
      </c>
      <c r="H1894" s="134">
        <f>Systematic[[#This Row],[SampleVariableLabel]]+100*Systematic[[#This Row],[State]]</f>
        <v>82010703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82</v>
      </c>
      <c r="B1895" s="1">
        <f>IF(C1895=0,IF(B1894=Protocol!$V$20,1,B1894+1),B1894)</f>
        <v>1</v>
      </c>
      <c r="C1895" s="1">
        <f>IF(C1894+1=Protocol!$V$21,0,C1894+1)</f>
        <v>8</v>
      </c>
      <c r="D1895" s="1">
        <f t="shared" si="75"/>
        <v>4</v>
      </c>
      <c r="E1895" s="1" t="str">
        <f>INDEX(Protocol[Mark],MATCH(C1895,Protocol[Step],0))</f>
        <v>6S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82010004</v>
      </c>
      <c r="H1895" s="134">
        <f>Systematic[[#This Row],[SampleVariableLabel]]+100*Systematic[[#This Row],[State]]</f>
        <v>82010804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82</v>
      </c>
      <c r="B1896" s="1">
        <f>IF(C1896=0,IF(B1895=Protocol!$V$20,1,B1895+1),B1895)</f>
        <v>1</v>
      </c>
      <c r="C1896" s="1">
        <f>IF(C1895+1=Protocol!$V$21,0,C1895+1)</f>
        <v>9</v>
      </c>
      <c r="D1896" s="1">
        <f t="shared" si="75"/>
        <v>5</v>
      </c>
      <c r="E1896" s="1" t="str">
        <f>INDEX(Protocol[Mark],MATCH(C1896,Protocol[Step],0))</f>
        <v>7Gp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82010005</v>
      </c>
      <c r="H1896" s="134">
        <f>Systematic[[#This Row],[SampleVariableLabel]]+100*Systematic[[#This Row],[State]]</f>
        <v>82010905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82</v>
      </c>
      <c r="B1897" s="1">
        <f>IF(C1897=0,IF(B1896=Protocol!$V$20,1,B1896+1),B1896)</f>
        <v>1</v>
      </c>
      <c r="C1897" s="1">
        <f>IF(C1896+1=Protocol!$V$21,0,C1896+1)</f>
        <v>10</v>
      </c>
      <c r="D1897" s="1">
        <f t="shared" si="75"/>
        <v>6</v>
      </c>
      <c r="E1897" s="1" t="str">
        <f>INDEX(Protocol[Mark],MATCH(C1897,Protocol[Step],0))</f>
        <v>8U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82010006</v>
      </c>
      <c r="H1897" s="134">
        <f>Systematic[[#This Row],[SampleVariableLabel]]+100*Systematic[[#This Row],[State]]</f>
        <v>82011006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82</v>
      </c>
      <c r="B1898" s="1">
        <f>IF(C1898=0,IF(B1897=Protocol!$V$20,1,B1897+1),B1897)</f>
        <v>1</v>
      </c>
      <c r="C1898" s="1">
        <f>IF(C1897+1=Protocol!$V$21,0,C1897+1)</f>
        <v>11</v>
      </c>
      <c r="D1898" s="1">
        <f t="shared" si="75"/>
        <v>1</v>
      </c>
      <c r="E1898" s="1" t="str">
        <f>INDEX(Protocol[Mark],MATCH(C1898,Protocol[Step],0))</f>
        <v>9Rot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82010001</v>
      </c>
      <c r="H1898" s="134">
        <f>Systematic[[#This Row],[SampleVariableLabel]]+100*Systematic[[#This Row],[State]]</f>
        <v>82011101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82</v>
      </c>
      <c r="B1899" s="1">
        <f>IF(C1899=0,IF(B1898=Protocol!$V$20,1,B1898+1),B1898)</f>
        <v>1</v>
      </c>
      <c r="C1899" s="1">
        <f>IF(C1898+1=Protocol!$V$21,0,C1898+1)</f>
        <v>12</v>
      </c>
      <c r="D1899" s="1">
        <f t="shared" si="75"/>
        <v>2</v>
      </c>
      <c r="E1899" s="1" t="str">
        <f>INDEX(Protocol[Mark],MATCH(C1899,Protocol[Step],0))</f>
        <v>10Ama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82010002</v>
      </c>
      <c r="H1899" s="134">
        <f>Systematic[[#This Row],[SampleVariableLabel]]+100*Systematic[[#This Row],[State]]</f>
        <v>82011202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83</v>
      </c>
      <c r="B1900" s="1">
        <f>IF(C1900=0,IF(B1899=Protocol!$V$20,1,B1899+1),B1899)</f>
        <v>1</v>
      </c>
      <c r="C1900" s="1">
        <f>IF(C1899+1=Protocol!$V$21,0,C1899+1)</f>
        <v>0</v>
      </c>
      <c r="D1900" s="1">
        <f t="shared" si="75"/>
        <v>3</v>
      </c>
      <c r="E1900" s="1" t="str">
        <f>INDEX(Protocol[Mark],MATCH(C1900,Protocol[Step],0))</f>
        <v>0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83010003</v>
      </c>
      <c r="H1900" s="134">
        <f>Systematic[[#This Row],[SampleVariableLabel]]+100*Systematic[[#This Row],[State]]</f>
        <v>83010003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83</v>
      </c>
      <c r="B1901" s="1">
        <f>IF(C1901=0,IF(B1900=Protocol!$V$20,1,B1900+1),B1900)</f>
        <v>1</v>
      </c>
      <c r="C1901" s="1">
        <f>IF(C1900+1=Protocol!$V$21,0,C1900+1)</f>
        <v>1</v>
      </c>
      <c r="D1901" s="1">
        <f t="shared" si="75"/>
        <v>4</v>
      </c>
      <c r="E1901" s="1" t="str">
        <f>INDEX(Protocol[Mark],MATCH(C1901,Protocol[Step],0))</f>
        <v>1D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83010004</v>
      </c>
      <c r="H1901" s="134">
        <f>Systematic[[#This Row],[SampleVariableLabel]]+100*Systematic[[#This Row],[State]]</f>
        <v>83010104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83</v>
      </c>
      <c r="B1902" s="1">
        <f>IF(C1902=0,IF(B1901=Protocol!$V$20,1,B1901+1),B1901)</f>
        <v>1</v>
      </c>
      <c r="C1902" s="1">
        <f>IF(C1901+1=Protocol!$V$21,0,C1901+1)</f>
        <v>2</v>
      </c>
      <c r="D1902" s="1">
        <f t="shared" si="75"/>
        <v>5</v>
      </c>
      <c r="E1902" s="1" t="str">
        <f>INDEX(Protocol[Mark],MATCH(C1902,Protocol[Step],0))</f>
        <v>(M.1)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83010005</v>
      </c>
      <c r="H1902" s="134">
        <f>Systematic[[#This Row],[SampleVariableLabel]]+100*Systematic[[#This Row],[State]]</f>
        <v>83010205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83</v>
      </c>
      <c r="B1903" s="1">
        <f>IF(C1903=0,IF(B1902=Protocol!$V$20,1,B1902+1),B1902)</f>
        <v>1</v>
      </c>
      <c r="C1903" s="1">
        <f>IF(C1902+1=Protocol!$V$21,0,C1902+1)</f>
        <v>3</v>
      </c>
      <c r="D1903" s="1">
        <f t="shared" si="75"/>
        <v>6</v>
      </c>
      <c r="E1903" s="1" t="str">
        <f>INDEX(Protocol[Mark],MATCH(C1903,Protocol[Step],0))</f>
        <v>2Oct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83010006</v>
      </c>
      <c r="H1903" s="134">
        <f>Systematic[[#This Row],[SampleVariableLabel]]+100*Systematic[[#This Row],[State]]</f>
        <v>83010306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83</v>
      </c>
      <c r="B1904" s="1">
        <f>IF(C1904=0,IF(B1903=Protocol!$V$20,1,B1903+1),B1903)</f>
        <v>1</v>
      </c>
      <c r="C1904" s="1">
        <f>IF(C1903+1=Protocol!$V$21,0,C1903+1)</f>
        <v>4</v>
      </c>
      <c r="D1904" s="1">
        <f t="shared" si="75"/>
        <v>1</v>
      </c>
      <c r="E1904" s="1" t="str">
        <f>INDEX(Protocol[Mark],MATCH(C1904,Protocol[Step],0))</f>
        <v>3M2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83010001</v>
      </c>
      <c r="H1904" s="134">
        <f>Systematic[[#This Row],[SampleVariableLabel]]+100*Systematic[[#This Row],[State]]</f>
        <v>83010401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83</v>
      </c>
      <c r="B1905" s="1">
        <f>IF(C1905=0,IF(B1904=Protocol!$V$20,1,B1904+1),B1904)</f>
        <v>1</v>
      </c>
      <c r="C1905" s="1">
        <f>IF(C1904+1=Protocol!$V$21,0,C1904+1)</f>
        <v>5</v>
      </c>
      <c r="D1905" s="1">
        <f t="shared" si="75"/>
        <v>2</v>
      </c>
      <c r="E1905" s="1" t="str">
        <f>INDEX(Protocol[Mark],MATCH(C1905,Protocol[Step],0))</f>
        <v>M(c)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83010002</v>
      </c>
      <c r="H1905" s="134">
        <f>Systematic[[#This Row],[SampleVariableLabel]]+100*Systematic[[#This Row],[State]]</f>
        <v>83010502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83</v>
      </c>
      <c r="B1906" s="1">
        <f>IF(C1906=0,IF(B1905=Protocol!$V$20,1,B1905+1),B1905)</f>
        <v>1</v>
      </c>
      <c r="C1906" s="1">
        <f>IF(C1905+1=Protocol!$V$21,0,C1905+1)</f>
        <v>6</v>
      </c>
      <c r="D1906" s="1">
        <f t="shared" si="75"/>
        <v>3</v>
      </c>
      <c r="E1906" s="1" t="str">
        <f>INDEX(Protocol[Mark],MATCH(C1906,Protocol[Step],0))</f>
        <v>4P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83010003</v>
      </c>
      <c r="H1906" s="134">
        <f>Systematic[[#This Row],[SampleVariableLabel]]+100*Systematic[[#This Row],[State]]</f>
        <v>83010603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83</v>
      </c>
      <c r="B1907" s="1">
        <f>IF(C1907=0,IF(B1906=Protocol!$V$20,1,B1906+1),B1906)</f>
        <v>1</v>
      </c>
      <c r="C1907" s="1">
        <f>IF(C1906+1=Protocol!$V$21,0,C1906+1)</f>
        <v>7</v>
      </c>
      <c r="D1907" s="1">
        <f t="shared" si="75"/>
        <v>4</v>
      </c>
      <c r="E1907" s="1" t="str">
        <f>INDEX(Protocol[Mark],MATCH(C1907,Protocol[Step],0))</f>
        <v>5G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83010004</v>
      </c>
      <c r="H1907" s="134">
        <f>Systematic[[#This Row],[SampleVariableLabel]]+100*Systematic[[#This Row],[State]]</f>
        <v>83010704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83</v>
      </c>
      <c r="B1908" s="1">
        <f>IF(C1908=0,IF(B1907=Protocol!$V$20,1,B1907+1),B1907)</f>
        <v>1</v>
      </c>
      <c r="C1908" s="1">
        <f>IF(C1907+1=Protocol!$V$21,0,C1907+1)</f>
        <v>8</v>
      </c>
      <c r="D1908" s="1">
        <f t="shared" si="75"/>
        <v>5</v>
      </c>
      <c r="E1908" s="1" t="str">
        <f>INDEX(Protocol[Mark],MATCH(C1908,Protocol[Step],0))</f>
        <v>6S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83010005</v>
      </c>
      <c r="H1908" s="134">
        <f>Systematic[[#This Row],[SampleVariableLabel]]+100*Systematic[[#This Row],[State]]</f>
        <v>83010805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83</v>
      </c>
      <c r="B1909" s="1">
        <f>IF(C1909=0,IF(B1908=Protocol!$V$20,1,B1908+1),B1908)</f>
        <v>1</v>
      </c>
      <c r="C1909" s="1">
        <f>IF(C1908+1=Protocol!$V$21,0,C1908+1)</f>
        <v>9</v>
      </c>
      <c r="D1909" s="1">
        <f t="shared" si="75"/>
        <v>6</v>
      </c>
      <c r="E1909" s="1" t="str">
        <f>INDEX(Protocol[Mark],MATCH(C1909,Protocol[Step],0))</f>
        <v>7Gp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83010006</v>
      </c>
      <c r="H1909" s="134">
        <f>Systematic[[#This Row],[SampleVariableLabel]]+100*Systematic[[#This Row],[State]]</f>
        <v>83010906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83</v>
      </c>
      <c r="B1910" s="1">
        <f>IF(C1910=0,IF(B1909=Protocol!$V$20,1,B1909+1),B1909)</f>
        <v>1</v>
      </c>
      <c r="C1910" s="1">
        <f>IF(C1909+1=Protocol!$V$21,0,C1909+1)</f>
        <v>10</v>
      </c>
      <c r="D1910" s="1">
        <f t="shared" si="75"/>
        <v>1</v>
      </c>
      <c r="E1910" s="1" t="str">
        <f>INDEX(Protocol[Mark],MATCH(C1910,Protocol[Step],0))</f>
        <v>8U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83010001</v>
      </c>
      <c r="H1910" s="134">
        <f>Systematic[[#This Row],[SampleVariableLabel]]+100*Systematic[[#This Row],[State]]</f>
        <v>83011001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83</v>
      </c>
      <c r="B1911" s="1">
        <f>IF(C1911=0,IF(B1910=Protocol!$V$20,1,B1910+1),B1910)</f>
        <v>1</v>
      </c>
      <c r="C1911" s="1">
        <f>IF(C1910+1=Protocol!$V$21,0,C1910+1)</f>
        <v>11</v>
      </c>
      <c r="D1911" s="1">
        <f t="shared" si="75"/>
        <v>2</v>
      </c>
      <c r="E1911" s="1" t="str">
        <f>INDEX(Protocol[Mark],MATCH(C1911,Protocol[Step],0))</f>
        <v>9Rot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83010002</v>
      </c>
      <c r="H1911" s="134">
        <f>Systematic[[#This Row],[SampleVariableLabel]]+100*Systematic[[#This Row],[State]]</f>
        <v>83011102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83</v>
      </c>
      <c r="B1912" s="1">
        <f>IF(C1912=0,IF(B1911=Protocol!$V$20,1,B1911+1),B1911)</f>
        <v>1</v>
      </c>
      <c r="C1912" s="1">
        <f>IF(C1911+1=Protocol!$V$21,0,C1911+1)</f>
        <v>12</v>
      </c>
      <c r="D1912" s="1">
        <f t="shared" si="75"/>
        <v>3</v>
      </c>
      <c r="E1912" s="1" t="str">
        <f>INDEX(Protocol[Mark],MATCH(C1912,Protocol[Step],0))</f>
        <v>10Ama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83010003</v>
      </c>
      <c r="H1912" s="134">
        <f>Systematic[[#This Row],[SampleVariableLabel]]+100*Systematic[[#This Row],[State]]</f>
        <v>83011203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84</v>
      </c>
      <c r="B1913" s="1">
        <f>IF(C1913=0,IF(B1912=Protocol!$V$20,1,B1912+1),B1912)</f>
        <v>1</v>
      </c>
      <c r="C1913" s="1">
        <f>IF(C1912+1=Protocol!$V$21,0,C1912+1)</f>
        <v>0</v>
      </c>
      <c r="D1913" s="1">
        <f t="shared" si="75"/>
        <v>4</v>
      </c>
      <c r="E1913" s="1" t="str">
        <f>INDEX(Protocol[Mark],MATCH(C1913,Protocol[Step],0))</f>
        <v>0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84010004</v>
      </c>
      <c r="H1913" s="134">
        <f>Systematic[[#This Row],[SampleVariableLabel]]+100*Systematic[[#This Row],[State]]</f>
        <v>84010004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84</v>
      </c>
      <c r="B1914" s="1">
        <f>IF(C1914=0,IF(B1913=Protocol!$V$20,1,B1913+1),B1913)</f>
        <v>1</v>
      </c>
      <c r="C1914" s="1">
        <f>IF(C1913+1=Protocol!$V$21,0,C1913+1)</f>
        <v>1</v>
      </c>
      <c r="D1914" s="1">
        <f t="shared" si="75"/>
        <v>5</v>
      </c>
      <c r="E1914" s="1" t="str">
        <f>INDEX(Protocol[Mark],MATCH(C1914,Protocol[Step],0))</f>
        <v>1D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84010005</v>
      </c>
      <c r="H1914" s="134">
        <f>Systematic[[#This Row],[SampleVariableLabel]]+100*Systematic[[#This Row],[State]]</f>
        <v>84010105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84</v>
      </c>
      <c r="B1915" s="1">
        <f>IF(C1915=0,IF(B1914=Protocol!$V$20,1,B1914+1),B1914)</f>
        <v>1</v>
      </c>
      <c r="C1915" s="1">
        <f>IF(C1914+1=Protocol!$V$21,0,C1914+1)</f>
        <v>2</v>
      </c>
      <c r="D1915" s="1">
        <f t="shared" si="75"/>
        <v>6</v>
      </c>
      <c r="E1915" s="1" t="str">
        <f>INDEX(Protocol[Mark],MATCH(C1915,Protocol[Step],0))</f>
        <v>(M.1)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84010006</v>
      </c>
      <c r="H1915" s="134">
        <f>Systematic[[#This Row],[SampleVariableLabel]]+100*Systematic[[#This Row],[State]]</f>
        <v>84010206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84</v>
      </c>
      <c r="B1916" s="1">
        <f>IF(C1916=0,IF(B1915=Protocol!$V$20,1,B1915+1),B1915)</f>
        <v>1</v>
      </c>
      <c r="C1916" s="1">
        <f>IF(C1915+1=Protocol!$V$21,0,C1915+1)</f>
        <v>3</v>
      </c>
      <c r="D1916" s="1">
        <f t="shared" si="75"/>
        <v>1</v>
      </c>
      <c r="E1916" s="1" t="str">
        <f>INDEX(Protocol[Mark],MATCH(C1916,Protocol[Step],0))</f>
        <v>2Oct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84010001</v>
      </c>
      <c r="H1916" s="134">
        <f>Systematic[[#This Row],[SampleVariableLabel]]+100*Systematic[[#This Row],[State]]</f>
        <v>84010301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84</v>
      </c>
      <c r="B1917" s="1">
        <f>IF(C1917=0,IF(B1916=Protocol!$V$20,1,B1916+1),B1916)</f>
        <v>1</v>
      </c>
      <c r="C1917" s="1">
        <f>IF(C1916+1=Protocol!$V$21,0,C1916+1)</f>
        <v>4</v>
      </c>
      <c r="D1917" s="1">
        <f t="shared" si="75"/>
        <v>2</v>
      </c>
      <c r="E1917" s="1" t="str">
        <f>INDEX(Protocol[Mark],MATCH(C1917,Protocol[Step],0))</f>
        <v>3M2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84010002</v>
      </c>
      <c r="H1917" s="134">
        <f>Systematic[[#This Row],[SampleVariableLabel]]+100*Systematic[[#This Row],[State]]</f>
        <v>84010402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84</v>
      </c>
      <c r="B1918" s="1">
        <f>IF(C1918=0,IF(B1917=Protocol!$V$20,1,B1917+1),B1917)</f>
        <v>1</v>
      </c>
      <c r="C1918" s="1">
        <f>IF(C1917+1=Protocol!$V$21,0,C1917+1)</f>
        <v>5</v>
      </c>
      <c r="D1918" s="1">
        <f t="shared" si="75"/>
        <v>3</v>
      </c>
      <c r="E1918" s="1" t="str">
        <f>INDEX(Protocol[Mark],MATCH(C1918,Protocol[Step],0))</f>
        <v>M(c)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84010003</v>
      </c>
      <c r="H1918" s="134">
        <f>Systematic[[#This Row],[SampleVariableLabel]]+100*Systematic[[#This Row],[State]]</f>
        <v>84010503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84</v>
      </c>
      <c r="B1919" s="1">
        <f>IF(C1919=0,IF(B1918=Protocol!$V$20,1,B1918+1),B1918)</f>
        <v>1</v>
      </c>
      <c r="C1919" s="1">
        <f>IF(C1918+1=Protocol!$V$21,0,C1918+1)</f>
        <v>6</v>
      </c>
      <c r="D1919" s="1">
        <f t="shared" si="75"/>
        <v>4</v>
      </c>
      <c r="E1919" s="1" t="str">
        <f>INDEX(Protocol[Mark],MATCH(C1919,Protocol[Step],0))</f>
        <v>4P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84010004</v>
      </c>
      <c r="H1919" s="134">
        <f>Systematic[[#This Row],[SampleVariableLabel]]+100*Systematic[[#This Row],[State]]</f>
        <v>84010604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84</v>
      </c>
      <c r="B1920" s="1">
        <f>IF(C1920=0,IF(B1919=Protocol!$V$20,1,B1919+1),B1919)</f>
        <v>1</v>
      </c>
      <c r="C1920" s="1">
        <f>IF(C1919+1=Protocol!$V$21,0,C1919+1)</f>
        <v>7</v>
      </c>
      <c r="D1920" s="1">
        <f t="shared" si="75"/>
        <v>5</v>
      </c>
      <c r="E1920" s="1" t="str">
        <f>INDEX(Protocol[Mark],MATCH(C1920,Protocol[Step],0))</f>
        <v>5G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84010005</v>
      </c>
      <c r="H1920" s="134">
        <f>Systematic[[#This Row],[SampleVariableLabel]]+100*Systematic[[#This Row],[State]]</f>
        <v>84010705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84</v>
      </c>
      <c r="B1921" s="1">
        <f>IF(C1921=0,IF(B1920=Protocol!$V$20,1,B1920+1),B1920)</f>
        <v>1</v>
      </c>
      <c r="C1921" s="1">
        <f>IF(C1920+1=Protocol!$V$21,0,C1920+1)</f>
        <v>8</v>
      </c>
      <c r="D1921" s="1">
        <f t="shared" si="75"/>
        <v>6</v>
      </c>
      <c r="E1921" s="1" t="str">
        <f>INDEX(Protocol[Mark],MATCH(C1921,Protocol[Step],0))</f>
        <v>6S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84010006</v>
      </c>
      <c r="H1921" s="134">
        <f>Systematic[[#This Row],[SampleVariableLabel]]+100*Systematic[[#This Row],[State]]</f>
        <v>84010806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84</v>
      </c>
      <c r="B1922" s="1">
        <f>IF(C1922=0,IF(B1921=Protocol!$V$20,1,B1921+1),B1921)</f>
        <v>1</v>
      </c>
      <c r="C1922" s="1">
        <f>IF(C1921+1=Protocol!$V$21,0,C1921+1)</f>
        <v>9</v>
      </c>
      <c r="D1922" s="1">
        <f t="shared" si="75"/>
        <v>1</v>
      </c>
      <c r="E1922" s="1" t="str">
        <f>INDEX(Protocol[Mark],MATCH(C1922,Protocol[Step],0))</f>
        <v>7Gp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84010001</v>
      </c>
      <c r="H1922" s="134">
        <f>Systematic[[#This Row],[SampleVariableLabel]]+100*Systematic[[#This Row],[State]]</f>
        <v>84010901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84</v>
      </c>
      <c r="B1923" s="1">
        <f>IF(C1923=0,IF(B1922=Protocol!$V$20,1,B1922+1),B1922)</f>
        <v>1</v>
      </c>
      <c r="C1923" s="1">
        <f>IF(C1922+1=Protocol!$V$21,0,C1922+1)</f>
        <v>10</v>
      </c>
      <c r="D1923" s="1">
        <f t="shared" ref="D1923:D1986" si="77">IF(D1922=nVariables,1,D1922+1)</f>
        <v>2</v>
      </c>
      <c r="E1923" s="1" t="str">
        <f>INDEX(Protocol[Mark],MATCH(C1923,Protocol[Step],0))</f>
        <v>8U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84010002</v>
      </c>
      <c r="H1923" s="134">
        <f>Systematic[[#This Row],[SampleVariableLabel]]+100*Systematic[[#This Row],[State]]</f>
        <v>84011002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84</v>
      </c>
      <c r="B1924" s="1">
        <f>IF(C1924=0,IF(B1923=Protocol!$V$20,1,B1923+1),B1923)</f>
        <v>1</v>
      </c>
      <c r="C1924" s="1">
        <f>IF(C1923+1=Protocol!$V$21,0,C1923+1)</f>
        <v>11</v>
      </c>
      <c r="D1924" s="1">
        <f t="shared" si="77"/>
        <v>3</v>
      </c>
      <c r="E1924" s="1" t="str">
        <f>INDEX(Protocol[Mark],MATCH(C1924,Protocol[Step],0))</f>
        <v>9Rot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84010003</v>
      </c>
      <c r="H1924" s="134">
        <f>Systematic[[#This Row],[SampleVariableLabel]]+100*Systematic[[#This Row],[State]]</f>
        <v>84011103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84</v>
      </c>
      <c r="B1925" s="1">
        <f>IF(C1925=0,IF(B1924=Protocol!$V$20,1,B1924+1),B1924)</f>
        <v>1</v>
      </c>
      <c r="C1925" s="1">
        <f>IF(C1924+1=Protocol!$V$21,0,C1924+1)</f>
        <v>12</v>
      </c>
      <c r="D1925" s="1">
        <f t="shared" si="77"/>
        <v>4</v>
      </c>
      <c r="E1925" s="1" t="str">
        <f>INDEX(Protocol[Mark],MATCH(C1925,Protocol[Step],0))</f>
        <v>10Ama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84010004</v>
      </c>
      <c r="H1925" s="134">
        <f>Systematic[[#This Row],[SampleVariableLabel]]+100*Systematic[[#This Row],[State]]</f>
        <v>84011204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85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0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85010005</v>
      </c>
      <c r="H1926" s="134">
        <f>Systematic[[#This Row],[SampleVariableLabel]]+100*Systematic[[#This Row],[State]]</f>
        <v>85010005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85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1D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85010006</v>
      </c>
      <c r="H1927" s="134">
        <f>Systematic[[#This Row],[SampleVariableLabel]]+100*Systematic[[#This Row],[State]]</f>
        <v>85010106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85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(M.1)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85010001</v>
      </c>
      <c r="H1928" s="134">
        <f>Systematic[[#This Row],[SampleVariableLabel]]+100*Systematic[[#This Row],[State]]</f>
        <v>85010201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85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2Oct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85010002</v>
      </c>
      <c r="H1929" s="134">
        <f>Systematic[[#This Row],[SampleVariableLabel]]+100*Systematic[[#This Row],[State]]</f>
        <v>85010302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85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3M2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85010003</v>
      </c>
      <c r="H1930" s="134">
        <f>Systematic[[#This Row],[SampleVariableLabel]]+100*Systematic[[#This Row],[State]]</f>
        <v>85010403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85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M(c)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85010004</v>
      </c>
      <c r="H1931" s="134">
        <f>Systematic[[#This Row],[SampleVariableLabel]]+100*Systematic[[#This Row],[State]]</f>
        <v>85010504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85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4P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85010005</v>
      </c>
      <c r="H1932" s="134">
        <f>Systematic[[#This Row],[SampleVariableLabel]]+100*Systematic[[#This Row],[State]]</f>
        <v>85010605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85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5G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85010006</v>
      </c>
      <c r="H1933" s="134">
        <f>Systematic[[#This Row],[SampleVariableLabel]]+100*Systematic[[#This Row],[State]]</f>
        <v>85010706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85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6S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85010001</v>
      </c>
      <c r="H1934" s="134">
        <f>Systematic[[#This Row],[SampleVariableLabel]]+100*Systematic[[#This Row],[State]]</f>
        <v>85010801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85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7Gp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85010002</v>
      </c>
      <c r="H1935" s="134">
        <f>Systematic[[#This Row],[SampleVariableLabel]]+100*Systematic[[#This Row],[State]]</f>
        <v>85010902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85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8U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85010003</v>
      </c>
      <c r="H1936" s="134">
        <f>Systematic[[#This Row],[SampleVariableLabel]]+100*Systematic[[#This Row],[State]]</f>
        <v>85011003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85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9Rot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85010004</v>
      </c>
      <c r="H1937" s="134">
        <f>Systematic[[#This Row],[SampleVariableLabel]]+100*Systematic[[#This Row],[State]]</f>
        <v>85011104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85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10Ama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85010005</v>
      </c>
      <c r="H1938" s="134">
        <f>Systematic[[#This Row],[SampleVariableLabel]]+100*Systematic[[#This Row],[State]]</f>
        <v>85011205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86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0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86010006</v>
      </c>
      <c r="H1939" s="134">
        <f>Systematic[[#This Row],[SampleVariableLabel]]+100*Systematic[[#This Row],[State]]</f>
        <v>86010006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86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86010001</v>
      </c>
      <c r="H1940" s="134">
        <f>Systematic[[#This Row],[SampleVariableLabel]]+100*Systematic[[#This Row],[State]]</f>
        <v>86010101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86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(M.1)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86010002</v>
      </c>
      <c r="H1941" s="134">
        <f>Systematic[[#This Row],[SampleVariableLabel]]+100*Systematic[[#This Row],[State]]</f>
        <v>86010202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86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2Oct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86010003</v>
      </c>
      <c r="H1942" s="134">
        <f>Systematic[[#This Row],[SampleVariableLabel]]+100*Systematic[[#This Row],[State]]</f>
        <v>86010303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86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3M2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86010004</v>
      </c>
      <c r="H1943" s="134">
        <f>Systematic[[#This Row],[SampleVariableLabel]]+100*Systematic[[#This Row],[State]]</f>
        <v>86010404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86</v>
      </c>
      <c r="B1944" s="1">
        <f>IF(C1944=0,IF(B1943=Protocol!$V$20,1,B1943+1),B1943)</f>
        <v>1</v>
      </c>
      <c r="C1944" s="1">
        <f>IF(C1943+1=Protocol!$V$21,0,C1943+1)</f>
        <v>5</v>
      </c>
      <c r="D1944" s="1">
        <f t="shared" si="77"/>
        <v>5</v>
      </c>
      <c r="E1944" s="1" t="str">
        <f>INDEX(Protocol[Mark],MATCH(C1944,Protocol[Step],0))</f>
        <v>M(c)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86010005</v>
      </c>
      <c r="H1944" s="134">
        <f>Systematic[[#This Row],[SampleVariableLabel]]+100*Systematic[[#This Row],[State]]</f>
        <v>86010505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86</v>
      </c>
      <c r="B1945" s="1">
        <f>IF(C1945=0,IF(B1944=Protocol!$V$20,1,B1944+1),B1944)</f>
        <v>1</v>
      </c>
      <c r="C1945" s="1">
        <f>IF(C1944+1=Protocol!$V$21,0,C1944+1)</f>
        <v>6</v>
      </c>
      <c r="D1945" s="1">
        <f t="shared" si="77"/>
        <v>6</v>
      </c>
      <c r="E1945" s="1" t="str">
        <f>INDEX(Protocol[Mark],MATCH(C1945,Protocol[Step],0))</f>
        <v>4P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86010006</v>
      </c>
      <c r="H1945" s="134">
        <f>Systematic[[#This Row],[SampleVariableLabel]]+100*Systematic[[#This Row],[State]]</f>
        <v>86010606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86</v>
      </c>
      <c r="B1946" s="1">
        <f>IF(C1946=0,IF(B1945=Protocol!$V$20,1,B1945+1),B1945)</f>
        <v>1</v>
      </c>
      <c r="C1946" s="1">
        <f>IF(C1945+1=Protocol!$V$21,0,C1945+1)</f>
        <v>7</v>
      </c>
      <c r="D1946" s="1">
        <f t="shared" si="77"/>
        <v>1</v>
      </c>
      <c r="E1946" s="1" t="str">
        <f>INDEX(Protocol[Mark],MATCH(C1946,Protocol[Step],0))</f>
        <v>5G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86010001</v>
      </c>
      <c r="H1946" s="134">
        <f>Systematic[[#This Row],[SampleVariableLabel]]+100*Systematic[[#This Row],[State]]</f>
        <v>86010701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86</v>
      </c>
      <c r="B1947" s="1">
        <f>IF(C1947=0,IF(B1946=Protocol!$V$20,1,B1946+1),B1946)</f>
        <v>1</v>
      </c>
      <c r="C1947" s="1">
        <f>IF(C1946+1=Protocol!$V$21,0,C1946+1)</f>
        <v>8</v>
      </c>
      <c r="D1947" s="1">
        <f t="shared" si="77"/>
        <v>2</v>
      </c>
      <c r="E1947" s="1" t="str">
        <f>INDEX(Protocol[Mark],MATCH(C1947,Protocol[Step],0))</f>
        <v>6S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86010002</v>
      </c>
      <c r="H1947" s="134">
        <f>Systematic[[#This Row],[SampleVariableLabel]]+100*Systematic[[#This Row],[State]]</f>
        <v>86010802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86</v>
      </c>
      <c r="B1948" s="1">
        <f>IF(C1948=0,IF(B1947=Protocol!$V$20,1,B1947+1),B1947)</f>
        <v>1</v>
      </c>
      <c r="C1948" s="1">
        <f>IF(C1947+1=Protocol!$V$21,0,C1947+1)</f>
        <v>9</v>
      </c>
      <c r="D1948" s="1">
        <f t="shared" si="77"/>
        <v>3</v>
      </c>
      <c r="E1948" s="1" t="str">
        <f>INDEX(Protocol[Mark],MATCH(C1948,Protocol[Step],0))</f>
        <v>7Gp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86010003</v>
      </c>
      <c r="H1948" s="134">
        <f>Systematic[[#This Row],[SampleVariableLabel]]+100*Systematic[[#This Row],[State]]</f>
        <v>86010903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86</v>
      </c>
      <c r="B1949" s="1">
        <f>IF(C1949=0,IF(B1948=Protocol!$V$20,1,B1948+1),B1948)</f>
        <v>1</v>
      </c>
      <c r="C1949" s="1">
        <f>IF(C1948+1=Protocol!$V$21,0,C1948+1)</f>
        <v>10</v>
      </c>
      <c r="D1949" s="1">
        <f t="shared" si="77"/>
        <v>4</v>
      </c>
      <c r="E1949" s="1" t="str">
        <f>INDEX(Protocol[Mark],MATCH(C1949,Protocol[Step],0))</f>
        <v>8U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86010004</v>
      </c>
      <c r="H1949" s="134">
        <f>Systematic[[#This Row],[SampleVariableLabel]]+100*Systematic[[#This Row],[State]]</f>
        <v>86011004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86</v>
      </c>
      <c r="B1950" s="1">
        <f>IF(C1950=0,IF(B1949=Protocol!$V$20,1,B1949+1),B1949)</f>
        <v>1</v>
      </c>
      <c r="C1950" s="1">
        <f>IF(C1949+1=Protocol!$V$21,0,C1949+1)</f>
        <v>11</v>
      </c>
      <c r="D1950" s="1">
        <f t="shared" si="77"/>
        <v>5</v>
      </c>
      <c r="E1950" s="1" t="str">
        <f>INDEX(Protocol[Mark],MATCH(C1950,Protocol[Step],0))</f>
        <v>9Rot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86010005</v>
      </c>
      <c r="H1950" s="134">
        <f>Systematic[[#This Row],[SampleVariableLabel]]+100*Systematic[[#This Row],[State]]</f>
        <v>86011105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86</v>
      </c>
      <c r="B1951" s="1">
        <f>IF(C1951=0,IF(B1950=Protocol!$V$20,1,B1950+1),B1950)</f>
        <v>1</v>
      </c>
      <c r="C1951" s="1">
        <f>IF(C1950+1=Protocol!$V$21,0,C1950+1)</f>
        <v>12</v>
      </c>
      <c r="D1951" s="1">
        <f t="shared" si="77"/>
        <v>6</v>
      </c>
      <c r="E1951" s="1" t="str">
        <f>INDEX(Protocol[Mark],MATCH(C1951,Protocol[Step],0))</f>
        <v>10Ama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86010006</v>
      </c>
      <c r="H1951" s="134">
        <f>Systematic[[#This Row],[SampleVariableLabel]]+100*Systematic[[#This Row],[State]]</f>
        <v>86011206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87</v>
      </c>
      <c r="B1952" s="1">
        <f>IF(C1952=0,IF(B1951=Protocol!$V$20,1,B1951+1),B1951)</f>
        <v>1</v>
      </c>
      <c r="C1952" s="1">
        <f>IF(C1951+1=Protocol!$V$21,0,C1951+1)</f>
        <v>0</v>
      </c>
      <c r="D1952" s="1">
        <f t="shared" si="77"/>
        <v>1</v>
      </c>
      <c r="E1952" s="1" t="str">
        <f>INDEX(Protocol[Mark],MATCH(C1952,Protocol[Step],0))</f>
        <v>0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87010001</v>
      </c>
      <c r="H1952" s="134">
        <f>Systematic[[#This Row],[SampleVariableLabel]]+100*Systematic[[#This Row],[State]]</f>
        <v>87010001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87</v>
      </c>
      <c r="B1953" s="1">
        <f>IF(C1953=0,IF(B1952=Protocol!$V$20,1,B1952+1),B1952)</f>
        <v>1</v>
      </c>
      <c r="C1953" s="1">
        <f>IF(C1952+1=Protocol!$V$21,0,C1952+1)</f>
        <v>1</v>
      </c>
      <c r="D1953" s="1">
        <f t="shared" si="77"/>
        <v>2</v>
      </c>
      <c r="E1953" s="1" t="str">
        <f>INDEX(Protocol[Mark],MATCH(C1953,Protocol[Step],0))</f>
        <v>1D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87010002</v>
      </c>
      <c r="H1953" s="134">
        <f>Systematic[[#This Row],[SampleVariableLabel]]+100*Systematic[[#This Row],[State]]</f>
        <v>87010102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87</v>
      </c>
      <c r="B1954" s="1">
        <f>IF(C1954=0,IF(B1953=Protocol!$V$20,1,B1953+1),B1953)</f>
        <v>1</v>
      </c>
      <c r="C1954" s="1">
        <f>IF(C1953+1=Protocol!$V$21,0,C1953+1)</f>
        <v>2</v>
      </c>
      <c r="D1954" s="1">
        <f t="shared" si="77"/>
        <v>3</v>
      </c>
      <c r="E1954" s="1" t="str">
        <f>INDEX(Protocol[Mark],MATCH(C1954,Protocol[Step],0))</f>
        <v>(M.1)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87010003</v>
      </c>
      <c r="H1954" s="134">
        <f>Systematic[[#This Row],[SampleVariableLabel]]+100*Systematic[[#This Row],[State]]</f>
        <v>87010203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87</v>
      </c>
      <c r="B1955" s="1">
        <f>IF(C1955=0,IF(B1954=Protocol!$V$20,1,B1954+1),B1954)</f>
        <v>1</v>
      </c>
      <c r="C1955" s="1">
        <f>IF(C1954+1=Protocol!$V$21,0,C1954+1)</f>
        <v>3</v>
      </c>
      <c r="D1955" s="1">
        <f t="shared" si="77"/>
        <v>4</v>
      </c>
      <c r="E1955" s="1" t="str">
        <f>INDEX(Protocol[Mark],MATCH(C1955,Protocol[Step],0))</f>
        <v>2Oct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87010004</v>
      </c>
      <c r="H1955" s="134">
        <f>Systematic[[#This Row],[SampleVariableLabel]]+100*Systematic[[#This Row],[State]]</f>
        <v>87010304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87</v>
      </c>
      <c r="B1956" s="1">
        <f>IF(C1956=0,IF(B1955=Protocol!$V$20,1,B1955+1),B1955)</f>
        <v>1</v>
      </c>
      <c r="C1956" s="1">
        <f>IF(C1955+1=Protocol!$V$21,0,C1955+1)</f>
        <v>4</v>
      </c>
      <c r="D1956" s="1">
        <f t="shared" si="77"/>
        <v>5</v>
      </c>
      <c r="E1956" s="1" t="str">
        <f>INDEX(Protocol[Mark],MATCH(C1956,Protocol[Step],0))</f>
        <v>3M2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87010005</v>
      </c>
      <c r="H1956" s="134">
        <f>Systematic[[#This Row],[SampleVariableLabel]]+100*Systematic[[#This Row],[State]]</f>
        <v>87010405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87</v>
      </c>
      <c r="B1957" s="1">
        <f>IF(C1957=0,IF(B1956=Protocol!$V$20,1,B1956+1),B1956)</f>
        <v>1</v>
      </c>
      <c r="C1957" s="1">
        <f>IF(C1956+1=Protocol!$V$21,0,C1956+1)</f>
        <v>5</v>
      </c>
      <c r="D1957" s="1">
        <f t="shared" si="77"/>
        <v>6</v>
      </c>
      <c r="E1957" s="1" t="str">
        <f>INDEX(Protocol[Mark],MATCH(C1957,Protocol[Step],0))</f>
        <v>M(c)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87010006</v>
      </c>
      <c r="H1957" s="134">
        <f>Systematic[[#This Row],[SampleVariableLabel]]+100*Systematic[[#This Row],[State]]</f>
        <v>87010506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87</v>
      </c>
      <c r="B1958" s="1">
        <f>IF(C1958=0,IF(B1957=Protocol!$V$20,1,B1957+1),B1957)</f>
        <v>1</v>
      </c>
      <c r="C1958" s="1">
        <f>IF(C1957+1=Protocol!$V$21,0,C1957+1)</f>
        <v>6</v>
      </c>
      <c r="D1958" s="1">
        <f t="shared" si="77"/>
        <v>1</v>
      </c>
      <c r="E1958" s="1" t="str">
        <f>INDEX(Protocol[Mark],MATCH(C1958,Protocol[Step],0))</f>
        <v>4P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87010001</v>
      </c>
      <c r="H1958" s="134">
        <f>Systematic[[#This Row],[SampleVariableLabel]]+100*Systematic[[#This Row],[State]]</f>
        <v>87010601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87</v>
      </c>
      <c r="B1959" s="1">
        <f>IF(C1959=0,IF(B1958=Protocol!$V$20,1,B1958+1),B1958)</f>
        <v>1</v>
      </c>
      <c r="C1959" s="1">
        <f>IF(C1958+1=Protocol!$V$21,0,C1958+1)</f>
        <v>7</v>
      </c>
      <c r="D1959" s="1">
        <f t="shared" si="77"/>
        <v>2</v>
      </c>
      <c r="E1959" s="1" t="str">
        <f>INDEX(Protocol[Mark],MATCH(C1959,Protocol[Step],0))</f>
        <v>5G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87010002</v>
      </c>
      <c r="H1959" s="134">
        <f>Systematic[[#This Row],[SampleVariableLabel]]+100*Systematic[[#This Row],[State]]</f>
        <v>87010702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87</v>
      </c>
      <c r="B1960" s="1">
        <f>IF(C1960=0,IF(B1959=Protocol!$V$20,1,B1959+1),B1959)</f>
        <v>1</v>
      </c>
      <c r="C1960" s="1">
        <f>IF(C1959+1=Protocol!$V$21,0,C1959+1)</f>
        <v>8</v>
      </c>
      <c r="D1960" s="1">
        <f t="shared" si="77"/>
        <v>3</v>
      </c>
      <c r="E1960" s="1" t="str">
        <f>INDEX(Protocol[Mark],MATCH(C1960,Protocol[Step],0))</f>
        <v>6S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87010003</v>
      </c>
      <c r="H1960" s="134">
        <f>Systematic[[#This Row],[SampleVariableLabel]]+100*Systematic[[#This Row],[State]]</f>
        <v>87010803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87</v>
      </c>
      <c r="B1961" s="1">
        <f>IF(C1961=0,IF(B1960=Protocol!$V$20,1,B1960+1),B1960)</f>
        <v>1</v>
      </c>
      <c r="C1961" s="1">
        <f>IF(C1960+1=Protocol!$V$21,0,C1960+1)</f>
        <v>9</v>
      </c>
      <c r="D1961" s="1">
        <f t="shared" si="77"/>
        <v>4</v>
      </c>
      <c r="E1961" s="1" t="str">
        <f>INDEX(Protocol[Mark],MATCH(C1961,Protocol[Step],0))</f>
        <v>7Gp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87010004</v>
      </c>
      <c r="H1961" s="134">
        <f>Systematic[[#This Row],[SampleVariableLabel]]+100*Systematic[[#This Row],[State]]</f>
        <v>87010904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87</v>
      </c>
      <c r="B1962" s="1">
        <f>IF(C1962=0,IF(B1961=Protocol!$V$20,1,B1961+1),B1961)</f>
        <v>1</v>
      </c>
      <c r="C1962" s="1">
        <f>IF(C1961+1=Protocol!$V$21,0,C1961+1)</f>
        <v>10</v>
      </c>
      <c r="D1962" s="1">
        <f t="shared" si="77"/>
        <v>5</v>
      </c>
      <c r="E1962" s="1" t="str">
        <f>INDEX(Protocol[Mark],MATCH(C1962,Protocol[Step],0))</f>
        <v>8U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87010005</v>
      </c>
      <c r="H1962" s="134">
        <f>Systematic[[#This Row],[SampleVariableLabel]]+100*Systematic[[#This Row],[State]]</f>
        <v>87011005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87</v>
      </c>
      <c r="B1963" s="1">
        <f>IF(C1963=0,IF(B1962=Protocol!$V$20,1,B1962+1),B1962)</f>
        <v>1</v>
      </c>
      <c r="C1963" s="1">
        <f>IF(C1962+1=Protocol!$V$21,0,C1962+1)</f>
        <v>11</v>
      </c>
      <c r="D1963" s="1">
        <f t="shared" si="77"/>
        <v>6</v>
      </c>
      <c r="E1963" s="1" t="str">
        <f>INDEX(Protocol[Mark],MATCH(C1963,Protocol[Step],0))</f>
        <v>9Rot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87010006</v>
      </c>
      <c r="H1963" s="134">
        <f>Systematic[[#This Row],[SampleVariableLabel]]+100*Systematic[[#This Row],[State]]</f>
        <v>87011106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87</v>
      </c>
      <c r="B1964" s="1">
        <f>IF(C1964=0,IF(B1963=Protocol!$V$20,1,B1963+1),B1963)</f>
        <v>1</v>
      </c>
      <c r="C1964" s="1">
        <f>IF(C1963+1=Protocol!$V$21,0,C1963+1)</f>
        <v>12</v>
      </c>
      <c r="D1964" s="1">
        <f t="shared" si="77"/>
        <v>1</v>
      </c>
      <c r="E1964" s="1" t="str">
        <f>INDEX(Protocol[Mark],MATCH(C1964,Protocol[Step],0))</f>
        <v>10Ama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87010001</v>
      </c>
      <c r="H1964" s="134">
        <f>Systematic[[#This Row],[SampleVariableLabel]]+100*Systematic[[#This Row],[State]]</f>
        <v>87011201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88</v>
      </c>
      <c r="B1965" s="1">
        <f>IF(C1965=0,IF(B1964=Protocol!$V$20,1,B1964+1),B1964)</f>
        <v>1</v>
      </c>
      <c r="C1965" s="1">
        <f>IF(C1964+1=Protocol!$V$21,0,C1964+1)</f>
        <v>0</v>
      </c>
      <c r="D1965" s="1">
        <f t="shared" si="77"/>
        <v>2</v>
      </c>
      <c r="E1965" s="1" t="str">
        <f>INDEX(Protocol[Mark],MATCH(C1965,Protocol[Step],0))</f>
        <v>0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88010002</v>
      </c>
      <c r="H1965" s="134">
        <f>Systematic[[#This Row],[SampleVariableLabel]]+100*Systematic[[#This Row],[State]]</f>
        <v>88010002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88</v>
      </c>
      <c r="B1966" s="1">
        <f>IF(C1966=0,IF(B1965=Protocol!$V$20,1,B1965+1),B1965)</f>
        <v>1</v>
      </c>
      <c r="C1966" s="1">
        <f>IF(C1965+1=Protocol!$V$21,0,C1965+1)</f>
        <v>1</v>
      </c>
      <c r="D1966" s="1">
        <f t="shared" si="77"/>
        <v>3</v>
      </c>
      <c r="E1966" s="1" t="str">
        <f>INDEX(Protocol[Mark],MATCH(C1966,Protocol[Step],0))</f>
        <v>1D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88010003</v>
      </c>
      <c r="H1966" s="134">
        <f>Systematic[[#This Row],[SampleVariableLabel]]+100*Systematic[[#This Row],[State]]</f>
        <v>88010103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88</v>
      </c>
      <c r="B1967" s="1">
        <f>IF(C1967=0,IF(B1966=Protocol!$V$20,1,B1966+1),B1966)</f>
        <v>1</v>
      </c>
      <c r="C1967" s="1">
        <f>IF(C1966+1=Protocol!$V$21,0,C1966+1)</f>
        <v>2</v>
      </c>
      <c r="D1967" s="1">
        <f t="shared" si="77"/>
        <v>4</v>
      </c>
      <c r="E1967" s="1" t="str">
        <f>INDEX(Protocol[Mark],MATCH(C1967,Protocol[Step],0))</f>
        <v>(M.1)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88010004</v>
      </c>
      <c r="H1967" s="134">
        <f>Systematic[[#This Row],[SampleVariableLabel]]+100*Systematic[[#This Row],[State]]</f>
        <v>88010204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88</v>
      </c>
      <c r="B1968" s="1">
        <f>IF(C1968=0,IF(B1967=Protocol!$V$20,1,B1967+1),B1967)</f>
        <v>1</v>
      </c>
      <c r="C1968" s="1">
        <f>IF(C1967+1=Protocol!$V$21,0,C1967+1)</f>
        <v>3</v>
      </c>
      <c r="D1968" s="1">
        <f t="shared" si="77"/>
        <v>5</v>
      </c>
      <c r="E1968" s="1" t="str">
        <f>INDEX(Protocol[Mark],MATCH(C1968,Protocol[Step],0))</f>
        <v>2Oct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88010005</v>
      </c>
      <c r="H1968" s="134">
        <f>Systematic[[#This Row],[SampleVariableLabel]]+100*Systematic[[#This Row],[State]]</f>
        <v>88010305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88</v>
      </c>
      <c r="B1969" s="1">
        <f>IF(C1969=0,IF(B1968=Protocol!$V$20,1,B1968+1),B1968)</f>
        <v>1</v>
      </c>
      <c r="C1969" s="1">
        <f>IF(C1968+1=Protocol!$V$21,0,C1968+1)</f>
        <v>4</v>
      </c>
      <c r="D1969" s="1">
        <f t="shared" si="77"/>
        <v>6</v>
      </c>
      <c r="E1969" s="1" t="str">
        <f>INDEX(Protocol[Mark],MATCH(C1969,Protocol[Step],0))</f>
        <v>3M2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88010006</v>
      </c>
      <c r="H1969" s="134">
        <f>Systematic[[#This Row],[SampleVariableLabel]]+100*Systematic[[#This Row],[State]]</f>
        <v>88010406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88</v>
      </c>
      <c r="B1970" s="1">
        <f>IF(C1970=0,IF(B1969=Protocol!$V$20,1,B1969+1),B1969)</f>
        <v>1</v>
      </c>
      <c r="C1970" s="1">
        <f>IF(C1969+1=Protocol!$V$21,0,C1969+1)</f>
        <v>5</v>
      </c>
      <c r="D1970" s="1">
        <f t="shared" si="77"/>
        <v>1</v>
      </c>
      <c r="E1970" s="1" t="str">
        <f>INDEX(Protocol[Mark],MATCH(C1970,Protocol[Step],0))</f>
        <v>M(c)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88010001</v>
      </c>
      <c r="H1970" s="134">
        <f>Systematic[[#This Row],[SampleVariableLabel]]+100*Systematic[[#This Row],[State]]</f>
        <v>88010501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88</v>
      </c>
      <c r="B1971" s="1">
        <f>IF(C1971=0,IF(B1970=Protocol!$V$20,1,B1970+1),B1970)</f>
        <v>1</v>
      </c>
      <c r="C1971" s="1">
        <f>IF(C1970+1=Protocol!$V$21,0,C1970+1)</f>
        <v>6</v>
      </c>
      <c r="D1971" s="1">
        <f t="shared" si="77"/>
        <v>2</v>
      </c>
      <c r="E1971" s="1" t="str">
        <f>INDEX(Protocol[Mark],MATCH(C1971,Protocol[Step],0))</f>
        <v>4P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88010002</v>
      </c>
      <c r="H1971" s="134">
        <f>Systematic[[#This Row],[SampleVariableLabel]]+100*Systematic[[#This Row],[State]]</f>
        <v>88010602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88</v>
      </c>
      <c r="B1972" s="1">
        <f>IF(C1972=0,IF(B1971=Protocol!$V$20,1,B1971+1),B1971)</f>
        <v>1</v>
      </c>
      <c r="C1972" s="1">
        <f>IF(C1971+1=Protocol!$V$21,0,C1971+1)</f>
        <v>7</v>
      </c>
      <c r="D1972" s="1">
        <f t="shared" si="77"/>
        <v>3</v>
      </c>
      <c r="E1972" s="1" t="str">
        <f>INDEX(Protocol[Mark],MATCH(C1972,Protocol[Step],0))</f>
        <v>5G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88010003</v>
      </c>
      <c r="H1972" s="134">
        <f>Systematic[[#This Row],[SampleVariableLabel]]+100*Systematic[[#This Row],[State]]</f>
        <v>88010703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88</v>
      </c>
      <c r="B1973" s="1">
        <f>IF(C1973=0,IF(B1972=Protocol!$V$20,1,B1972+1),B1972)</f>
        <v>1</v>
      </c>
      <c r="C1973" s="1">
        <f>IF(C1972+1=Protocol!$V$21,0,C1972+1)</f>
        <v>8</v>
      </c>
      <c r="D1973" s="1">
        <f t="shared" si="77"/>
        <v>4</v>
      </c>
      <c r="E1973" s="1" t="str">
        <f>INDEX(Protocol[Mark],MATCH(C1973,Protocol[Step],0))</f>
        <v>6S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88010004</v>
      </c>
      <c r="H1973" s="134">
        <f>Systematic[[#This Row],[SampleVariableLabel]]+100*Systematic[[#This Row],[State]]</f>
        <v>88010804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88</v>
      </c>
      <c r="B1974" s="1">
        <f>IF(C1974=0,IF(B1973=Protocol!$V$20,1,B1973+1),B1973)</f>
        <v>1</v>
      </c>
      <c r="C1974" s="1">
        <f>IF(C1973+1=Protocol!$V$21,0,C1973+1)</f>
        <v>9</v>
      </c>
      <c r="D1974" s="1">
        <f t="shared" si="77"/>
        <v>5</v>
      </c>
      <c r="E1974" s="1" t="str">
        <f>INDEX(Protocol[Mark],MATCH(C1974,Protocol[Step],0))</f>
        <v>7Gp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88010005</v>
      </c>
      <c r="H1974" s="134">
        <f>Systematic[[#This Row],[SampleVariableLabel]]+100*Systematic[[#This Row],[State]]</f>
        <v>88010905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88</v>
      </c>
      <c r="B1975" s="1">
        <f>IF(C1975=0,IF(B1974=Protocol!$V$20,1,B1974+1),B1974)</f>
        <v>1</v>
      </c>
      <c r="C1975" s="1">
        <f>IF(C1974+1=Protocol!$V$21,0,C1974+1)</f>
        <v>10</v>
      </c>
      <c r="D1975" s="1">
        <f t="shared" si="77"/>
        <v>6</v>
      </c>
      <c r="E1975" s="1" t="str">
        <f>INDEX(Protocol[Mark],MATCH(C1975,Protocol[Step],0))</f>
        <v>8U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88010006</v>
      </c>
      <c r="H1975" s="134">
        <f>Systematic[[#This Row],[SampleVariableLabel]]+100*Systematic[[#This Row],[State]]</f>
        <v>88011006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88</v>
      </c>
      <c r="B1976" s="1">
        <f>IF(C1976=0,IF(B1975=Protocol!$V$20,1,B1975+1),B1975)</f>
        <v>1</v>
      </c>
      <c r="C1976" s="1">
        <f>IF(C1975+1=Protocol!$V$21,0,C1975+1)</f>
        <v>11</v>
      </c>
      <c r="D1976" s="1">
        <f t="shared" si="77"/>
        <v>1</v>
      </c>
      <c r="E1976" s="1" t="str">
        <f>INDEX(Protocol[Mark],MATCH(C1976,Protocol[Step],0))</f>
        <v>9Rot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88010001</v>
      </c>
      <c r="H1976" s="134">
        <f>Systematic[[#This Row],[SampleVariableLabel]]+100*Systematic[[#This Row],[State]]</f>
        <v>88011101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88</v>
      </c>
      <c r="B1977" s="1">
        <f>IF(C1977=0,IF(B1976=Protocol!$V$20,1,B1976+1),B1976)</f>
        <v>1</v>
      </c>
      <c r="C1977" s="1">
        <f>IF(C1976+1=Protocol!$V$21,0,C1976+1)</f>
        <v>12</v>
      </c>
      <c r="D1977" s="1">
        <f t="shared" si="77"/>
        <v>2</v>
      </c>
      <c r="E1977" s="1" t="str">
        <f>INDEX(Protocol[Mark],MATCH(C1977,Protocol[Step],0))</f>
        <v>10Ama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88010002</v>
      </c>
      <c r="H1977" s="134">
        <f>Systematic[[#This Row],[SampleVariableLabel]]+100*Systematic[[#This Row],[State]]</f>
        <v>88011202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89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0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89010003</v>
      </c>
      <c r="H1978" s="134">
        <f>Systematic[[#This Row],[SampleVariableLabel]]+100*Systematic[[#This Row],[State]]</f>
        <v>89010003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89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1D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89010004</v>
      </c>
      <c r="H1979" s="134">
        <f>Systematic[[#This Row],[SampleVariableLabel]]+100*Systematic[[#This Row],[State]]</f>
        <v>89010104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89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(M.1)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89010005</v>
      </c>
      <c r="H1980" s="134">
        <f>Systematic[[#This Row],[SampleVariableLabel]]+100*Systematic[[#This Row],[State]]</f>
        <v>89010205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89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2Oct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89010006</v>
      </c>
      <c r="H1981" s="134">
        <f>Systematic[[#This Row],[SampleVariableLabel]]+100*Systematic[[#This Row],[State]]</f>
        <v>89010306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89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3M2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89010001</v>
      </c>
      <c r="H1982" s="134">
        <f>Systematic[[#This Row],[SampleVariableLabel]]+100*Systematic[[#This Row],[State]]</f>
        <v>89010401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89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M(c)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89010002</v>
      </c>
      <c r="H1983" s="134">
        <f>Systematic[[#This Row],[SampleVariableLabel]]+100*Systematic[[#This Row],[State]]</f>
        <v>89010502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89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4P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89010003</v>
      </c>
      <c r="H1984" s="134">
        <f>Systematic[[#This Row],[SampleVariableLabel]]+100*Systematic[[#This Row],[State]]</f>
        <v>89010603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89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5G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89010004</v>
      </c>
      <c r="H1985" s="134">
        <f>Systematic[[#This Row],[SampleVariableLabel]]+100*Systematic[[#This Row],[State]]</f>
        <v>89010704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89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6S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89010005</v>
      </c>
      <c r="H1986" s="134">
        <f>Systematic[[#This Row],[SampleVariableLabel]]+100*Systematic[[#This Row],[State]]</f>
        <v>89010805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89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7Gp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89010006</v>
      </c>
      <c r="H1987" s="134">
        <f>Systematic[[#This Row],[SampleVariableLabel]]+100*Systematic[[#This Row],[State]]</f>
        <v>89010906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89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8U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89010001</v>
      </c>
      <c r="H1988" s="134">
        <f>Systematic[[#This Row],[SampleVariableLabel]]+100*Systematic[[#This Row],[State]]</f>
        <v>89011001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89</v>
      </c>
      <c r="B1989" s="1">
        <f>IF(C1989=0,IF(B1988=Protocol!$V$20,1,B1988+1),B1988)</f>
        <v>1</v>
      </c>
      <c r="C1989" s="1">
        <f>IF(C1988+1=Protocol!$V$21,0,C1988+1)</f>
        <v>11</v>
      </c>
      <c r="D1989" s="1">
        <f t="shared" si="79"/>
        <v>2</v>
      </c>
      <c r="E1989" s="1" t="str">
        <f>INDEX(Protocol[Mark],MATCH(C1989,Protocol[Step],0))</f>
        <v>9Rot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89010002</v>
      </c>
      <c r="H1989" s="134">
        <f>Systematic[[#This Row],[SampleVariableLabel]]+100*Systematic[[#This Row],[State]]</f>
        <v>89011102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89</v>
      </c>
      <c r="B1990" s="1">
        <f>IF(C1990=0,IF(B1989=Protocol!$V$20,1,B1989+1),B1989)</f>
        <v>1</v>
      </c>
      <c r="C1990" s="1">
        <f>IF(C1989+1=Protocol!$V$21,0,C1989+1)</f>
        <v>12</v>
      </c>
      <c r="D1990" s="1">
        <f t="shared" si="79"/>
        <v>3</v>
      </c>
      <c r="E1990" s="1" t="str">
        <f>INDEX(Protocol[Mark],MATCH(C1990,Protocol[Step],0))</f>
        <v>10Ama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89010003</v>
      </c>
      <c r="H1990" s="134">
        <f>Systematic[[#This Row],[SampleVariableLabel]]+100*Systematic[[#This Row],[State]]</f>
        <v>89011203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90</v>
      </c>
      <c r="B1991" s="1">
        <f>IF(C1991=0,IF(B1990=Protocol!$V$20,1,B1990+1),B1990)</f>
        <v>1</v>
      </c>
      <c r="C1991" s="1">
        <f>IF(C1990+1=Protocol!$V$21,0,C1990+1)</f>
        <v>0</v>
      </c>
      <c r="D1991" s="1">
        <f t="shared" si="79"/>
        <v>4</v>
      </c>
      <c r="E1991" s="1" t="str">
        <f>INDEX(Protocol[Mark],MATCH(C1991,Protocol[Step],0))</f>
        <v>0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90010004</v>
      </c>
      <c r="H1991" s="134">
        <f>Systematic[[#This Row],[SampleVariableLabel]]+100*Systematic[[#This Row],[State]]</f>
        <v>90010004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90</v>
      </c>
      <c r="B1992" s="1">
        <f>IF(C1992=0,IF(B1991=Protocol!$V$20,1,B1991+1),B1991)</f>
        <v>1</v>
      </c>
      <c r="C1992" s="1">
        <f>IF(C1991+1=Protocol!$V$21,0,C1991+1)</f>
        <v>1</v>
      </c>
      <c r="D1992" s="1">
        <f t="shared" si="79"/>
        <v>5</v>
      </c>
      <c r="E1992" s="1" t="str">
        <f>INDEX(Protocol[Mark],MATCH(C1992,Protocol[Step],0))</f>
        <v>1D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90010005</v>
      </c>
      <c r="H1992" s="134">
        <f>Systematic[[#This Row],[SampleVariableLabel]]+100*Systematic[[#This Row],[State]]</f>
        <v>90010105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90</v>
      </c>
      <c r="B1993" s="1">
        <f>IF(C1993=0,IF(B1992=Protocol!$V$20,1,B1992+1),B1992)</f>
        <v>1</v>
      </c>
      <c r="C1993" s="1">
        <f>IF(C1992+1=Protocol!$V$21,0,C1992+1)</f>
        <v>2</v>
      </c>
      <c r="D1993" s="1">
        <f t="shared" si="79"/>
        <v>6</v>
      </c>
      <c r="E1993" s="1" t="str">
        <f>INDEX(Protocol[Mark],MATCH(C1993,Protocol[Step],0))</f>
        <v>(M.1)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90010006</v>
      </c>
      <c r="H1993" s="134">
        <f>Systematic[[#This Row],[SampleVariableLabel]]+100*Systematic[[#This Row],[State]]</f>
        <v>90010206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90</v>
      </c>
      <c r="B1994" s="1">
        <f>IF(C1994=0,IF(B1993=Protocol!$V$20,1,B1993+1),B1993)</f>
        <v>1</v>
      </c>
      <c r="C1994" s="1">
        <f>IF(C1993+1=Protocol!$V$21,0,C1993+1)</f>
        <v>3</v>
      </c>
      <c r="D1994" s="1">
        <f t="shared" si="79"/>
        <v>1</v>
      </c>
      <c r="E1994" s="1" t="str">
        <f>INDEX(Protocol[Mark],MATCH(C1994,Protocol[Step],0))</f>
        <v>2Oct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90010001</v>
      </c>
      <c r="H1994" s="134">
        <f>Systematic[[#This Row],[SampleVariableLabel]]+100*Systematic[[#This Row],[State]]</f>
        <v>90010301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90</v>
      </c>
      <c r="B1995" s="1">
        <f>IF(C1995=0,IF(B1994=Protocol!$V$20,1,B1994+1),B1994)</f>
        <v>1</v>
      </c>
      <c r="C1995" s="1">
        <f>IF(C1994+1=Protocol!$V$21,0,C1994+1)</f>
        <v>4</v>
      </c>
      <c r="D1995" s="1">
        <f t="shared" si="79"/>
        <v>2</v>
      </c>
      <c r="E1995" s="1" t="str">
        <f>INDEX(Protocol[Mark],MATCH(C1995,Protocol[Step],0))</f>
        <v>3M2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90010002</v>
      </c>
      <c r="H1995" s="134">
        <f>Systematic[[#This Row],[SampleVariableLabel]]+100*Systematic[[#This Row],[State]]</f>
        <v>90010402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90</v>
      </c>
      <c r="B1996" s="1">
        <f>IF(C1996=0,IF(B1995=Protocol!$V$20,1,B1995+1),B1995)</f>
        <v>1</v>
      </c>
      <c r="C1996" s="1">
        <f>IF(C1995+1=Protocol!$V$21,0,C1995+1)</f>
        <v>5</v>
      </c>
      <c r="D1996" s="1">
        <f t="shared" si="79"/>
        <v>3</v>
      </c>
      <c r="E1996" s="1" t="str">
        <f>INDEX(Protocol[Mark],MATCH(C1996,Protocol[Step],0))</f>
        <v>M(c)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90010003</v>
      </c>
      <c r="H1996" s="134">
        <f>Systematic[[#This Row],[SampleVariableLabel]]+100*Systematic[[#This Row],[State]]</f>
        <v>90010503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90</v>
      </c>
      <c r="B1997" s="1">
        <f>IF(C1997=0,IF(B1996=Protocol!$V$20,1,B1996+1),B1996)</f>
        <v>1</v>
      </c>
      <c r="C1997" s="1">
        <f>IF(C1996+1=Protocol!$V$21,0,C1996+1)</f>
        <v>6</v>
      </c>
      <c r="D1997" s="1">
        <f t="shared" si="79"/>
        <v>4</v>
      </c>
      <c r="E1997" s="1" t="str">
        <f>INDEX(Protocol[Mark],MATCH(C1997,Protocol[Step],0))</f>
        <v>4P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90010004</v>
      </c>
      <c r="H1997" s="134">
        <f>Systematic[[#This Row],[SampleVariableLabel]]+100*Systematic[[#This Row],[State]]</f>
        <v>90010604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90</v>
      </c>
      <c r="B1998" s="1">
        <f>IF(C1998=0,IF(B1997=Protocol!$V$20,1,B1997+1),B1997)</f>
        <v>1</v>
      </c>
      <c r="C1998" s="1">
        <f>IF(C1997+1=Protocol!$V$21,0,C1997+1)</f>
        <v>7</v>
      </c>
      <c r="D1998" s="1">
        <f t="shared" si="79"/>
        <v>5</v>
      </c>
      <c r="E1998" s="1" t="str">
        <f>INDEX(Protocol[Mark],MATCH(C1998,Protocol[Step],0))</f>
        <v>5G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90010005</v>
      </c>
      <c r="H1998" s="134">
        <f>Systematic[[#This Row],[SampleVariableLabel]]+100*Systematic[[#This Row],[State]]</f>
        <v>90010705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90</v>
      </c>
      <c r="B1999" s="1">
        <f>IF(C1999=0,IF(B1998=Protocol!$V$20,1,B1998+1),B1998)</f>
        <v>1</v>
      </c>
      <c r="C1999" s="1">
        <f>IF(C1998+1=Protocol!$V$21,0,C1998+1)</f>
        <v>8</v>
      </c>
      <c r="D1999" s="1">
        <f t="shared" si="79"/>
        <v>6</v>
      </c>
      <c r="E1999" s="1" t="str">
        <f>INDEX(Protocol[Mark],MATCH(C1999,Protocol[Step],0))</f>
        <v>6S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90010006</v>
      </c>
      <c r="H1999" s="134">
        <f>Systematic[[#This Row],[SampleVariableLabel]]+100*Systematic[[#This Row],[State]]</f>
        <v>90010806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90</v>
      </c>
      <c r="B2000" s="1">
        <f>IF(C2000=0,IF(B1999=Protocol!$V$20,1,B1999+1),B1999)</f>
        <v>1</v>
      </c>
      <c r="C2000" s="1">
        <f>IF(C1999+1=Protocol!$V$21,0,C1999+1)</f>
        <v>9</v>
      </c>
      <c r="D2000" s="1">
        <f t="shared" si="79"/>
        <v>1</v>
      </c>
      <c r="E2000" s="1" t="str">
        <f>INDEX(Protocol[Mark],MATCH(C2000,Protocol[Step],0))</f>
        <v>7Gp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90010001</v>
      </c>
      <c r="H2000" s="134">
        <f>Systematic[[#This Row],[SampleVariableLabel]]+100*Systematic[[#This Row],[State]]</f>
        <v>90010901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90</v>
      </c>
      <c r="B2001" s="1">
        <f>IF(C2001=0,IF(B2000=Protocol!$V$20,1,B2000+1),B2000)</f>
        <v>1</v>
      </c>
      <c r="C2001" s="1">
        <f>IF(C2000+1=Protocol!$V$21,0,C2000+1)</f>
        <v>10</v>
      </c>
      <c r="D2001" s="1">
        <f t="shared" si="79"/>
        <v>2</v>
      </c>
      <c r="E2001" s="1" t="str">
        <f>INDEX(Protocol[Mark],MATCH(C2001,Protocol[Step],0))</f>
        <v>8U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90010002</v>
      </c>
      <c r="H2001" s="134">
        <f>Systematic[[#This Row],[SampleVariableLabel]]+100*Systematic[[#This Row],[State]]</f>
        <v>90011002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90</v>
      </c>
      <c r="B2002" s="1">
        <f>IF(C2002=0,IF(B2001=Protocol!$V$20,1,B2001+1),B2001)</f>
        <v>1</v>
      </c>
      <c r="C2002" s="1">
        <f>IF(C2001+1=Protocol!$V$21,0,C2001+1)</f>
        <v>11</v>
      </c>
      <c r="D2002" s="1">
        <f t="shared" si="79"/>
        <v>3</v>
      </c>
      <c r="E2002" s="1" t="str">
        <f>INDEX(Protocol[Mark],MATCH(C2002,Protocol[Step],0))</f>
        <v>9Rot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90010003</v>
      </c>
      <c r="H2002" s="134">
        <f>Systematic[[#This Row],[SampleVariableLabel]]+100*Systematic[[#This Row],[State]]</f>
        <v>90011103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90</v>
      </c>
      <c r="B2003" s="1">
        <f>IF(C2003=0,IF(B2002=Protocol!$V$20,1,B2002+1),B2002)</f>
        <v>1</v>
      </c>
      <c r="C2003" s="1">
        <f>IF(C2002+1=Protocol!$V$21,0,C2002+1)</f>
        <v>12</v>
      </c>
      <c r="D2003" s="1">
        <f t="shared" si="79"/>
        <v>4</v>
      </c>
      <c r="E2003" s="1" t="str">
        <f>INDEX(Protocol[Mark],MATCH(C2003,Protocol[Step],0))</f>
        <v>10Ama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90010004</v>
      </c>
      <c r="H2003" s="134">
        <f>Systematic[[#This Row],[SampleVariableLabel]]+100*Systematic[[#This Row],[State]]</f>
        <v>90011204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91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0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91010005</v>
      </c>
      <c r="H2004" s="134">
        <f>Systematic[[#This Row],[SampleVariableLabel]]+100*Systematic[[#This Row],[State]]</f>
        <v>91010005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91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1D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91010006</v>
      </c>
      <c r="H2005" s="134">
        <f>Systematic[[#This Row],[SampleVariableLabel]]+100*Systematic[[#This Row],[State]]</f>
        <v>91010106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91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(M.1)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91010001</v>
      </c>
      <c r="H2006" s="134">
        <f>Systematic[[#This Row],[SampleVariableLabel]]+100*Systematic[[#This Row],[State]]</f>
        <v>91010201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91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91010002</v>
      </c>
      <c r="H2007" s="134">
        <f>Systematic[[#This Row],[SampleVariableLabel]]+100*Systematic[[#This Row],[State]]</f>
        <v>91010302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91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91010003</v>
      </c>
      <c r="H2008" s="134">
        <f>Systematic[[#This Row],[SampleVariableLabel]]+100*Systematic[[#This Row],[State]]</f>
        <v>91010403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91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M(c)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91010004</v>
      </c>
      <c r="H2009" s="134">
        <f>Systematic[[#This Row],[SampleVariableLabel]]+100*Systematic[[#This Row],[State]]</f>
        <v>91010504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91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4P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91010005</v>
      </c>
      <c r="H2010" s="134">
        <f>Systematic[[#This Row],[SampleVariableLabel]]+100*Systematic[[#This Row],[State]]</f>
        <v>91010605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91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5G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91010006</v>
      </c>
      <c r="H2011" s="134">
        <f>Systematic[[#This Row],[SampleVariableLabel]]+100*Systematic[[#This Row],[State]]</f>
        <v>91010706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91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6S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91010001</v>
      </c>
      <c r="H2012" s="134">
        <f>Systematic[[#This Row],[SampleVariableLabel]]+100*Systematic[[#This Row],[State]]</f>
        <v>91010801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91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7Gp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91010002</v>
      </c>
      <c r="H2013" s="134">
        <f>Systematic[[#This Row],[SampleVariableLabel]]+100*Systematic[[#This Row],[State]]</f>
        <v>91010902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91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8U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91010003</v>
      </c>
      <c r="H2014" s="134">
        <f>Systematic[[#This Row],[SampleVariableLabel]]+100*Systematic[[#This Row],[State]]</f>
        <v>91011003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91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9Rot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91010004</v>
      </c>
      <c r="H2015" s="134">
        <f>Systematic[[#This Row],[SampleVariableLabel]]+100*Systematic[[#This Row],[State]]</f>
        <v>91011104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91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10Ama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91010005</v>
      </c>
      <c r="H2016" s="134">
        <f>Systematic[[#This Row],[SampleVariableLabel]]+100*Systematic[[#This Row],[State]]</f>
        <v>91011205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92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0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92010006</v>
      </c>
      <c r="H2017" s="134">
        <f>Systematic[[#This Row],[SampleVariableLabel]]+100*Systematic[[#This Row],[State]]</f>
        <v>92010006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92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1D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92010001</v>
      </c>
      <c r="H2018" s="134">
        <f>Systematic[[#This Row],[SampleVariableLabel]]+100*Systematic[[#This Row],[State]]</f>
        <v>92010101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92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(M.1)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92010002</v>
      </c>
      <c r="H2019" s="134">
        <f>Systematic[[#This Row],[SampleVariableLabel]]+100*Systematic[[#This Row],[State]]</f>
        <v>92010202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92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2Oct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92010003</v>
      </c>
      <c r="H2020" s="134">
        <f>Systematic[[#This Row],[SampleVariableLabel]]+100*Systematic[[#This Row],[State]]</f>
        <v>92010303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92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3M2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92010004</v>
      </c>
      <c r="H2021" s="134">
        <f>Systematic[[#This Row],[SampleVariableLabel]]+100*Systematic[[#This Row],[State]]</f>
        <v>92010404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92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M(c)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92010005</v>
      </c>
      <c r="H2022" s="134">
        <f>Systematic[[#This Row],[SampleVariableLabel]]+100*Systematic[[#This Row],[State]]</f>
        <v>92010505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92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4P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92010006</v>
      </c>
      <c r="H2023" s="134">
        <f>Systematic[[#This Row],[SampleVariableLabel]]+100*Systematic[[#This Row],[State]]</f>
        <v>92010606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92</v>
      </c>
      <c r="B2024" s="1">
        <f>IF(C2024=0,IF(B2023=Protocol!$V$20,1,B2023+1),B2023)</f>
        <v>1</v>
      </c>
      <c r="C2024" s="1">
        <f>IF(C2023+1=Protocol!$V$21,0,C2023+1)</f>
        <v>7</v>
      </c>
      <c r="D2024" s="1">
        <f t="shared" si="79"/>
        <v>1</v>
      </c>
      <c r="E2024" s="1" t="str">
        <f>INDEX(Protocol[Mark],MATCH(C2024,Protocol[Step],0))</f>
        <v>5G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92010001</v>
      </c>
      <c r="H2024" s="134">
        <f>Systematic[[#This Row],[SampleVariableLabel]]+100*Systematic[[#This Row],[State]]</f>
        <v>92010701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92</v>
      </c>
      <c r="B2025" s="1">
        <f>IF(C2025=0,IF(B2024=Protocol!$V$20,1,B2024+1),B2024)</f>
        <v>1</v>
      </c>
      <c r="C2025" s="1">
        <f>IF(C2024+1=Protocol!$V$21,0,C2024+1)</f>
        <v>8</v>
      </c>
      <c r="D2025" s="1">
        <f t="shared" si="79"/>
        <v>2</v>
      </c>
      <c r="E2025" s="1" t="str">
        <f>INDEX(Protocol[Mark],MATCH(C2025,Protocol[Step],0))</f>
        <v>6S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92010002</v>
      </c>
      <c r="H2025" s="134">
        <f>Systematic[[#This Row],[SampleVariableLabel]]+100*Systematic[[#This Row],[State]]</f>
        <v>92010802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92</v>
      </c>
      <c r="B2026" s="1">
        <f>IF(C2026=0,IF(B2025=Protocol!$V$20,1,B2025+1),B2025)</f>
        <v>1</v>
      </c>
      <c r="C2026" s="1">
        <f>IF(C2025+1=Protocol!$V$21,0,C2025+1)</f>
        <v>9</v>
      </c>
      <c r="D2026" s="1">
        <f t="shared" si="79"/>
        <v>3</v>
      </c>
      <c r="E2026" s="1" t="str">
        <f>INDEX(Protocol[Mark],MATCH(C2026,Protocol[Step],0))</f>
        <v>7Gp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92010003</v>
      </c>
      <c r="H2026" s="134">
        <f>Systematic[[#This Row],[SampleVariableLabel]]+100*Systematic[[#This Row],[State]]</f>
        <v>92010903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92</v>
      </c>
      <c r="B2027" s="1">
        <f>IF(C2027=0,IF(B2026=Protocol!$V$20,1,B2026+1),B2026)</f>
        <v>1</v>
      </c>
      <c r="C2027" s="1">
        <f>IF(C2026+1=Protocol!$V$21,0,C2026+1)</f>
        <v>10</v>
      </c>
      <c r="D2027" s="1">
        <f t="shared" si="79"/>
        <v>4</v>
      </c>
      <c r="E2027" s="1" t="str">
        <f>INDEX(Protocol[Mark],MATCH(C2027,Protocol[Step],0))</f>
        <v>8U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92010004</v>
      </c>
      <c r="H2027" s="134">
        <f>Systematic[[#This Row],[SampleVariableLabel]]+100*Systematic[[#This Row],[State]]</f>
        <v>92011004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92</v>
      </c>
      <c r="B2028" s="1">
        <f>IF(C2028=0,IF(B2027=Protocol!$V$20,1,B2027+1),B2027)</f>
        <v>1</v>
      </c>
      <c r="C2028" s="1">
        <f>IF(C2027+1=Protocol!$V$21,0,C2027+1)</f>
        <v>11</v>
      </c>
      <c r="D2028" s="1">
        <f t="shared" si="79"/>
        <v>5</v>
      </c>
      <c r="E2028" s="1" t="str">
        <f>INDEX(Protocol[Mark],MATCH(C2028,Protocol[Step],0))</f>
        <v>9Rot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92010005</v>
      </c>
      <c r="H2028" s="134">
        <f>Systematic[[#This Row],[SampleVariableLabel]]+100*Systematic[[#This Row],[State]]</f>
        <v>92011105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92</v>
      </c>
      <c r="B2029" s="1">
        <f>IF(C2029=0,IF(B2028=Protocol!$V$20,1,B2028+1),B2028)</f>
        <v>1</v>
      </c>
      <c r="C2029" s="1">
        <f>IF(C2028+1=Protocol!$V$21,0,C2028+1)</f>
        <v>12</v>
      </c>
      <c r="D2029" s="1">
        <f t="shared" si="79"/>
        <v>6</v>
      </c>
      <c r="E2029" s="1" t="str">
        <f>INDEX(Protocol[Mark],MATCH(C2029,Protocol[Step],0))</f>
        <v>10Ama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92010006</v>
      </c>
      <c r="H2029" s="134">
        <f>Systematic[[#This Row],[SampleVariableLabel]]+100*Systematic[[#This Row],[State]]</f>
        <v>92011206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93</v>
      </c>
      <c r="B2030" s="1">
        <f>IF(C2030=0,IF(B2029=Protocol!$V$20,1,B2029+1),B2029)</f>
        <v>1</v>
      </c>
      <c r="C2030" s="1">
        <f>IF(C2029+1=Protocol!$V$21,0,C2029+1)</f>
        <v>0</v>
      </c>
      <c r="D2030" s="1">
        <f t="shared" si="79"/>
        <v>1</v>
      </c>
      <c r="E2030" s="1" t="str">
        <f>INDEX(Protocol[Mark],MATCH(C2030,Protocol[Step],0))</f>
        <v>0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93010001</v>
      </c>
      <c r="H2030" s="134">
        <f>Systematic[[#This Row],[SampleVariableLabel]]+100*Systematic[[#This Row],[State]]</f>
        <v>93010001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93</v>
      </c>
      <c r="B2031" s="1">
        <f>IF(C2031=0,IF(B2030=Protocol!$V$20,1,B2030+1),B2030)</f>
        <v>1</v>
      </c>
      <c r="C2031" s="1">
        <f>IF(C2030+1=Protocol!$V$21,0,C2030+1)</f>
        <v>1</v>
      </c>
      <c r="D2031" s="1">
        <f t="shared" si="79"/>
        <v>2</v>
      </c>
      <c r="E2031" s="1" t="str">
        <f>INDEX(Protocol[Mark],MATCH(C2031,Protocol[Step],0))</f>
        <v>1D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93010002</v>
      </c>
      <c r="H2031" s="134">
        <f>Systematic[[#This Row],[SampleVariableLabel]]+100*Systematic[[#This Row],[State]]</f>
        <v>93010102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93</v>
      </c>
      <c r="B2032" s="1">
        <f>IF(C2032=0,IF(B2031=Protocol!$V$20,1,B2031+1),B2031)</f>
        <v>1</v>
      </c>
      <c r="C2032" s="1">
        <f>IF(C2031+1=Protocol!$V$21,0,C2031+1)</f>
        <v>2</v>
      </c>
      <c r="D2032" s="1">
        <f t="shared" si="79"/>
        <v>3</v>
      </c>
      <c r="E2032" s="1" t="str">
        <f>INDEX(Protocol[Mark],MATCH(C2032,Protocol[Step],0))</f>
        <v>(M.1)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93010003</v>
      </c>
      <c r="H2032" s="134">
        <f>Systematic[[#This Row],[SampleVariableLabel]]+100*Systematic[[#This Row],[State]]</f>
        <v>93010203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93</v>
      </c>
      <c r="B2033" s="1">
        <f>IF(C2033=0,IF(B2032=Protocol!$V$20,1,B2032+1),B2032)</f>
        <v>1</v>
      </c>
      <c r="C2033" s="1">
        <f>IF(C2032+1=Protocol!$V$21,0,C2032+1)</f>
        <v>3</v>
      </c>
      <c r="D2033" s="1">
        <f t="shared" si="79"/>
        <v>4</v>
      </c>
      <c r="E2033" s="1" t="str">
        <f>INDEX(Protocol[Mark],MATCH(C2033,Protocol[Step],0))</f>
        <v>2Oct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93010004</v>
      </c>
      <c r="H2033" s="134">
        <f>Systematic[[#This Row],[SampleVariableLabel]]+100*Systematic[[#This Row],[State]]</f>
        <v>93010304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93</v>
      </c>
      <c r="B2034" s="1">
        <f>IF(C2034=0,IF(B2033=Protocol!$V$20,1,B2033+1),B2033)</f>
        <v>1</v>
      </c>
      <c r="C2034" s="1">
        <f>IF(C2033+1=Protocol!$V$21,0,C2033+1)</f>
        <v>4</v>
      </c>
      <c r="D2034" s="1">
        <f t="shared" si="79"/>
        <v>5</v>
      </c>
      <c r="E2034" s="1" t="str">
        <f>INDEX(Protocol[Mark],MATCH(C2034,Protocol[Step],0))</f>
        <v>3M2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93010005</v>
      </c>
      <c r="H2034" s="134">
        <f>Systematic[[#This Row],[SampleVariableLabel]]+100*Systematic[[#This Row],[State]]</f>
        <v>93010405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93</v>
      </c>
      <c r="B2035" s="1">
        <f>IF(C2035=0,IF(B2034=Protocol!$V$20,1,B2034+1),B2034)</f>
        <v>1</v>
      </c>
      <c r="C2035" s="1">
        <f>IF(C2034+1=Protocol!$V$21,0,C2034+1)</f>
        <v>5</v>
      </c>
      <c r="D2035" s="1">
        <f t="shared" si="79"/>
        <v>6</v>
      </c>
      <c r="E2035" s="1" t="str">
        <f>INDEX(Protocol[Mark],MATCH(C2035,Protocol[Step],0))</f>
        <v>M(c)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93010006</v>
      </c>
      <c r="H2035" s="134">
        <f>Systematic[[#This Row],[SampleVariableLabel]]+100*Systematic[[#This Row],[State]]</f>
        <v>93010506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93</v>
      </c>
      <c r="B2036" s="1">
        <f>IF(C2036=0,IF(B2035=Protocol!$V$20,1,B2035+1),B2035)</f>
        <v>1</v>
      </c>
      <c r="C2036" s="1">
        <f>IF(C2035+1=Protocol!$V$21,0,C2035+1)</f>
        <v>6</v>
      </c>
      <c r="D2036" s="1">
        <f t="shared" si="79"/>
        <v>1</v>
      </c>
      <c r="E2036" s="1" t="str">
        <f>INDEX(Protocol[Mark],MATCH(C2036,Protocol[Step],0))</f>
        <v>4P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93010001</v>
      </c>
      <c r="H2036" s="134">
        <f>Systematic[[#This Row],[SampleVariableLabel]]+100*Systematic[[#This Row],[State]]</f>
        <v>93010601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93</v>
      </c>
      <c r="B2037" s="1">
        <f>IF(C2037=0,IF(B2036=Protocol!$V$20,1,B2036+1),B2036)</f>
        <v>1</v>
      </c>
      <c r="C2037" s="1">
        <f>IF(C2036+1=Protocol!$V$21,0,C2036+1)</f>
        <v>7</v>
      </c>
      <c r="D2037" s="1">
        <f t="shared" si="79"/>
        <v>2</v>
      </c>
      <c r="E2037" s="1" t="str">
        <f>INDEX(Protocol[Mark],MATCH(C2037,Protocol[Step],0))</f>
        <v>5G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93010002</v>
      </c>
      <c r="H2037" s="134">
        <f>Systematic[[#This Row],[SampleVariableLabel]]+100*Systematic[[#This Row],[State]]</f>
        <v>93010702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93</v>
      </c>
      <c r="B2038" s="1">
        <f>IF(C2038=0,IF(B2037=Protocol!$V$20,1,B2037+1),B2037)</f>
        <v>1</v>
      </c>
      <c r="C2038" s="1">
        <f>IF(C2037+1=Protocol!$V$21,0,C2037+1)</f>
        <v>8</v>
      </c>
      <c r="D2038" s="1">
        <f t="shared" si="79"/>
        <v>3</v>
      </c>
      <c r="E2038" s="1" t="str">
        <f>INDEX(Protocol[Mark],MATCH(C2038,Protocol[Step],0))</f>
        <v>6S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93010003</v>
      </c>
      <c r="H2038" s="134">
        <f>Systematic[[#This Row],[SampleVariableLabel]]+100*Systematic[[#This Row],[State]]</f>
        <v>93010803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93</v>
      </c>
      <c r="B2039" s="1">
        <f>IF(C2039=0,IF(B2038=Protocol!$V$20,1,B2038+1),B2038)</f>
        <v>1</v>
      </c>
      <c r="C2039" s="1">
        <f>IF(C2038+1=Protocol!$V$21,0,C2038+1)</f>
        <v>9</v>
      </c>
      <c r="D2039" s="1">
        <f t="shared" si="79"/>
        <v>4</v>
      </c>
      <c r="E2039" s="1" t="str">
        <f>INDEX(Protocol[Mark],MATCH(C2039,Protocol[Step],0))</f>
        <v>7Gp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93010004</v>
      </c>
      <c r="H2039" s="134">
        <f>Systematic[[#This Row],[SampleVariableLabel]]+100*Systematic[[#This Row],[State]]</f>
        <v>93010904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93</v>
      </c>
      <c r="B2040" s="1">
        <f>IF(C2040=0,IF(B2039=Protocol!$V$20,1,B2039+1),B2039)</f>
        <v>1</v>
      </c>
      <c r="C2040" s="1">
        <f>IF(C2039+1=Protocol!$V$21,0,C2039+1)</f>
        <v>10</v>
      </c>
      <c r="D2040" s="1">
        <f t="shared" si="79"/>
        <v>5</v>
      </c>
      <c r="E2040" s="1" t="str">
        <f>INDEX(Protocol[Mark],MATCH(C2040,Protocol[Step],0))</f>
        <v>8U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93010005</v>
      </c>
      <c r="H2040" s="134">
        <f>Systematic[[#This Row],[SampleVariableLabel]]+100*Systematic[[#This Row],[State]]</f>
        <v>93011005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93</v>
      </c>
      <c r="B2041" s="1">
        <f>IF(C2041=0,IF(B2040=Protocol!$V$20,1,B2040+1),B2040)</f>
        <v>1</v>
      </c>
      <c r="C2041" s="1">
        <f>IF(C2040+1=Protocol!$V$21,0,C2040+1)</f>
        <v>11</v>
      </c>
      <c r="D2041" s="1">
        <f t="shared" si="79"/>
        <v>6</v>
      </c>
      <c r="E2041" s="1" t="str">
        <f>INDEX(Protocol[Mark],MATCH(C2041,Protocol[Step],0))</f>
        <v>9Rot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93010006</v>
      </c>
      <c r="H2041" s="134">
        <f>Systematic[[#This Row],[SampleVariableLabel]]+100*Systematic[[#This Row],[State]]</f>
        <v>93011106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93</v>
      </c>
      <c r="B2042" s="1">
        <f>IF(C2042=0,IF(B2041=Protocol!$V$20,1,B2041+1),B2041)</f>
        <v>1</v>
      </c>
      <c r="C2042" s="1">
        <f>IF(C2041+1=Protocol!$V$21,0,C2041+1)</f>
        <v>12</v>
      </c>
      <c r="D2042" s="1">
        <f t="shared" si="79"/>
        <v>1</v>
      </c>
      <c r="E2042" s="1" t="str">
        <f>INDEX(Protocol[Mark],MATCH(C2042,Protocol[Step],0))</f>
        <v>10Ama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93010001</v>
      </c>
      <c r="H2042" s="134">
        <f>Systematic[[#This Row],[SampleVariableLabel]]+100*Systematic[[#This Row],[State]]</f>
        <v>93011201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94</v>
      </c>
      <c r="B2043" s="1">
        <f>IF(C2043=0,IF(B2042=Protocol!$V$20,1,B2042+1),B2042)</f>
        <v>1</v>
      </c>
      <c r="C2043" s="1">
        <f>IF(C2042+1=Protocol!$V$21,0,C2042+1)</f>
        <v>0</v>
      </c>
      <c r="D2043" s="1">
        <f t="shared" si="79"/>
        <v>2</v>
      </c>
      <c r="E2043" s="1" t="str">
        <f>INDEX(Protocol[Mark],MATCH(C2043,Protocol[Step],0))</f>
        <v>0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94010002</v>
      </c>
      <c r="H2043" s="134">
        <f>Systematic[[#This Row],[SampleVariableLabel]]+100*Systematic[[#This Row],[State]]</f>
        <v>94010002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94</v>
      </c>
      <c r="B2044" s="1">
        <f>IF(C2044=0,IF(B2043=Protocol!$V$20,1,B2043+1),B2043)</f>
        <v>1</v>
      </c>
      <c r="C2044" s="1">
        <f>IF(C2043+1=Protocol!$V$21,0,C2043+1)</f>
        <v>1</v>
      </c>
      <c r="D2044" s="1">
        <f t="shared" si="79"/>
        <v>3</v>
      </c>
      <c r="E2044" s="1" t="str">
        <f>INDEX(Protocol[Mark],MATCH(C2044,Protocol[Step],0))</f>
        <v>1D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94010003</v>
      </c>
      <c r="H2044" s="134">
        <f>Systematic[[#This Row],[SampleVariableLabel]]+100*Systematic[[#This Row],[State]]</f>
        <v>94010103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94</v>
      </c>
      <c r="B2045" s="1">
        <f>IF(C2045=0,IF(B2044=Protocol!$V$20,1,B2044+1),B2044)</f>
        <v>1</v>
      </c>
      <c r="C2045" s="1">
        <f>IF(C2044+1=Protocol!$V$21,0,C2044+1)</f>
        <v>2</v>
      </c>
      <c r="D2045" s="1">
        <f t="shared" si="79"/>
        <v>4</v>
      </c>
      <c r="E2045" s="1" t="str">
        <f>INDEX(Protocol[Mark],MATCH(C2045,Protocol[Step],0))</f>
        <v>(M.1)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94010004</v>
      </c>
      <c r="H2045" s="134">
        <f>Systematic[[#This Row],[SampleVariableLabel]]+100*Systematic[[#This Row],[State]]</f>
        <v>94010204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94</v>
      </c>
      <c r="B2046" s="1">
        <f>IF(C2046=0,IF(B2045=Protocol!$V$20,1,B2045+1),B2045)</f>
        <v>1</v>
      </c>
      <c r="C2046" s="1">
        <f>IF(C2045+1=Protocol!$V$21,0,C2045+1)</f>
        <v>3</v>
      </c>
      <c r="D2046" s="1">
        <f t="shared" si="79"/>
        <v>5</v>
      </c>
      <c r="E2046" s="1" t="str">
        <f>INDEX(Protocol[Mark],MATCH(C2046,Protocol[Step],0))</f>
        <v>2Oct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94010005</v>
      </c>
      <c r="H2046" s="134">
        <f>Systematic[[#This Row],[SampleVariableLabel]]+100*Systematic[[#This Row],[State]]</f>
        <v>94010305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94</v>
      </c>
      <c r="B2047" s="1">
        <f>IF(C2047=0,IF(B2046=Protocol!$V$20,1,B2046+1),B2046)</f>
        <v>1</v>
      </c>
      <c r="C2047" s="1">
        <f>IF(C2046+1=Protocol!$V$21,0,C2046+1)</f>
        <v>4</v>
      </c>
      <c r="D2047" s="1">
        <f t="shared" si="79"/>
        <v>6</v>
      </c>
      <c r="E2047" s="1" t="str">
        <f>INDEX(Protocol[Mark],MATCH(C2047,Protocol[Step],0))</f>
        <v>3M2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94010006</v>
      </c>
      <c r="H2047" s="134">
        <f>Systematic[[#This Row],[SampleVariableLabel]]+100*Systematic[[#This Row],[State]]</f>
        <v>94010406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94</v>
      </c>
      <c r="B2048" s="1">
        <f>IF(C2048=0,IF(B2047=Protocol!$V$20,1,B2047+1),B2047)</f>
        <v>1</v>
      </c>
      <c r="C2048" s="1">
        <f>IF(C2047+1=Protocol!$V$21,0,C2047+1)</f>
        <v>5</v>
      </c>
      <c r="D2048" s="1">
        <f t="shared" si="79"/>
        <v>1</v>
      </c>
      <c r="E2048" s="1" t="str">
        <f>INDEX(Protocol[Mark],MATCH(C2048,Protocol[Step],0))</f>
        <v>M(c)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94010001</v>
      </c>
      <c r="H2048" s="134">
        <f>Systematic[[#This Row],[SampleVariableLabel]]+100*Systematic[[#This Row],[State]]</f>
        <v>94010501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94</v>
      </c>
      <c r="B2049" s="1">
        <f>IF(C2049=0,IF(B2048=Protocol!$V$20,1,B2048+1),B2048)</f>
        <v>1</v>
      </c>
      <c r="C2049" s="1">
        <f>IF(C2048+1=Protocol!$V$21,0,C2048+1)</f>
        <v>6</v>
      </c>
      <c r="D2049" s="1">
        <f t="shared" si="79"/>
        <v>2</v>
      </c>
      <c r="E2049" s="1" t="str">
        <f>INDEX(Protocol[Mark],MATCH(C2049,Protocol[Step],0))</f>
        <v>4P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94010002</v>
      </c>
      <c r="H2049" s="134">
        <f>Systematic[[#This Row],[SampleVariableLabel]]+100*Systematic[[#This Row],[State]]</f>
        <v>94010602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94</v>
      </c>
      <c r="B2050" s="1">
        <f>IF(C2050=0,IF(B2049=Protocol!$V$20,1,B2049+1),B2049)</f>
        <v>1</v>
      </c>
      <c r="C2050" s="1">
        <f>IF(C2049+1=Protocol!$V$21,0,C2049+1)</f>
        <v>7</v>
      </c>
      <c r="D2050" s="1">
        <f t="shared" si="79"/>
        <v>3</v>
      </c>
      <c r="E2050" s="1" t="str">
        <f>INDEX(Protocol[Mark],MATCH(C2050,Protocol[Step],0))</f>
        <v>5G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94010003</v>
      </c>
      <c r="H2050" s="134">
        <f>Systematic[[#This Row],[SampleVariableLabel]]+100*Systematic[[#This Row],[State]]</f>
        <v>94010703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94</v>
      </c>
      <c r="B2051" s="1">
        <f>IF(C2051=0,IF(B2050=Protocol!$V$20,1,B2050+1),B2050)</f>
        <v>1</v>
      </c>
      <c r="C2051" s="1">
        <f>IF(C2050+1=Protocol!$V$21,0,C2050+1)</f>
        <v>8</v>
      </c>
      <c r="D2051" s="1">
        <f t="shared" ref="D2051:D2114" si="81">IF(D2050=nVariables,1,D2050+1)</f>
        <v>4</v>
      </c>
      <c r="E2051" s="1" t="str">
        <f>INDEX(Protocol[Mark],MATCH(C2051,Protocol[Step],0))</f>
        <v>6S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94010004</v>
      </c>
      <c r="H2051" s="134">
        <f>Systematic[[#This Row],[SampleVariableLabel]]+100*Systematic[[#This Row],[State]]</f>
        <v>94010804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94</v>
      </c>
      <c r="B2052" s="1">
        <f>IF(C2052=0,IF(B2051=Protocol!$V$20,1,B2051+1),B2051)</f>
        <v>1</v>
      </c>
      <c r="C2052" s="1">
        <f>IF(C2051+1=Protocol!$V$21,0,C2051+1)</f>
        <v>9</v>
      </c>
      <c r="D2052" s="1">
        <f t="shared" si="81"/>
        <v>5</v>
      </c>
      <c r="E2052" s="1" t="str">
        <f>INDEX(Protocol[Mark],MATCH(C2052,Protocol[Step],0))</f>
        <v>7Gp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94010005</v>
      </c>
      <c r="H2052" s="134">
        <f>Systematic[[#This Row],[SampleVariableLabel]]+100*Systematic[[#This Row],[State]]</f>
        <v>94010905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94</v>
      </c>
      <c r="B2053" s="1">
        <f>IF(C2053=0,IF(B2052=Protocol!$V$20,1,B2052+1),B2052)</f>
        <v>1</v>
      </c>
      <c r="C2053" s="1">
        <f>IF(C2052+1=Protocol!$V$21,0,C2052+1)</f>
        <v>10</v>
      </c>
      <c r="D2053" s="1">
        <f t="shared" si="81"/>
        <v>6</v>
      </c>
      <c r="E2053" s="1" t="str">
        <f>INDEX(Protocol[Mark],MATCH(C2053,Protocol[Step],0))</f>
        <v>8U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94010006</v>
      </c>
      <c r="H2053" s="134">
        <f>Systematic[[#This Row],[SampleVariableLabel]]+100*Systematic[[#This Row],[State]]</f>
        <v>94011006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94</v>
      </c>
      <c r="B2054" s="1">
        <f>IF(C2054=0,IF(B2053=Protocol!$V$20,1,B2053+1),B2053)</f>
        <v>1</v>
      </c>
      <c r="C2054" s="1">
        <f>IF(C2053+1=Protocol!$V$21,0,C2053+1)</f>
        <v>11</v>
      </c>
      <c r="D2054" s="1">
        <f t="shared" si="81"/>
        <v>1</v>
      </c>
      <c r="E2054" s="1" t="str">
        <f>INDEX(Protocol[Mark],MATCH(C2054,Protocol[Step],0))</f>
        <v>9Rot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94010001</v>
      </c>
      <c r="H2054" s="134">
        <f>Systematic[[#This Row],[SampleVariableLabel]]+100*Systematic[[#This Row],[State]]</f>
        <v>94011101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94</v>
      </c>
      <c r="B2055" s="1">
        <f>IF(C2055=0,IF(B2054=Protocol!$V$20,1,B2054+1),B2054)</f>
        <v>1</v>
      </c>
      <c r="C2055" s="1">
        <f>IF(C2054+1=Protocol!$V$21,0,C2054+1)</f>
        <v>12</v>
      </c>
      <c r="D2055" s="1">
        <f t="shared" si="81"/>
        <v>2</v>
      </c>
      <c r="E2055" s="1" t="str">
        <f>INDEX(Protocol[Mark],MATCH(C2055,Protocol[Step],0))</f>
        <v>10Ama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94010002</v>
      </c>
      <c r="H2055" s="134">
        <f>Systematic[[#This Row],[SampleVariableLabel]]+100*Systematic[[#This Row],[State]]</f>
        <v>94011202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95</v>
      </c>
      <c r="B2056" s="1">
        <f>IF(C2056=0,IF(B2055=Protocol!$V$20,1,B2055+1),B2055)</f>
        <v>1</v>
      </c>
      <c r="C2056" s="1">
        <f>IF(C2055+1=Protocol!$V$21,0,C2055+1)</f>
        <v>0</v>
      </c>
      <c r="D2056" s="1">
        <f t="shared" si="81"/>
        <v>3</v>
      </c>
      <c r="E2056" s="1" t="str">
        <f>INDEX(Protocol[Mark],MATCH(C2056,Protocol[Step],0))</f>
        <v>0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95010003</v>
      </c>
      <c r="H2056" s="134">
        <f>Systematic[[#This Row],[SampleVariableLabel]]+100*Systematic[[#This Row],[State]]</f>
        <v>95010003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95</v>
      </c>
      <c r="B2057" s="1">
        <f>IF(C2057=0,IF(B2056=Protocol!$V$20,1,B2056+1),B2056)</f>
        <v>1</v>
      </c>
      <c r="C2057" s="1">
        <f>IF(C2056+1=Protocol!$V$21,0,C2056+1)</f>
        <v>1</v>
      </c>
      <c r="D2057" s="1">
        <f t="shared" si="81"/>
        <v>4</v>
      </c>
      <c r="E2057" s="1" t="str">
        <f>INDEX(Protocol[Mark],MATCH(C2057,Protocol[Step],0))</f>
        <v>1D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95010004</v>
      </c>
      <c r="H2057" s="134">
        <f>Systematic[[#This Row],[SampleVariableLabel]]+100*Systematic[[#This Row],[State]]</f>
        <v>95010104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95</v>
      </c>
      <c r="B2058" s="1">
        <f>IF(C2058=0,IF(B2057=Protocol!$V$20,1,B2057+1),B2057)</f>
        <v>1</v>
      </c>
      <c r="C2058" s="1">
        <f>IF(C2057+1=Protocol!$V$21,0,C2057+1)</f>
        <v>2</v>
      </c>
      <c r="D2058" s="1">
        <f t="shared" si="81"/>
        <v>5</v>
      </c>
      <c r="E2058" s="1" t="str">
        <f>INDEX(Protocol[Mark],MATCH(C2058,Protocol[Step],0))</f>
        <v>(M.1)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95010005</v>
      </c>
      <c r="H2058" s="134">
        <f>Systematic[[#This Row],[SampleVariableLabel]]+100*Systematic[[#This Row],[State]]</f>
        <v>95010205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95</v>
      </c>
      <c r="B2059" s="1">
        <f>IF(C2059=0,IF(B2058=Protocol!$V$20,1,B2058+1),B2058)</f>
        <v>1</v>
      </c>
      <c r="C2059" s="1">
        <f>IF(C2058+1=Protocol!$V$21,0,C2058+1)</f>
        <v>3</v>
      </c>
      <c r="D2059" s="1">
        <f t="shared" si="81"/>
        <v>6</v>
      </c>
      <c r="E2059" s="1" t="str">
        <f>INDEX(Protocol[Mark],MATCH(C2059,Protocol[Step],0))</f>
        <v>2Oct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95010006</v>
      </c>
      <c r="H2059" s="134">
        <f>Systematic[[#This Row],[SampleVariableLabel]]+100*Systematic[[#This Row],[State]]</f>
        <v>95010306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95</v>
      </c>
      <c r="B2060" s="1">
        <f>IF(C2060=0,IF(B2059=Protocol!$V$20,1,B2059+1),B2059)</f>
        <v>1</v>
      </c>
      <c r="C2060" s="1">
        <f>IF(C2059+1=Protocol!$V$21,0,C2059+1)</f>
        <v>4</v>
      </c>
      <c r="D2060" s="1">
        <f t="shared" si="81"/>
        <v>1</v>
      </c>
      <c r="E2060" s="1" t="str">
        <f>INDEX(Protocol[Mark],MATCH(C2060,Protocol[Step],0))</f>
        <v>3M2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95010001</v>
      </c>
      <c r="H2060" s="134">
        <f>Systematic[[#This Row],[SampleVariableLabel]]+100*Systematic[[#This Row],[State]]</f>
        <v>95010401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95</v>
      </c>
      <c r="B2061" s="1">
        <f>IF(C2061=0,IF(B2060=Protocol!$V$20,1,B2060+1),B2060)</f>
        <v>1</v>
      </c>
      <c r="C2061" s="1">
        <f>IF(C2060+1=Protocol!$V$21,0,C2060+1)</f>
        <v>5</v>
      </c>
      <c r="D2061" s="1">
        <f t="shared" si="81"/>
        <v>2</v>
      </c>
      <c r="E2061" s="1" t="str">
        <f>INDEX(Protocol[Mark],MATCH(C2061,Protocol[Step],0))</f>
        <v>M(c)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95010002</v>
      </c>
      <c r="H2061" s="134">
        <f>Systematic[[#This Row],[SampleVariableLabel]]+100*Systematic[[#This Row],[State]]</f>
        <v>95010502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95</v>
      </c>
      <c r="B2062" s="1">
        <f>IF(C2062=0,IF(B2061=Protocol!$V$20,1,B2061+1),B2061)</f>
        <v>1</v>
      </c>
      <c r="C2062" s="1">
        <f>IF(C2061+1=Protocol!$V$21,0,C2061+1)</f>
        <v>6</v>
      </c>
      <c r="D2062" s="1">
        <f t="shared" si="81"/>
        <v>3</v>
      </c>
      <c r="E2062" s="1" t="str">
        <f>INDEX(Protocol[Mark],MATCH(C2062,Protocol[Step],0))</f>
        <v>4P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95010003</v>
      </c>
      <c r="H2062" s="134">
        <f>Systematic[[#This Row],[SampleVariableLabel]]+100*Systematic[[#This Row],[State]]</f>
        <v>95010603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95</v>
      </c>
      <c r="B2063" s="1">
        <f>IF(C2063=0,IF(B2062=Protocol!$V$20,1,B2062+1),B2062)</f>
        <v>1</v>
      </c>
      <c r="C2063" s="1">
        <f>IF(C2062+1=Protocol!$V$21,0,C2062+1)</f>
        <v>7</v>
      </c>
      <c r="D2063" s="1">
        <f t="shared" si="81"/>
        <v>4</v>
      </c>
      <c r="E2063" s="1" t="str">
        <f>INDEX(Protocol[Mark],MATCH(C2063,Protocol[Step],0))</f>
        <v>5G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95010004</v>
      </c>
      <c r="H2063" s="134">
        <f>Systematic[[#This Row],[SampleVariableLabel]]+100*Systematic[[#This Row],[State]]</f>
        <v>95010704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95</v>
      </c>
      <c r="B2064" s="1">
        <f>IF(C2064=0,IF(B2063=Protocol!$V$20,1,B2063+1),B2063)</f>
        <v>1</v>
      </c>
      <c r="C2064" s="1">
        <f>IF(C2063+1=Protocol!$V$21,0,C2063+1)</f>
        <v>8</v>
      </c>
      <c r="D2064" s="1">
        <f t="shared" si="81"/>
        <v>5</v>
      </c>
      <c r="E2064" s="1" t="str">
        <f>INDEX(Protocol[Mark],MATCH(C2064,Protocol[Step],0))</f>
        <v>6S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95010005</v>
      </c>
      <c r="H2064" s="134">
        <f>Systematic[[#This Row],[SampleVariableLabel]]+100*Systematic[[#This Row],[State]]</f>
        <v>95010805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95</v>
      </c>
      <c r="B2065" s="1">
        <f>IF(C2065=0,IF(B2064=Protocol!$V$20,1,B2064+1),B2064)</f>
        <v>1</v>
      </c>
      <c r="C2065" s="1">
        <f>IF(C2064+1=Protocol!$V$21,0,C2064+1)</f>
        <v>9</v>
      </c>
      <c r="D2065" s="1">
        <f t="shared" si="81"/>
        <v>6</v>
      </c>
      <c r="E2065" s="1" t="str">
        <f>INDEX(Protocol[Mark],MATCH(C2065,Protocol[Step],0))</f>
        <v>7Gp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95010006</v>
      </c>
      <c r="H2065" s="134">
        <f>Systematic[[#This Row],[SampleVariableLabel]]+100*Systematic[[#This Row],[State]]</f>
        <v>95010906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95</v>
      </c>
      <c r="B2066" s="1">
        <f>IF(C2066=0,IF(B2065=Protocol!$V$20,1,B2065+1),B2065)</f>
        <v>1</v>
      </c>
      <c r="C2066" s="1">
        <f>IF(C2065+1=Protocol!$V$21,0,C2065+1)</f>
        <v>10</v>
      </c>
      <c r="D2066" s="1">
        <f t="shared" si="81"/>
        <v>1</v>
      </c>
      <c r="E2066" s="1" t="str">
        <f>INDEX(Protocol[Mark],MATCH(C2066,Protocol[Step],0))</f>
        <v>8U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95010001</v>
      </c>
      <c r="H2066" s="134">
        <f>Systematic[[#This Row],[SampleVariableLabel]]+100*Systematic[[#This Row],[State]]</f>
        <v>95011001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95</v>
      </c>
      <c r="B2067" s="1">
        <f>IF(C2067=0,IF(B2066=Protocol!$V$20,1,B2066+1),B2066)</f>
        <v>1</v>
      </c>
      <c r="C2067" s="1">
        <f>IF(C2066+1=Protocol!$V$21,0,C2066+1)</f>
        <v>11</v>
      </c>
      <c r="D2067" s="1">
        <f t="shared" si="81"/>
        <v>2</v>
      </c>
      <c r="E2067" s="1" t="str">
        <f>INDEX(Protocol[Mark],MATCH(C2067,Protocol[Step],0))</f>
        <v>9Rot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95010002</v>
      </c>
      <c r="H2067" s="134">
        <f>Systematic[[#This Row],[SampleVariableLabel]]+100*Systematic[[#This Row],[State]]</f>
        <v>95011102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95</v>
      </c>
      <c r="B2068" s="1">
        <f>IF(C2068=0,IF(B2067=Protocol!$V$20,1,B2067+1),B2067)</f>
        <v>1</v>
      </c>
      <c r="C2068" s="1">
        <f>IF(C2067+1=Protocol!$V$21,0,C2067+1)</f>
        <v>12</v>
      </c>
      <c r="D2068" s="1">
        <f t="shared" si="81"/>
        <v>3</v>
      </c>
      <c r="E2068" s="1" t="str">
        <f>INDEX(Protocol[Mark],MATCH(C2068,Protocol[Step],0))</f>
        <v>10Ama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95010003</v>
      </c>
      <c r="H2068" s="134">
        <f>Systematic[[#This Row],[SampleVariableLabel]]+100*Systematic[[#This Row],[State]]</f>
        <v>95011203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96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0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96010004</v>
      </c>
      <c r="H2069" s="134">
        <f>Systematic[[#This Row],[SampleVariableLabel]]+100*Systematic[[#This Row],[State]]</f>
        <v>96010004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96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1D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96010005</v>
      </c>
      <c r="H2070" s="134">
        <f>Systematic[[#This Row],[SampleVariableLabel]]+100*Systematic[[#This Row],[State]]</f>
        <v>96010105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96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(M.1)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96010006</v>
      </c>
      <c r="H2071" s="134">
        <f>Systematic[[#This Row],[SampleVariableLabel]]+100*Systematic[[#This Row],[State]]</f>
        <v>96010206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96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2Oct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96010001</v>
      </c>
      <c r="H2072" s="134">
        <f>Systematic[[#This Row],[SampleVariableLabel]]+100*Systematic[[#This Row],[State]]</f>
        <v>96010301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96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3M2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96010002</v>
      </c>
      <c r="H2073" s="134">
        <f>Systematic[[#This Row],[SampleVariableLabel]]+100*Systematic[[#This Row],[State]]</f>
        <v>96010402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96</v>
      </c>
      <c r="B2074" s="1">
        <f>IF(C2074=0,IF(B2073=Protocol!$V$20,1,B2073+1),B2073)</f>
        <v>1</v>
      </c>
      <c r="C2074" s="1">
        <f>IF(C2073+1=Protocol!$V$21,0,C2073+1)</f>
        <v>5</v>
      </c>
      <c r="D2074" s="1">
        <f t="shared" si="81"/>
        <v>3</v>
      </c>
      <c r="E2074" s="1" t="str">
        <f>INDEX(Protocol[Mark],MATCH(C2074,Protocol[Step],0))</f>
        <v>M(c)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96010003</v>
      </c>
      <c r="H2074" s="134">
        <f>Systematic[[#This Row],[SampleVariableLabel]]+100*Systematic[[#This Row],[State]]</f>
        <v>96010503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96</v>
      </c>
      <c r="B2075" s="1">
        <f>IF(C2075=0,IF(B2074=Protocol!$V$20,1,B2074+1),B2074)</f>
        <v>1</v>
      </c>
      <c r="C2075" s="1">
        <f>IF(C2074+1=Protocol!$V$21,0,C2074+1)</f>
        <v>6</v>
      </c>
      <c r="D2075" s="1">
        <f t="shared" si="81"/>
        <v>4</v>
      </c>
      <c r="E2075" s="1" t="str">
        <f>INDEX(Protocol[Mark],MATCH(C2075,Protocol[Step],0))</f>
        <v>4P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96010004</v>
      </c>
      <c r="H2075" s="134">
        <f>Systematic[[#This Row],[SampleVariableLabel]]+100*Systematic[[#This Row],[State]]</f>
        <v>96010604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96</v>
      </c>
      <c r="B2076" s="1">
        <f>IF(C2076=0,IF(B2075=Protocol!$V$20,1,B2075+1),B2075)</f>
        <v>1</v>
      </c>
      <c r="C2076" s="1">
        <f>IF(C2075+1=Protocol!$V$21,0,C2075+1)</f>
        <v>7</v>
      </c>
      <c r="D2076" s="1">
        <f t="shared" si="81"/>
        <v>5</v>
      </c>
      <c r="E2076" s="1" t="str">
        <f>INDEX(Protocol[Mark],MATCH(C2076,Protocol[Step],0))</f>
        <v>5G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96010005</v>
      </c>
      <c r="H2076" s="134">
        <f>Systematic[[#This Row],[SampleVariableLabel]]+100*Systematic[[#This Row],[State]]</f>
        <v>96010705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96</v>
      </c>
      <c r="B2077" s="1">
        <f>IF(C2077=0,IF(B2076=Protocol!$V$20,1,B2076+1),B2076)</f>
        <v>1</v>
      </c>
      <c r="C2077" s="1">
        <f>IF(C2076+1=Protocol!$V$21,0,C2076+1)</f>
        <v>8</v>
      </c>
      <c r="D2077" s="1">
        <f t="shared" si="81"/>
        <v>6</v>
      </c>
      <c r="E2077" s="1" t="str">
        <f>INDEX(Protocol[Mark],MATCH(C2077,Protocol[Step],0))</f>
        <v>6S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96010006</v>
      </c>
      <c r="H2077" s="134">
        <f>Systematic[[#This Row],[SampleVariableLabel]]+100*Systematic[[#This Row],[State]]</f>
        <v>96010806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96</v>
      </c>
      <c r="B2078" s="1">
        <f>IF(C2078=0,IF(B2077=Protocol!$V$20,1,B2077+1),B2077)</f>
        <v>1</v>
      </c>
      <c r="C2078" s="1">
        <f>IF(C2077+1=Protocol!$V$21,0,C2077+1)</f>
        <v>9</v>
      </c>
      <c r="D2078" s="1">
        <f t="shared" si="81"/>
        <v>1</v>
      </c>
      <c r="E2078" s="1" t="str">
        <f>INDEX(Protocol[Mark],MATCH(C2078,Protocol[Step],0))</f>
        <v>7Gp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96010001</v>
      </c>
      <c r="H2078" s="134">
        <f>Systematic[[#This Row],[SampleVariableLabel]]+100*Systematic[[#This Row],[State]]</f>
        <v>96010901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96</v>
      </c>
      <c r="B2079" s="1">
        <f>IF(C2079=0,IF(B2078=Protocol!$V$20,1,B2078+1),B2078)</f>
        <v>1</v>
      </c>
      <c r="C2079" s="1">
        <f>IF(C2078+1=Protocol!$V$21,0,C2078+1)</f>
        <v>10</v>
      </c>
      <c r="D2079" s="1">
        <f t="shared" si="81"/>
        <v>2</v>
      </c>
      <c r="E2079" s="1" t="str">
        <f>INDEX(Protocol[Mark],MATCH(C2079,Protocol[Step],0))</f>
        <v>8U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96010002</v>
      </c>
      <c r="H2079" s="134">
        <f>Systematic[[#This Row],[SampleVariableLabel]]+100*Systematic[[#This Row],[State]]</f>
        <v>96011002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96</v>
      </c>
      <c r="B2080" s="1">
        <f>IF(C2080=0,IF(B2079=Protocol!$V$20,1,B2079+1),B2079)</f>
        <v>1</v>
      </c>
      <c r="C2080" s="1">
        <f>IF(C2079+1=Protocol!$V$21,0,C2079+1)</f>
        <v>11</v>
      </c>
      <c r="D2080" s="1">
        <f t="shared" si="81"/>
        <v>3</v>
      </c>
      <c r="E2080" s="1" t="str">
        <f>INDEX(Protocol[Mark],MATCH(C2080,Protocol[Step],0))</f>
        <v>9Rot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96010003</v>
      </c>
      <c r="H2080" s="134">
        <f>Systematic[[#This Row],[SampleVariableLabel]]+100*Systematic[[#This Row],[State]]</f>
        <v>96011103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96</v>
      </c>
      <c r="B2081" s="1">
        <f>IF(C2081=0,IF(B2080=Protocol!$V$20,1,B2080+1),B2080)</f>
        <v>1</v>
      </c>
      <c r="C2081" s="1">
        <f>IF(C2080+1=Protocol!$V$21,0,C2080+1)</f>
        <v>12</v>
      </c>
      <c r="D2081" s="1">
        <f t="shared" si="81"/>
        <v>4</v>
      </c>
      <c r="E2081" s="1" t="str">
        <f>INDEX(Protocol[Mark],MATCH(C2081,Protocol[Step],0))</f>
        <v>10Ama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96010004</v>
      </c>
      <c r="H2081" s="134">
        <f>Systematic[[#This Row],[SampleVariableLabel]]+100*Systematic[[#This Row],[State]]</f>
        <v>96011204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97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0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97010005</v>
      </c>
      <c r="H2082" s="134">
        <f>Systematic[[#This Row],[SampleVariableLabel]]+100*Systematic[[#This Row],[State]]</f>
        <v>97010005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97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97010006</v>
      </c>
      <c r="H2083" s="134">
        <f>Systematic[[#This Row],[SampleVariableLabel]]+100*Systematic[[#This Row],[State]]</f>
        <v>97010106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97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(M.1)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97010001</v>
      </c>
      <c r="H2084" s="134">
        <f>Systematic[[#This Row],[SampleVariableLabel]]+100*Systematic[[#This Row],[State]]</f>
        <v>97010201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97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2Oct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97010002</v>
      </c>
      <c r="H2085" s="134">
        <f>Systematic[[#This Row],[SampleVariableLabel]]+100*Systematic[[#This Row],[State]]</f>
        <v>97010302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97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3M2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97010003</v>
      </c>
      <c r="H2086" s="134">
        <f>Systematic[[#This Row],[SampleVariableLabel]]+100*Systematic[[#This Row],[State]]</f>
        <v>97010403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97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M(c)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97010004</v>
      </c>
      <c r="H2087" s="134">
        <f>Systematic[[#This Row],[SampleVariableLabel]]+100*Systematic[[#This Row],[State]]</f>
        <v>97010504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97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4P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97010005</v>
      </c>
      <c r="H2088" s="134">
        <f>Systematic[[#This Row],[SampleVariableLabel]]+100*Systematic[[#This Row],[State]]</f>
        <v>97010605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97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5G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97010006</v>
      </c>
      <c r="H2089" s="134">
        <f>Systematic[[#This Row],[SampleVariableLabel]]+100*Systematic[[#This Row],[State]]</f>
        <v>97010706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97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6S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97010001</v>
      </c>
      <c r="H2090" s="134">
        <f>Systematic[[#This Row],[SampleVariableLabel]]+100*Systematic[[#This Row],[State]]</f>
        <v>97010801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97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7Gp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97010002</v>
      </c>
      <c r="H2091" s="134">
        <f>Systematic[[#This Row],[SampleVariableLabel]]+100*Systematic[[#This Row],[State]]</f>
        <v>97010902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97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8U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97010003</v>
      </c>
      <c r="H2092" s="134">
        <f>Systematic[[#This Row],[SampleVariableLabel]]+100*Systematic[[#This Row],[State]]</f>
        <v>97011003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97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9Rot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97010004</v>
      </c>
      <c r="H2093" s="134">
        <f>Systematic[[#This Row],[SampleVariableLabel]]+100*Systematic[[#This Row],[State]]</f>
        <v>97011104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97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10Ama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97010005</v>
      </c>
      <c r="H2094" s="134">
        <f>Systematic[[#This Row],[SampleVariableLabel]]+100*Systematic[[#This Row],[State]]</f>
        <v>97011205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98</v>
      </c>
      <c r="B2095" s="1">
        <f>IF(C2095=0,IF(B2094=Protocol!$V$20,1,B2094+1),B2094)</f>
        <v>1</v>
      </c>
      <c r="C2095" s="1">
        <f>IF(C2094+1=Protocol!$V$21,0,C2094+1)</f>
        <v>0</v>
      </c>
      <c r="D2095" s="1">
        <f t="shared" si="81"/>
        <v>6</v>
      </c>
      <c r="E2095" s="1" t="str">
        <f>INDEX(Protocol[Mark],MATCH(C2095,Protocol[Step],0))</f>
        <v>0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98010006</v>
      </c>
      <c r="H2095" s="134">
        <f>Systematic[[#This Row],[SampleVariableLabel]]+100*Systematic[[#This Row],[State]]</f>
        <v>98010006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98</v>
      </c>
      <c r="B2096" s="1">
        <f>IF(C2096=0,IF(B2095=Protocol!$V$20,1,B2095+1),B2095)</f>
        <v>1</v>
      </c>
      <c r="C2096" s="1">
        <f>IF(C2095+1=Protocol!$V$21,0,C2095+1)</f>
        <v>1</v>
      </c>
      <c r="D2096" s="1">
        <f t="shared" si="81"/>
        <v>1</v>
      </c>
      <c r="E2096" s="1" t="str">
        <f>INDEX(Protocol[Mark],MATCH(C2096,Protocol[Step],0))</f>
        <v>1D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98010001</v>
      </c>
      <c r="H2096" s="134">
        <f>Systematic[[#This Row],[SampleVariableLabel]]+100*Systematic[[#This Row],[State]]</f>
        <v>98010101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98</v>
      </c>
      <c r="B2097" s="1">
        <f>IF(C2097=0,IF(B2096=Protocol!$V$20,1,B2096+1),B2096)</f>
        <v>1</v>
      </c>
      <c r="C2097" s="1">
        <f>IF(C2096+1=Protocol!$V$21,0,C2096+1)</f>
        <v>2</v>
      </c>
      <c r="D2097" s="1">
        <f t="shared" si="81"/>
        <v>2</v>
      </c>
      <c r="E2097" s="1" t="str">
        <f>INDEX(Protocol[Mark],MATCH(C2097,Protocol[Step],0))</f>
        <v>(M.1)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98010002</v>
      </c>
      <c r="H2097" s="134">
        <f>Systematic[[#This Row],[SampleVariableLabel]]+100*Systematic[[#This Row],[State]]</f>
        <v>98010202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98</v>
      </c>
      <c r="B2098" s="1">
        <f>IF(C2098=0,IF(B2097=Protocol!$V$20,1,B2097+1),B2097)</f>
        <v>1</v>
      </c>
      <c r="C2098" s="1">
        <f>IF(C2097+1=Protocol!$V$21,0,C2097+1)</f>
        <v>3</v>
      </c>
      <c r="D2098" s="1">
        <f t="shared" si="81"/>
        <v>3</v>
      </c>
      <c r="E2098" s="1" t="str">
        <f>INDEX(Protocol[Mark],MATCH(C2098,Protocol[Step],0))</f>
        <v>2Oct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98010003</v>
      </c>
      <c r="H2098" s="134">
        <f>Systematic[[#This Row],[SampleVariableLabel]]+100*Systematic[[#This Row],[State]]</f>
        <v>98010303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98</v>
      </c>
      <c r="B2099" s="1">
        <f>IF(C2099=0,IF(B2098=Protocol!$V$20,1,B2098+1),B2098)</f>
        <v>1</v>
      </c>
      <c r="C2099" s="1">
        <f>IF(C2098+1=Protocol!$V$21,0,C2098+1)</f>
        <v>4</v>
      </c>
      <c r="D2099" s="1">
        <f t="shared" si="81"/>
        <v>4</v>
      </c>
      <c r="E2099" s="1" t="str">
        <f>INDEX(Protocol[Mark],MATCH(C2099,Protocol[Step],0))</f>
        <v>3M2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98010004</v>
      </c>
      <c r="H2099" s="134">
        <f>Systematic[[#This Row],[SampleVariableLabel]]+100*Systematic[[#This Row],[State]]</f>
        <v>98010404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98</v>
      </c>
      <c r="B2100" s="1">
        <f>IF(C2100=0,IF(B2099=Protocol!$V$20,1,B2099+1),B2099)</f>
        <v>1</v>
      </c>
      <c r="C2100" s="1">
        <f>IF(C2099+1=Protocol!$V$21,0,C2099+1)</f>
        <v>5</v>
      </c>
      <c r="D2100" s="1">
        <f t="shared" si="81"/>
        <v>5</v>
      </c>
      <c r="E2100" s="1" t="str">
        <f>INDEX(Protocol[Mark],MATCH(C2100,Protocol[Step],0))</f>
        <v>M(c)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98010005</v>
      </c>
      <c r="H2100" s="134">
        <f>Systematic[[#This Row],[SampleVariableLabel]]+100*Systematic[[#This Row],[State]]</f>
        <v>98010505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98</v>
      </c>
      <c r="B2101" s="1">
        <f>IF(C2101=0,IF(B2100=Protocol!$V$20,1,B2100+1),B2100)</f>
        <v>1</v>
      </c>
      <c r="C2101" s="1">
        <f>IF(C2100+1=Protocol!$V$21,0,C2100+1)</f>
        <v>6</v>
      </c>
      <c r="D2101" s="1">
        <f t="shared" si="81"/>
        <v>6</v>
      </c>
      <c r="E2101" s="1" t="str">
        <f>INDEX(Protocol[Mark],MATCH(C2101,Protocol[Step],0))</f>
        <v>4P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98010006</v>
      </c>
      <c r="H2101" s="134">
        <f>Systematic[[#This Row],[SampleVariableLabel]]+100*Systematic[[#This Row],[State]]</f>
        <v>98010606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98</v>
      </c>
      <c r="B2102" s="1">
        <f>IF(C2102=0,IF(B2101=Protocol!$V$20,1,B2101+1),B2101)</f>
        <v>1</v>
      </c>
      <c r="C2102" s="1">
        <f>IF(C2101+1=Protocol!$V$21,0,C2101+1)</f>
        <v>7</v>
      </c>
      <c r="D2102" s="1">
        <f t="shared" si="81"/>
        <v>1</v>
      </c>
      <c r="E2102" s="1" t="str">
        <f>INDEX(Protocol[Mark],MATCH(C2102,Protocol[Step],0))</f>
        <v>5G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98010001</v>
      </c>
      <c r="H2102" s="134">
        <f>Systematic[[#This Row],[SampleVariableLabel]]+100*Systematic[[#This Row],[State]]</f>
        <v>98010701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98</v>
      </c>
      <c r="B2103" s="1">
        <f>IF(C2103=0,IF(B2102=Protocol!$V$20,1,B2102+1),B2102)</f>
        <v>1</v>
      </c>
      <c r="C2103" s="1">
        <f>IF(C2102+1=Protocol!$V$21,0,C2102+1)</f>
        <v>8</v>
      </c>
      <c r="D2103" s="1">
        <f t="shared" si="81"/>
        <v>2</v>
      </c>
      <c r="E2103" s="1" t="str">
        <f>INDEX(Protocol[Mark],MATCH(C2103,Protocol[Step],0))</f>
        <v>6S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98010002</v>
      </c>
      <c r="H2103" s="134">
        <f>Systematic[[#This Row],[SampleVariableLabel]]+100*Systematic[[#This Row],[State]]</f>
        <v>98010802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98</v>
      </c>
      <c r="B2104" s="1">
        <f>IF(C2104=0,IF(B2103=Protocol!$V$20,1,B2103+1),B2103)</f>
        <v>1</v>
      </c>
      <c r="C2104" s="1">
        <f>IF(C2103+1=Protocol!$V$21,0,C2103+1)</f>
        <v>9</v>
      </c>
      <c r="D2104" s="1">
        <f t="shared" si="81"/>
        <v>3</v>
      </c>
      <c r="E2104" s="1" t="str">
        <f>INDEX(Protocol[Mark],MATCH(C2104,Protocol[Step],0))</f>
        <v>7Gp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98010003</v>
      </c>
      <c r="H2104" s="134">
        <f>Systematic[[#This Row],[SampleVariableLabel]]+100*Systematic[[#This Row],[State]]</f>
        <v>98010903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98</v>
      </c>
      <c r="B2105" s="1">
        <f>IF(C2105=0,IF(B2104=Protocol!$V$20,1,B2104+1),B2104)</f>
        <v>1</v>
      </c>
      <c r="C2105" s="1">
        <f>IF(C2104+1=Protocol!$V$21,0,C2104+1)</f>
        <v>10</v>
      </c>
      <c r="D2105" s="1">
        <f t="shared" si="81"/>
        <v>4</v>
      </c>
      <c r="E2105" s="1" t="str">
        <f>INDEX(Protocol[Mark],MATCH(C2105,Protocol[Step],0))</f>
        <v>8U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98010004</v>
      </c>
      <c r="H2105" s="134">
        <f>Systematic[[#This Row],[SampleVariableLabel]]+100*Systematic[[#This Row],[State]]</f>
        <v>98011004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98</v>
      </c>
      <c r="B2106" s="1">
        <f>IF(C2106=0,IF(B2105=Protocol!$V$20,1,B2105+1),B2105)</f>
        <v>1</v>
      </c>
      <c r="C2106" s="1">
        <f>IF(C2105+1=Protocol!$V$21,0,C2105+1)</f>
        <v>11</v>
      </c>
      <c r="D2106" s="1">
        <f t="shared" si="81"/>
        <v>5</v>
      </c>
      <c r="E2106" s="1" t="str">
        <f>INDEX(Protocol[Mark],MATCH(C2106,Protocol[Step],0))</f>
        <v>9Rot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98010005</v>
      </c>
      <c r="H2106" s="134">
        <f>Systematic[[#This Row],[SampleVariableLabel]]+100*Systematic[[#This Row],[State]]</f>
        <v>98011105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98</v>
      </c>
      <c r="B2107" s="1">
        <f>IF(C2107=0,IF(B2106=Protocol!$V$20,1,B2106+1),B2106)</f>
        <v>1</v>
      </c>
      <c r="C2107" s="1">
        <f>IF(C2106+1=Protocol!$V$21,0,C2106+1)</f>
        <v>12</v>
      </c>
      <c r="D2107" s="1">
        <f t="shared" si="81"/>
        <v>6</v>
      </c>
      <c r="E2107" s="1" t="str">
        <f>INDEX(Protocol[Mark],MATCH(C2107,Protocol[Step],0))</f>
        <v>10Ama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98010006</v>
      </c>
      <c r="H2107" s="134">
        <f>Systematic[[#This Row],[SampleVariableLabel]]+100*Systematic[[#This Row],[State]]</f>
        <v>98011206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99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0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99010001</v>
      </c>
      <c r="H2108" s="134">
        <f>Systematic[[#This Row],[SampleVariableLabel]]+100*Systematic[[#This Row],[State]]</f>
        <v>99010001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99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1D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99010002</v>
      </c>
      <c r="H2109" s="134">
        <f>Systematic[[#This Row],[SampleVariableLabel]]+100*Systematic[[#This Row],[State]]</f>
        <v>99010102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99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(M.1)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99010003</v>
      </c>
      <c r="H2110" s="134">
        <f>Systematic[[#This Row],[SampleVariableLabel]]+100*Systematic[[#This Row],[State]]</f>
        <v>99010203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99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2Oct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99010004</v>
      </c>
      <c r="H2111" s="134">
        <f>Systematic[[#This Row],[SampleVariableLabel]]+100*Systematic[[#This Row],[State]]</f>
        <v>99010304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99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3M2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99010005</v>
      </c>
      <c r="H2112" s="134">
        <f>Systematic[[#This Row],[SampleVariableLabel]]+100*Systematic[[#This Row],[State]]</f>
        <v>99010405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99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M(c)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99010006</v>
      </c>
      <c r="H2113" s="134">
        <f>Systematic[[#This Row],[SampleVariableLabel]]+100*Systematic[[#This Row],[State]]</f>
        <v>99010506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99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4P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99010001</v>
      </c>
      <c r="H2114" s="134">
        <f>Systematic[[#This Row],[SampleVariableLabel]]+100*Systematic[[#This Row],[State]]</f>
        <v>99010601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99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5G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99010002</v>
      </c>
      <c r="H2115" s="134">
        <f>Systematic[[#This Row],[SampleVariableLabel]]+100*Systematic[[#This Row],[State]]</f>
        <v>99010702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99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6S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99010003</v>
      </c>
      <c r="H2116" s="134">
        <f>Systematic[[#This Row],[SampleVariableLabel]]+100*Systematic[[#This Row],[State]]</f>
        <v>99010803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99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7Gp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99010004</v>
      </c>
      <c r="H2117" s="134">
        <f>Systematic[[#This Row],[SampleVariableLabel]]+100*Systematic[[#This Row],[State]]</f>
        <v>99010904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99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8U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99010005</v>
      </c>
      <c r="H2118" s="134">
        <f>Systematic[[#This Row],[SampleVariableLabel]]+100*Systematic[[#This Row],[State]]</f>
        <v>99011005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99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9Rot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99010006</v>
      </c>
      <c r="H2119" s="134">
        <f>Systematic[[#This Row],[SampleVariableLabel]]+100*Systematic[[#This Row],[State]]</f>
        <v>99011106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99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10Ama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99010001</v>
      </c>
      <c r="H2120" s="134">
        <f>Systematic[[#This Row],[SampleVariableLabel]]+100*Systematic[[#This Row],[State]]</f>
        <v>99011201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100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0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100010002</v>
      </c>
      <c r="H2121" s="134">
        <f>Systematic[[#This Row],[SampleVariableLabel]]+100*Systematic[[#This Row],[State]]</f>
        <v>100010002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100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1D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100010003</v>
      </c>
      <c r="H2122" s="134">
        <f>Systematic[[#This Row],[SampleVariableLabel]]+100*Systematic[[#This Row],[State]]</f>
        <v>100010103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100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(M.1)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100010004</v>
      </c>
      <c r="H2123" s="134">
        <f>Systematic[[#This Row],[SampleVariableLabel]]+100*Systematic[[#This Row],[State]]</f>
        <v>100010204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100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2Oct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100010005</v>
      </c>
      <c r="H2124" s="134">
        <f>Systematic[[#This Row],[SampleVariableLabel]]+100*Systematic[[#This Row],[State]]</f>
        <v>100010305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100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3M2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100010006</v>
      </c>
      <c r="H2125" s="134">
        <f>Systematic[[#This Row],[SampleVariableLabel]]+100*Systematic[[#This Row],[State]]</f>
        <v>100010406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100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M(c)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100010001</v>
      </c>
      <c r="H2126" s="134">
        <f>Systematic[[#This Row],[SampleVariableLabel]]+100*Systematic[[#This Row],[State]]</f>
        <v>100010501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100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4P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100010002</v>
      </c>
      <c r="H2127" s="134">
        <f>Systematic[[#This Row],[SampleVariableLabel]]+100*Systematic[[#This Row],[State]]</f>
        <v>100010602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100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5G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100010003</v>
      </c>
      <c r="H2128" s="134">
        <f>Systematic[[#This Row],[SampleVariableLabel]]+100*Systematic[[#This Row],[State]]</f>
        <v>100010703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100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6S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100010004</v>
      </c>
      <c r="H2129" s="134">
        <f>Systematic[[#This Row],[SampleVariableLabel]]+100*Systematic[[#This Row],[State]]</f>
        <v>100010804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100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7Gp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100010005</v>
      </c>
      <c r="H2130" s="134">
        <f>Systematic[[#This Row],[SampleVariableLabel]]+100*Systematic[[#This Row],[State]]</f>
        <v>100010905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100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8U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100010006</v>
      </c>
      <c r="H2131" s="134">
        <f>Systematic[[#This Row],[SampleVariableLabel]]+100*Systematic[[#This Row],[State]]</f>
        <v>100011006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100</v>
      </c>
      <c r="B2132" s="1">
        <f>IF(C2132=0,IF(B2131=Protocol!$V$20,1,B2131+1),B2131)</f>
        <v>1</v>
      </c>
      <c r="C2132" s="1">
        <f>IF(C2131+1=Protocol!$V$21,0,C2131+1)</f>
        <v>11</v>
      </c>
      <c r="D2132" s="1">
        <f t="shared" si="83"/>
        <v>1</v>
      </c>
      <c r="E2132" s="1" t="str">
        <f>INDEX(Protocol[Mark],MATCH(C2132,Protocol[Step],0))</f>
        <v>9Rot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100010001</v>
      </c>
      <c r="H2132" s="134">
        <f>Systematic[[#This Row],[SampleVariableLabel]]+100*Systematic[[#This Row],[State]]</f>
        <v>100011101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100</v>
      </c>
      <c r="B2133" s="1">
        <f>IF(C2133=0,IF(B2132=Protocol!$V$20,1,B2132+1),B2132)</f>
        <v>1</v>
      </c>
      <c r="C2133" s="1">
        <f>IF(C2132+1=Protocol!$V$21,0,C2132+1)</f>
        <v>12</v>
      </c>
      <c r="D2133" s="1">
        <f t="shared" si="83"/>
        <v>2</v>
      </c>
      <c r="E2133" s="1" t="str">
        <f>INDEX(Protocol[Mark],MATCH(C2133,Protocol[Step],0))</f>
        <v>10Ama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100010002</v>
      </c>
      <c r="H2133" s="134">
        <f>Systematic[[#This Row],[SampleVariableLabel]]+100*Systematic[[#This Row],[State]]</f>
        <v>100011202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101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0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101010003</v>
      </c>
      <c r="H2134" s="134">
        <f>Systematic[[#This Row],[SampleVariableLabel]]+100*Systematic[[#This Row],[State]]</f>
        <v>101010003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101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1D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101010004</v>
      </c>
      <c r="H2135" s="134">
        <f>Systematic[[#This Row],[SampleVariableLabel]]+100*Systematic[[#This Row],[State]]</f>
        <v>101010104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101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(M.1)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101010005</v>
      </c>
      <c r="H2136" s="134">
        <f>Systematic[[#This Row],[SampleVariableLabel]]+100*Systematic[[#This Row],[State]]</f>
        <v>101010205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101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2Oct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101010006</v>
      </c>
      <c r="H2137" s="134">
        <f>Systematic[[#This Row],[SampleVariableLabel]]+100*Systematic[[#This Row],[State]]</f>
        <v>101010306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101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3M2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101010001</v>
      </c>
      <c r="H2138" s="134">
        <f>Systematic[[#This Row],[SampleVariableLabel]]+100*Systematic[[#This Row],[State]]</f>
        <v>101010401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101</v>
      </c>
      <c r="B2139" s="1">
        <f>IF(C2139=0,IF(B2138=Protocol!$V$20,1,B2138+1),B2138)</f>
        <v>1</v>
      </c>
      <c r="C2139" s="1">
        <f>IF(C2138+1=Protocol!$V$21,0,C2138+1)</f>
        <v>5</v>
      </c>
      <c r="D2139" s="1">
        <f t="shared" si="83"/>
        <v>2</v>
      </c>
      <c r="E2139" s="1" t="str">
        <f>INDEX(Protocol[Mark],MATCH(C2139,Protocol[Step],0))</f>
        <v>M(c)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101010002</v>
      </c>
      <c r="H2139" s="134">
        <f>Systematic[[#This Row],[SampleVariableLabel]]+100*Systematic[[#This Row],[State]]</f>
        <v>101010502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101</v>
      </c>
      <c r="B2140" s="1">
        <f>IF(C2140=0,IF(B2139=Protocol!$V$20,1,B2139+1),B2139)</f>
        <v>1</v>
      </c>
      <c r="C2140" s="1">
        <f>IF(C2139+1=Protocol!$V$21,0,C2139+1)</f>
        <v>6</v>
      </c>
      <c r="D2140" s="1">
        <f t="shared" si="83"/>
        <v>3</v>
      </c>
      <c r="E2140" s="1" t="str">
        <f>INDEX(Protocol[Mark],MATCH(C2140,Protocol[Step],0))</f>
        <v>4P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101010003</v>
      </c>
      <c r="H2140" s="134">
        <f>Systematic[[#This Row],[SampleVariableLabel]]+100*Systematic[[#This Row],[State]]</f>
        <v>101010603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101</v>
      </c>
      <c r="B2141" s="1">
        <f>IF(C2141=0,IF(B2140=Protocol!$V$20,1,B2140+1),B2140)</f>
        <v>1</v>
      </c>
      <c r="C2141" s="1">
        <f>IF(C2140+1=Protocol!$V$21,0,C2140+1)</f>
        <v>7</v>
      </c>
      <c r="D2141" s="1">
        <f t="shared" si="83"/>
        <v>4</v>
      </c>
      <c r="E2141" s="1" t="str">
        <f>INDEX(Protocol[Mark],MATCH(C2141,Protocol[Step],0))</f>
        <v>5G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101010004</v>
      </c>
      <c r="H2141" s="134">
        <f>Systematic[[#This Row],[SampleVariableLabel]]+100*Systematic[[#This Row],[State]]</f>
        <v>101010704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101</v>
      </c>
      <c r="B2142" s="1">
        <f>IF(C2142=0,IF(B2141=Protocol!$V$20,1,B2141+1),B2141)</f>
        <v>1</v>
      </c>
      <c r="C2142" s="1">
        <f>IF(C2141+1=Protocol!$V$21,0,C2141+1)</f>
        <v>8</v>
      </c>
      <c r="D2142" s="1">
        <f t="shared" si="83"/>
        <v>5</v>
      </c>
      <c r="E2142" s="1" t="str">
        <f>INDEX(Protocol[Mark],MATCH(C2142,Protocol[Step],0))</f>
        <v>6S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101010005</v>
      </c>
      <c r="H2142" s="134">
        <f>Systematic[[#This Row],[SampleVariableLabel]]+100*Systematic[[#This Row],[State]]</f>
        <v>101010805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101</v>
      </c>
      <c r="B2143" s="1">
        <f>IF(C2143=0,IF(B2142=Protocol!$V$20,1,B2142+1),B2142)</f>
        <v>1</v>
      </c>
      <c r="C2143" s="1">
        <f>IF(C2142+1=Protocol!$V$21,0,C2142+1)</f>
        <v>9</v>
      </c>
      <c r="D2143" s="1">
        <f t="shared" si="83"/>
        <v>6</v>
      </c>
      <c r="E2143" s="1" t="str">
        <f>INDEX(Protocol[Mark],MATCH(C2143,Protocol[Step],0))</f>
        <v>7Gp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101010006</v>
      </c>
      <c r="H2143" s="134">
        <f>Systematic[[#This Row],[SampleVariableLabel]]+100*Systematic[[#This Row],[State]]</f>
        <v>101010906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101</v>
      </c>
      <c r="B2144" s="1">
        <f>IF(C2144=0,IF(B2143=Protocol!$V$20,1,B2143+1),B2143)</f>
        <v>1</v>
      </c>
      <c r="C2144" s="1">
        <f>IF(C2143+1=Protocol!$V$21,0,C2143+1)</f>
        <v>10</v>
      </c>
      <c r="D2144" s="1">
        <f t="shared" si="83"/>
        <v>1</v>
      </c>
      <c r="E2144" s="1" t="str">
        <f>INDEX(Protocol[Mark],MATCH(C2144,Protocol[Step],0))</f>
        <v>8U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101010001</v>
      </c>
      <c r="H2144" s="134">
        <f>Systematic[[#This Row],[SampleVariableLabel]]+100*Systematic[[#This Row],[State]]</f>
        <v>101011001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101</v>
      </c>
      <c r="B2145" s="1">
        <f>IF(C2145=0,IF(B2144=Protocol!$V$20,1,B2144+1),B2144)</f>
        <v>1</v>
      </c>
      <c r="C2145" s="1">
        <f>IF(C2144+1=Protocol!$V$21,0,C2144+1)</f>
        <v>11</v>
      </c>
      <c r="D2145" s="1">
        <f t="shared" si="83"/>
        <v>2</v>
      </c>
      <c r="E2145" s="1" t="str">
        <f>INDEX(Protocol[Mark],MATCH(C2145,Protocol[Step],0))</f>
        <v>9Rot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101010002</v>
      </c>
      <c r="H2145" s="134">
        <f>Systematic[[#This Row],[SampleVariableLabel]]+100*Systematic[[#This Row],[State]]</f>
        <v>101011102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101</v>
      </c>
      <c r="B2146" s="1">
        <f>IF(C2146=0,IF(B2145=Protocol!$V$20,1,B2145+1),B2145)</f>
        <v>1</v>
      </c>
      <c r="C2146" s="1">
        <f>IF(C2145+1=Protocol!$V$21,0,C2145+1)</f>
        <v>12</v>
      </c>
      <c r="D2146" s="1">
        <f t="shared" si="83"/>
        <v>3</v>
      </c>
      <c r="E2146" s="1" t="str">
        <f>INDEX(Protocol[Mark],MATCH(C2146,Protocol[Step],0))</f>
        <v>10Ama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101010003</v>
      </c>
      <c r="H2146" s="134">
        <f>Systematic[[#This Row],[SampleVariableLabel]]+100*Systematic[[#This Row],[State]]</f>
        <v>101011203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102</v>
      </c>
      <c r="B2147" s="1">
        <f>IF(C2147=0,IF(B2146=Protocol!$V$20,1,B2146+1),B2146)</f>
        <v>1</v>
      </c>
      <c r="C2147" s="1">
        <f>IF(C2146+1=Protocol!$V$21,0,C2146+1)</f>
        <v>0</v>
      </c>
      <c r="D2147" s="1">
        <f t="shared" si="83"/>
        <v>4</v>
      </c>
      <c r="E2147" s="1" t="str">
        <f>INDEX(Protocol[Mark],MATCH(C2147,Protocol[Step],0))</f>
        <v>0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102010004</v>
      </c>
      <c r="H2147" s="134">
        <f>Systematic[[#This Row],[SampleVariableLabel]]+100*Systematic[[#This Row],[State]]</f>
        <v>102010004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102</v>
      </c>
      <c r="B2148" s="1">
        <f>IF(C2148=0,IF(B2147=Protocol!$V$20,1,B2147+1),B2147)</f>
        <v>1</v>
      </c>
      <c r="C2148" s="1">
        <f>IF(C2147+1=Protocol!$V$21,0,C2147+1)</f>
        <v>1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102010005</v>
      </c>
      <c r="H2148" s="134">
        <f>Systematic[[#This Row],[SampleVariableLabel]]+100*Systematic[[#This Row],[State]]</f>
        <v>102010105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102</v>
      </c>
      <c r="B2149" s="1">
        <f>IF(C2149=0,IF(B2148=Protocol!$V$20,1,B2148+1),B2148)</f>
        <v>1</v>
      </c>
      <c r="C2149" s="1">
        <f>IF(C2148+1=Protocol!$V$21,0,C2148+1)</f>
        <v>2</v>
      </c>
      <c r="D2149" s="1">
        <f t="shared" si="83"/>
        <v>6</v>
      </c>
      <c r="E2149" s="1" t="str">
        <f>INDEX(Protocol[Mark],MATCH(C2149,Protocol[Step],0))</f>
        <v>(M.1)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102010006</v>
      </c>
      <c r="H2149" s="134">
        <f>Systematic[[#This Row],[SampleVariableLabel]]+100*Systematic[[#This Row],[State]]</f>
        <v>102010206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102</v>
      </c>
      <c r="B2150" s="1">
        <f>IF(C2150=0,IF(B2149=Protocol!$V$20,1,B2149+1),B2149)</f>
        <v>1</v>
      </c>
      <c r="C2150" s="1">
        <f>IF(C2149+1=Protocol!$V$21,0,C2149+1)</f>
        <v>3</v>
      </c>
      <c r="D2150" s="1">
        <f t="shared" si="83"/>
        <v>1</v>
      </c>
      <c r="E2150" s="1" t="str">
        <f>INDEX(Protocol[Mark],MATCH(C2150,Protocol[Step],0))</f>
        <v>2Oct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102010001</v>
      </c>
      <c r="H2150" s="134">
        <f>Systematic[[#This Row],[SampleVariableLabel]]+100*Systematic[[#This Row],[State]]</f>
        <v>102010301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102</v>
      </c>
      <c r="B2151" s="1">
        <f>IF(C2151=0,IF(B2150=Protocol!$V$20,1,B2150+1),B2150)</f>
        <v>1</v>
      </c>
      <c r="C2151" s="1">
        <f>IF(C2150+1=Protocol!$V$21,0,C2150+1)</f>
        <v>4</v>
      </c>
      <c r="D2151" s="1">
        <f t="shared" si="83"/>
        <v>2</v>
      </c>
      <c r="E2151" s="1" t="str">
        <f>INDEX(Protocol[Mark],MATCH(C2151,Protocol[Step],0))</f>
        <v>3M2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102010002</v>
      </c>
      <c r="H2151" s="134">
        <f>Systematic[[#This Row],[SampleVariableLabel]]+100*Systematic[[#This Row],[State]]</f>
        <v>102010402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102</v>
      </c>
      <c r="B2152" s="1">
        <f>IF(C2152=0,IF(B2151=Protocol!$V$20,1,B2151+1),B2151)</f>
        <v>1</v>
      </c>
      <c r="C2152" s="1">
        <f>IF(C2151+1=Protocol!$V$21,0,C2151+1)</f>
        <v>5</v>
      </c>
      <c r="D2152" s="1">
        <f t="shared" si="83"/>
        <v>3</v>
      </c>
      <c r="E2152" s="1" t="str">
        <f>INDEX(Protocol[Mark],MATCH(C2152,Protocol[Step],0))</f>
        <v>M(c)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102010003</v>
      </c>
      <c r="H2152" s="134">
        <f>Systematic[[#This Row],[SampleVariableLabel]]+100*Systematic[[#This Row],[State]]</f>
        <v>102010503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102</v>
      </c>
      <c r="B2153" s="1">
        <f>IF(C2153=0,IF(B2152=Protocol!$V$20,1,B2152+1),B2152)</f>
        <v>1</v>
      </c>
      <c r="C2153" s="1">
        <f>IF(C2152+1=Protocol!$V$21,0,C2152+1)</f>
        <v>6</v>
      </c>
      <c r="D2153" s="1">
        <f t="shared" si="83"/>
        <v>4</v>
      </c>
      <c r="E2153" s="1" t="str">
        <f>INDEX(Protocol[Mark],MATCH(C2153,Protocol[Step],0))</f>
        <v>4P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102010004</v>
      </c>
      <c r="H2153" s="134">
        <f>Systematic[[#This Row],[SampleVariableLabel]]+100*Systematic[[#This Row],[State]]</f>
        <v>102010604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102</v>
      </c>
      <c r="B2154" s="1">
        <f>IF(C2154=0,IF(B2153=Protocol!$V$20,1,B2153+1),B2153)</f>
        <v>1</v>
      </c>
      <c r="C2154" s="1">
        <f>IF(C2153+1=Protocol!$V$21,0,C2153+1)</f>
        <v>7</v>
      </c>
      <c r="D2154" s="1">
        <f t="shared" si="83"/>
        <v>5</v>
      </c>
      <c r="E2154" s="1" t="str">
        <f>INDEX(Protocol[Mark],MATCH(C2154,Protocol[Step],0))</f>
        <v>5G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102010005</v>
      </c>
      <c r="H2154" s="134">
        <f>Systematic[[#This Row],[SampleVariableLabel]]+100*Systematic[[#This Row],[State]]</f>
        <v>102010705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102</v>
      </c>
      <c r="B2155" s="1">
        <f>IF(C2155=0,IF(B2154=Protocol!$V$20,1,B2154+1),B2154)</f>
        <v>1</v>
      </c>
      <c r="C2155" s="1">
        <f>IF(C2154+1=Protocol!$V$21,0,C2154+1)</f>
        <v>8</v>
      </c>
      <c r="D2155" s="1">
        <f t="shared" si="83"/>
        <v>6</v>
      </c>
      <c r="E2155" s="1" t="str">
        <f>INDEX(Protocol[Mark],MATCH(C2155,Protocol[Step],0))</f>
        <v>6S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102010006</v>
      </c>
      <c r="H2155" s="134">
        <f>Systematic[[#This Row],[SampleVariableLabel]]+100*Systematic[[#This Row],[State]]</f>
        <v>102010806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102</v>
      </c>
      <c r="B2156" s="1">
        <f>IF(C2156=0,IF(B2155=Protocol!$V$20,1,B2155+1),B2155)</f>
        <v>1</v>
      </c>
      <c r="C2156" s="1">
        <f>IF(C2155+1=Protocol!$V$21,0,C2155+1)</f>
        <v>9</v>
      </c>
      <c r="D2156" s="1">
        <f t="shared" si="83"/>
        <v>1</v>
      </c>
      <c r="E2156" s="1" t="str">
        <f>INDEX(Protocol[Mark],MATCH(C2156,Protocol[Step],0))</f>
        <v>7Gp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102010001</v>
      </c>
      <c r="H2156" s="134">
        <f>Systematic[[#This Row],[SampleVariableLabel]]+100*Systematic[[#This Row],[State]]</f>
        <v>102010901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102</v>
      </c>
      <c r="B2157" s="1">
        <f>IF(C2157=0,IF(B2156=Protocol!$V$20,1,B2156+1),B2156)</f>
        <v>1</v>
      </c>
      <c r="C2157" s="1">
        <f>IF(C2156+1=Protocol!$V$21,0,C2156+1)</f>
        <v>10</v>
      </c>
      <c r="D2157" s="1">
        <f t="shared" si="83"/>
        <v>2</v>
      </c>
      <c r="E2157" s="1" t="str">
        <f>INDEX(Protocol[Mark],MATCH(C2157,Protocol[Step],0))</f>
        <v>8U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102010002</v>
      </c>
      <c r="H2157" s="134">
        <f>Systematic[[#This Row],[SampleVariableLabel]]+100*Systematic[[#This Row],[State]]</f>
        <v>102011002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102</v>
      </c>
      <c r="B2158" s="1">
        <f>IF(C2158=0,IF(B2157=Protocol!$V$20,1,B2157+1),B2157)</f>
        <v>1</v>
      </c>
      <c r="C2158" s="1">
        <f>IF(C2157+1=Protocol!$V$21,0,C2157+1)</f>
        <v>11</v>
      </c>
      <c r="D2158" s="1">
        <f t="shared" si="83"/>
        <v>3</v>
      </c>
      <c r="E2158" s="1" t="str">
        <f>INDEX(Protocol[Mark],MATCH(C2158,Protocol[Step],0))</f>
        <v>9Rot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102010003</v>
      </c>
      <c r="H2158" s="134">
        <f>Systematic[[#This Row],[SampleVariableLabel]]+100*Systematic[[#This Row],[State]]</f>
        <v>102011103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102</v>
      </c>
      <c r="B2159" s="1">
        <f>IF(C2159=0,IF(B2158=Protocol!$V$20,1,B2158+1),B2158)</f>
        <v>1</v>
      </c>
      <c r="C2159" s="1">
        <f>IF(C2158+1=Protocol!$V$21,0,C2158+1)</f>
        <v>12</v>
      </c>
      <c r="D2159" s="1">
        <f t="shared" si="83"/>
        <v>4</v>
      </c>
      <c r="E2159" s="1" t="str">
        <f>INDEX(Protocol[Mark],MATCH(C2159,Protocol[Step],0))</f>
        <v>10Ama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102010004</v>
      </c>
      <c r="H2159" s="134">
        <f>Systematic[[#This Row],[SampleVariableLabel]]+100*Systematic[[#This Row],[State]]</f>
        <v>102011204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103</v>
      </c>
      <c r="B2160" s="1">
        <f>IF(C2160=0,IF(B2159=Protocol!$V$20,1,B2159+1),B2159)</f>
        <v>1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0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103010005</v>
      </c>
      <c r="H2160" s="134">
        <f>Systematic[[#This Row],[SampleVariableLabel]]+100*Systematic[[#This Row],[State]]</f>
        <v>103010005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103</v>
      </c>
      <c r="B2161" s="1">
        <f>IF(C2161=0,IF(B2160=Protocol!$V$20,1,B2160+1),B2160)</f>
        <v>1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1D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103010006</v>
      </c>
      <c r="H2161" s="134">
        <f>Systematic[[#This Row],[SampleVariableLabel]]+100*Systematic[[#This Row],[State]]</f>
        <v>103010106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103</v>
      </c>
      <c r="B2162" s="1">
        <f>IF(C2162=0,IF(B2161=Protocol!$V$20,1,B2161+1),B2161)</f>
        <v>1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(M.1)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103010001</v>
      </c>
      <c r="H2162" s="134">
        <f>Systematic[[#This Row],[SampleVariableLabel]]+100*Systematic[[#This Row],[State]]</f>
        <v>103010201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103</v>
      </c>
      <c r="B2163" s="1">
        <f>IF(C2163=0,IF(B2162=Protocol!$V$20,1,B2162+1),B2162)</f>
        <v>1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2Oct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103010002</v>
      </c>
      <c r="H2163" s="134">
        <f>Systematic[[#This Row],[SampleVariableLabel]]+100*Systematic[[#This Row],[State]]</f>
        <v>103010302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103</v>
      </c>
      <c r="B2164" s="1">
        <f>IF(C2164=0,IF(B2163=Protocol!$V$20,1,B2163+1),B2163)</f>
        <v>1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3M2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103010003</v>
      </c>
      <c r="H2164" s="134">
        <f>Systematic[[#This Row],[SampleVariableLabel]]+100*Systematic[[#This Row],[State]]</f>
        <v>103010403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103</v>
      </c>
      <c r="B2165" s="1">
        <f>IF(C2165=0,IF(B2164=Protocol!$V$20,1,B2164+1),B2164)</f>
        <v>1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M(c)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103010004</v>
      </c>
      <c r="H2165" s="134">
        <f>Systematic[[#This Row],[SampleVariableLabel]]+100*Systematic[[#This Row],[State]]</f>
        <v>103010504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103</v>
      </c>
      <c r="B2166" s="1">
        <f>IF(C2166=0,IF(B2165=Protocol!$V$20,1,B2165+1),B2165)</f>
        <v>1</v>
      </c>
      <c r="C2166" s="1">
        <f>IF(C2165+1=Protocol!$V$21,0,C2165+1)</f>
        <v>6</v>
      </c>
      <c r="D2166" s="1">
        <f t="shared" si="83"/>
        <v>5</v>
      </c>
      <c r="E2166" s="1" t="str">
        <f>INDEX(Protocol[Mark],MATCH(C2166,Protocol[Step],0))</f>
        <v>4P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103010005</v>
      </c>
      <c r="H2166" s="134">
        <f>Systematic[[#This Row],[SampleVariableLabel]]+100*Systematic[[#This Row],[State]]</f>
        <v>103010605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103</v>
      </c>
      <c r="B2167" s="1">
        <f>IF(C2167=0,IF(B2166=Protocol!$V$20,1,B2166+1),B2166)</f>
        <v>1</v>
      </c>
      <c r="C2167" s="1">
        <f>IF(C2166+1=Protocol!$V$21,0,C2166+1)</f>
        <v>7</v>
      </c>
      <c r="D2167" s="1">
        <f t="shared" si="83"/>
        <v>6</v>
      </c>
      <c r="E2167" s="1" t="str">
        <f>INDEX(Protocol[Mark],MATCH(C2167,Protocol[Step],0))</f>
        <v>5G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103010006</v>
      </c>
      <c r="H2167" s="134">
        <f>Systematic[[#This Row],[SampleVariableLabel]]+100*Systematic[[#This Row],[State]]</f>
        <v>103010706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103</v>
      </c>
      <c r="B2168" s="1">
        <f>IF(C2168=0,IF(B2167=Protocol!$V$20,1,B2167+1),B2167)</f>
        <v>1</v>
      </c>
      <c r="C2168" s="1">
        <f>IF(C2167+1=Protocol!$V$21,0,C2167+1)</f>
        <v>8</v>
      </c>
      <c r="D2168" s="1">
        <f t="shared" si="83"/>
        <v>1</v>
      </c>
      <c r="E2168" s="1" t="str">
        <f>INDEX(Protocol[Mark],MATCH(C2168,Protocol[Step],0))</f>
        <v>6S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103010001</v>
      </c>
      <c r="H2168" s="134">
        <f>Systematic[[#This Row],[SampleVariableLabel]]+100*Systematic[[#This Row],[State]]</f>
        <v>103010801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103</v>
      </c>
      <c r="B2169" s="1">
        <f>IF(C2169=0,IF(B2168=Protocol!$V$20,1,B2168+1),B2168)</f>
        <v>1</v>
      </c>
      <c r="C2169" s="1">
        <f>IF(C2168+1=Protocol!$V$21,0,C2168+1)</f>
        <v>9</v>
      </c>
      <c r="D2169" s="1">
        <f t="shared" si="83"/>
        <v>2</v>
      </c>
      <c r="E2169" s="1" t="str">
        <f>INDEX(Protocol[Mark],MATCH(C2169,Protocol[Step],0))</f>
        <v>7Gp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103010002</v>
      </c>
      <c r="H2169" s="134">
        <f>Systematic[[#This Row],[SampleVariableLabel]]+100*Systematic[[#This Row],[State]]</f>
        <v>103010902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103</v>
      </c>
      <c r="B2170" s="1">
        <f>IF(C2170=0,IF(B2169=Protocol!$V$20,1,B2169+1),B2169)</f>
        <v>1</v>
      </c>
      <c r="C2170" s="1">
        <f>IF(C2169+1=Protocol!$V$21,0,C2169+1)</f>
        <v>10</v>
      </c>
      <c r="D2170" s="1">
        <f t="shared" si="83"/>
        <v>3</v>
      </c>
      <c r="E2170" s="1" t="str">
        <f>INDEX(Protocol[Mark],MATCH(C2170,Protocol[Step],0))</f>
        <v>8U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103010003</v>
      </c>
      <c r="H2170" s="134">
        <f>Systematic[[#This Row],[SampleVariableLabel]]+100*Systematic[[#This Row],[State]]</f>
        <v>103011003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103</v>
      </c>
      <c r="B2171" s="1">
        <f>IF(C2171=0,IF(B2170=Protocol!$V$20,1,B2170+1),B2170)</f>
        <v>1</v>
      </c>
      <c r="C2171" s="1">
        <f>IF(C2170+1=Protocol!$V$21,0,C2170+1)</f>
        <v>11</v>
      </c>
      <c r="D2171" s="1">
        <f t="shared" si="83"/>
        <v>4</v>
      </c>
      <c r="E2171" s="1" t="str">
        <f>INDEX(Protocol[Mark],MATCH(C2171,Protocol[Step],0))</f>
        <v>9Rot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103010004</v>
      </c>
      <c r="H2171" s="134">
        <f>Systematic[[#This Row],[SampleVariableLabel]]+100*Systematic[[#This Row],[State]]</f>
        <v>103011104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103</v>
      </c>
      <c r="B2172" s="1">
        <f>IF(C2172=0,IF(B2171=Protocol!$V$20,1,B2171+1),B2171)</f>
        <v>1</v>
      </c>
      <c r="C2172" s="1">
        <f>IF(C2171+1=Protocol!$V$21,0,C2171+1)</f>
        <v>12</v>
      </c>
      <c r="D2172" s="1">
        <f t="shared" si="83"/>
        <v>5</v>
      </c>
      <c r="E2172" s="1" t="str">
        <f>INDEX(Protocol[Mark],MATCH(C2172,Protocol[Step],0))</f>
        <v>10Ama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103010005</v>
      </c>
      <c r="H2172" s="134">
        <f>Systematic[[#This Row],[SampleVariableLabel]]+100*Systematic[[#This Row],[State]]</f>
        <v>103011205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104</v>
      </c>
      <c r="B2173" s="1">
        <f>IF(C2173=0,IF(B2172=Protocol!$V$20,1,B2172+1),B2172)</f>
        <v>1</v>
      </c>
      <c r="C2173" s="1">
        <f>IF(C2172+1=Protocol!$V$21,0,C2172+1)</f>
        <v>0</v>
      </c>
      <c r="D2173" s="1">
        <f t="shared" si="83"/>
        <v>6</v>
      </c>
      <c r="E2173" s="1" t="str">
        <f>INDEX(Protocol[Mark],MATCH(C2173,Protocol[Step],0))</f>
        <v>0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104010006</v>
      </c>
      <c r="H2173" s="134">
        <f>Systematic[[#This Row],[SampleVariableLabel]]+100*Systematic[[#This Row],[State]]</f>
        <v>104010006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104</v>
      </c>
      <c r="B2174" s="1">
        <f>IF(C2174=0,IF(B2173=Protocol!$V$20,1,B2173+1),B2173)</f>
        <v>1</v>
      </c>
      <c r="C2174" s="1">
        <f>IF(C2173+1=Protocol!$V$21,0,C2173+1)</f>
        <v>1</v>
      </c>
      <c r="D2174" s="1">
        <f t="shared" si="83"/>
        <v>1</v>
      </c>
      <c r="E2174" s="1" t="str">
        <f>INDEX(Protocol[Mark],MATCH(C2174,Protocol[Step],0))</f>
        <v>1D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104010001</v>
      </c>
      <c r="H2174" s="134">
        <f>Systematic[[#This Row],[SampleVariableLabel]]+100*Systematic[[#This Row],[State]]</f>
        <v>104010101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104</v>
      </c>
      <c r="B2175" s="1">
        <f>IF(C2175=0,IF(B2174=Protocol!$V$20,1,B2174+1),B2174)</f>
        <v>1</v>
      </c>
      <c r="C2175" s="1">
        <f>IF(C2174+1=Protocol!$V$21,0,C2174+1)</f>
        <v>2</v>
      </c>
      <c r="D2175" s="1">
        <f t="shared" si="83"/>
        <v>2</v>
      </c>
      <c r="E2175" s="1" t="str">
        <f>INDEX(Protocol[Mark],MATCH(C2175,Protocol[Step],0))</f>
        <v>(M.1)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104010002</v>
      </c>
      <c r="H2175" s="134">
        <f>Systematic[[#This Row],[SampleVariableLabel]]+100*Systematic[[#This Row],[State]]</f>
        <v>104010202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104</v>
      </c>
      <c r="B2176" s="1">
        <f>IF(C2176=0,IF(B2175=Protocol!$V$20,1,B2175+1),B2175)</f>
        <v>1</v>
      </c>
      <c r="C2176" s="1">
        <f>IF(C2175+1=Protocol!$V$21,0,C2175+1)</f>
        <v>3</v>
      </c>
      <c r="D2176" s="1">
        <f t="shared" si="83"/>
        <v>3</v>
      </c>
      <c r="E2176" s="1" t="str">
        <f>INDEX(Protocol[Mark],MATCH(C2176,Protocol[Step],0))</f>
        <v>2Oct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104010003</v>
      </c>
      <c r="H2176" s="134">
        <f>Systematic[[#This Row],[SampleVariableLabel]]+100*Systematic[[#This Row],[State]]</f>
        <v>104010303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104</v>
      </c>
      <c r="B2177" s="1">
        <f>IF(C2177=0,IF(B2176=Protocol!$V$20,1,B2176+1),B2176)</f>
        <v>1</v>
      </c>
      <c r="C2177" s="1">
        <f>IF(C2176+1=Protocol!$V$21,0,C2176+1)</f>
        <v>4</v>
      </c>
      <c r="D2177" s="1">
        <f t="shared" si="83"/>
        <v>4</v>
      </c>
      <c r="E2177" s="1" t="str">
        <f>INDEX(Protocol[Mark],MATCH(C2177,Protocol[Step],0))</f>
        <v>3M2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104010004</v>
      </c>
      <c r="H2177" s="134">
        <f>Systematic[[#This Row],[SampleVariableLabel]]+100*Systematic[[#This Row],[State]]</f>
        <v>104010404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104</v>
      </c>
      <c r="B2178" s="1">
        <f>IF(C2178=0,IF(B2177=Protocol!$V$20,1,B2177+1),B2177)</f>
        <v>1</v>
      </c>
      <c r="C2178" s="1">
        <f>IF(C2177+1=Protocol!$V$21,0,C2177+1)</f>
        <v>5</v>
      </c>
      <c r="D2178" s="1">
        <f t="shared" si="83"/>
        <v>5</v>
      </c>
      <c r="E2178" s="1" t="str">
        <f>INDEX(Protocol[Mark],MATCH(C2178,Protocol[Step],0))</f>
        <v>M(c)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104010005</v>
      </c>
      <c r="H2178" s="134">
        <f>Systematic[[#This Row],[SampleVariableLabel]]+100*Systematic[[#This Row],[State]]</f>
        <v>104010505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104</v>
      </c>
      <c r="B2179" s="1">
        <f>IF(C2179=0,IF(B2178=Protocol!$V$20,1,B2178+1),B2178)</f>
        <v>1</v>
      </c>
      <c r="C2179" s="1">
        <f>IF(C2178+1=Protocol!$V$21,0,C2178+1)</f>
        <v>6</v>
      </c>
      <c r="D2179" s="1">
        <f t="shared" ref="D2179:D2242" si="85">IF(D2178=nVariables,1,D2178+1)</f>
        <v>6</v>
      </c>
      <c r="E2179" s="1" t="str">
        <f>INDEX(Protocol[Mark],MATCH(C2179,Protocol[Step],0))</f>
        <v>4P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104010006</v>
      </c>
      <c r="H2179" s="134">
        <f>Systematic[[#This Row],[SampleVariableLabel]]+100*Systematic[[#This Row],[State]]</f>
        <v>104010606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104</v>
      </c>
      <c r="B2180" s="1">
        <f>IF(C2180=0,IF(B2179=Protocol!$V$20,1,B2179+1),B2179)</f>
        <v>1</v>
      </c>
      <c r="C2180" s="1">
        <f>IF(C2179+1=Protocol!$V$21,0,C2179+1)</f>
        <v>7</v>
      </c>
      <c r="D2180" s="1">
        <f t="shared" si="85"/>
        <v>1</v>
      </c>
      <c r="E2180" s="1" t="str">
        <f>INDEX(Protocol[Mark],MATCH(C2180,Protocol[Step],0))</f>
        <v>5G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104010001</v>
      </c>
      <c r="H2180" s="134">
        <f>Systematic[[#This Row],[SampleVariableLabel]]+100*Systematic[[#This Row],[State]]</f>
        <v>104010701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104</v>
      </c>
      <c r="B2181" s="1">
        <f>IF(C2181=0,IF(B2180=Protocol!$V$20,1,B2180+1),B2180)</f>
        <v>1</v>
      </c>
      <c r="C2181" s="1">
        <f>IF(C2180+1=Protocol!$V$21,0,C2180+1)</f>
        <v>8</v>
      </c>
      <c r="D2181" s="1">
        <f t="shared" si="85"/>
        <v>2</v>
      </c>
      <c r="E2181" s="1" t="str">
        <f>INDEX(Protocol[Mark],MATCH(C2181,Protocol[Step],0))</f>
        <v>6S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104010002</v>
      </c>
      <c r="H2181" s="134">
        <f>Systematic[[#This Row],[SampleVariableLabel]]+100*Systematic[[#This Row],[State]]</f>
        <v>104010802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104</v>
      </c>
      <c r="B2182" s="1">
        <f>IF(C2182=0,IF(B2181=Protocol!$V$20,1,B2181+1),B2181)</f>
        <v>1</v>
      </c>
      <c r="C2182" s="1">
        <f>IF(C2181+1=Protocol!$V$21,0,C2181+1)</f>
        <v>9</v>
      </c>
      <c r="D2182" s="1">
        <f t="shared" si="85"/>
        <v>3</v>
      </c>
      <c r="E2182" s="1" t="str">
        <f>INDEX(Protocol[Mark],MATCH(C2182,Protocol[Step],0))</f>
        <v>7Gp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104010003</v>
      </c>
      <c r="H2182" s="134">
        <f>Systematic[[#This Row],[SampleVariableLabel]]+100*Systematic[[#This Row],[State]]</f>
        <v>104010903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104</v>
      </c>
      <c r="B2183" s="1">
        <f>IF(C2183=0,IF(B2182=Protocol!$V$20,1,B2182+1),B2182)</f>
        <v>1</v>
      </c>
      <c r="C2183" s="1">
        <f>IF(C2182+1=Protocol!$V$21,0,C2182+1)</f>
        <v>10</v>
      </c>
      <c r="D2183" s="1">
        <f t="shared" si="85"/>
        <v>4</v>
      </c>
      <c r="E2183" s="1" t="str">
        <f>INDEX(Protocol[Mark],MATCH(C2183,Protocol[Step],0))</f>
        <v>8U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104010004</v>
      </c>
      <c r="H2183" s="134">
        <f>Systematic[[#This Row],[SampleVariableLabel]]+100*Systematic[[#This Row],[State]]</f>
        <v>104011004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104</v>
      </c>
      <c r="B2184" s="1">
        <f>IF(C2184=0,IF(B2183=Protocol!$V$20,1,B2183+1),B2183)</f>
        <v>1</v>
      </c>
      <c r="C2184" s="1">
        <f>IF(C2183+1=Protocol!$V$21,0,C2183+1)</f>
        <v>11</v>
      </c>
      <c r="D2184" s="1">
        <f t="shared" si="85"/>
        <v>5</v>
      </c>
      <c r="E2184" s="1" t="str">
        <f>INDEX(Protocol[Mark],MATCH(C2184,Protocol[Step],0))</f>
        <v>9Rot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104010005</v>
      </c>
      <c r="H2184" s="134">
        <f>Systematic[[#This Row],[SampleVariableLabel]]+100*Systematic[[#This Row],[State]]</f>
        <v>104011105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104</v>
      </c>
      <c r="B2185" s="1">
        <f>IF(C2185=0,IF(B2184=Protocol!$V$20,1,B2184+1),B2184)</f>
        <v>1</v>
      </c>
      <c r="C2185" s="1">
        <f>IF(C2184+1=Protocol!$V$21,0,C2184+1)</f>
        <v>12</v>
      </c>
      <c r="D2185" s="1">
        <f t="shared" si="85"/>
        <v>6</v>
      </c>
      <c r="E2185" s="1" t="str">
        <f>INDEX(Protocol[Mark],MATCH(C2185,Protocol[Step],0))</f>
        <v>10Ama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104010006</v>
      </c>
      <c r="H2185" s="134">
        <f>Systematic[[#This Row],[SampleVariableLabel]]+100*Systematic[[#This Row],[State]]</f>
        <v>104011206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105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0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105010001</v>
      </c>
      <c r="H2186" s="134">
        <f>Systematic[[#This Row],[SampleVariableLabel]]+100*Systematic[[#This Row],[State]]</f>
        <v>105010001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105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1D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105010002</v>
      </c>
      <c r="H2187" s="134">
        <f>Systematic[[#This Row],[SampleVariableLabel]]+100*Systematic[[#This Row],[State]]</f>
        <v>105010102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105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(M.1)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105010003</v>
      </c>
      <c r="H2188" s="134">
        <f>Systematic[[#This Row],[SampleVariableLabel]]+100*Systematic[[#This Row],[State]]</f>
        <v>105010203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105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2Oct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105010004</v>
      </c>
      <c r="H2189" s="134">
        <f>Systematic[[#This Row],[SampleVariableLabel]]+100*Systematic[[#This Row],[State]]</f>
        <v>105010304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105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3M2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105010005</v>
      </c>
      <c r="H2190" s="134">
        <f>Systematic[[#This Row],[SampleVariableLabel]]+100*Systematic[[#This Row],[State]]</f>
        <v>105010405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105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M(c)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105010006</v>
      </c>
      <c r="H2191" s="134">
        <f>Systematic[[#This Row],[SampleVariableLabel]]+100*Systematic[[#This Row],[State]]</f>
        <v>105010506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105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4P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105010001</v>
      </c>
      <c r="H2192" s="134">
        <f>Systematic[[#This Row],[SampleVariableLabel]]+100*Systematic[[#This Row],[State]]</f>
        <v>105010601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105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5G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105010002</v>
      </c>
      <c r="H2193" s="134">
        <f>Systematic[[#This Row],[SampleVariableLabel]]+100*Systematic[[#This Row],[State]]</f>
        <v>105010702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105</v>
      </c>
      <c r="B2194" s="1">
        <f>IF(C2194=0,IF(B2193=Protocol!$V$20,1,B2193+1),B2193)</f>
        <v>1</v>
      </c>
      <c r="C2194" s="1">
        <f>IF(C2193+1=Protocol!$V$21,0,C2193+1)</f>
        <v>8</v>
      </c>
      <c r="D2194" s="1">
        <f t="shared" si="85"/>
        <v>3</v>
      </c>
      <c r="E2194" s="1" t="str">
        <f>INDEX(Protocol[Mark],MATCH(C2194,Protocol[Step],0))</f>
        <v>6S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105010003</v>
      </c>
      <c r="H2194" s="134">
        <f>Systematic[[#This Row],[SampleVariableLabel]]+100*Systematic[[#This Row],[State]]</f>
        <v>105010803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105</v>
      </c>
      <c r="B2195" s="1">
        <f>IF(C2195=0,IF(B2194=Protocol!$V$20,1,B2194+1),B2194)</f>
        <v>1</v>
      </c>
      <c r="C2195" s="1">
        <f>IF(C2194+1=Protocol!$V$21,0,C2194+1)</f>
        <v>9</v>
      </c>
      <c r="D2195" s="1">
        <f t="shared" si="85"/>
        <v>4</v>
      </c>
      <c r="E2195" s="1" t="str">
        <f>INDEX(Protocol[Mark],MATCH(C2195,Protocol[Step],0))</f>
        <v>7Gp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105010004</v>
      </c>
      <c r="H2195" s="134">
        <f>Systematic[[#This Row],[SampleVariableLabel]]+100*Systematic[[#This Row],[State]]</f>
        <v>105010904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105</v>
      </c>
      <c r="B2196" s="1">
        <f>IF(C2196=0,IF(B2195=Protocol!$V$20,1,B2195+1),B2195)</f>
        <v>1</v>
      </c>
      <c r="C2196" s="1">
        <f>IF(C2195+1=Protocol!$V$21,0,C2195+1)</f>
        <v>10</v>
      </c>
      <c r="D2196" s="1">
        <f t="shared" si="85"/>
        <v>5</v>
      </c>
      <c r="E2196" s="1" t="str">
        <f>INDEX(Protocol[Mark],MATCH(C2196,Protocol[Step],0))</f>
        <v>8U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105010005</v>
      </c>
      <c r="H2196" s="134">
        <f>Systematic[[#This Row],[SampleVariableLabel]]+100*Systematic[[#This Row],[State]]</f>
        <v>105011005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105</v>
      </c>
      <c r="B2197" s="1">
        <f>IF(C2197=0,IF(B2196=Protocol!$V$20,1,B2196+1),B2196)</f>
        <v>1</v>
      </c>
      <c r="C2197" s="1">
        <f>IF(C2196+1=Protocol!$V$21,0,C2196+1)</f>
        <v>11</v>
      </c>
      <c r="D2197" s="1">
        <f t="shared" si="85"/>
        <v>6</v>
      </c>
      <c r="E2197" s="1" t="str">
        <f>INDEX(Protocol[Mark],MATCH(C2197,Protocol[Step],0))</f>
        <v>9Rot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105010006</v>
      </c>
      <c r="H2197" s="134">
        <f>Systematic[[#This Row],[SampleVariableLabel]]+100*Systematic[[#This Row],[State]]</f>
        <v>105011106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105</v>
      </c>
      <c r="B2198" s="1">
        <f>IF(C2198=0,IF(B2197=Protocol!$V$20,1,B2197+1),B2197)</f>
        <v>1</v>
      </c>
      <c r="C2198" s="1">
        <f>IF(C2197+1=Protocol!$V$21,0,C2197+1)</f>
        <v>12</v>
      </c>
      <c r="D2198" s="1">
        <f t="shared" si="85"/>
        <v>1</v>
      </c>
      <c r="E2198" s="1" t="str">
        <f>INDEX(Protocol[Mark],MATCH(C2198,Protocol[Step],0))</f>
        <v>10Ama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105010001</v>
      </c>
      <c r="H2198" s="134">
        <f>Systematic[[#This Row],[SampleVariableLabel]]+100*Systematic[[#This Row],[State]]</f>
        <v>105011201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106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0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106010002</v>
      </c>
      <c r="H2199" s="134">
        <f>Systematic[[#This Row],[SampleVariableLabel]]+100*Systematic[[#This Row],[State]]</f>
        <v>106010002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106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106010003</v>
      </c>
      <c r="H2200" s="134">
        <f>Systematic[[#This Row],[SampleVariableLabel]]+100*Systematic[[#This Row],[State]]</f>
        <v>106010103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106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(M.1)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106010004</v>
      </c>
      <c r="H2201" s="134">
        <f>Systematic[[#This Row],[SampleVariableLabel]]+100*Systematic[[#This Row],[State]]</f>
        <v>106010204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106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2Oct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106010005</v>
      </c>
      <c r="H2202" s="134">
        <f>Systematic[[#This Row],[SampleVariableLabel]]+100*Systematic[[#This Row],[State]]</f>
        <v>106010305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106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3M2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106010006</v>
      </c>
      <c r="H2203" s="134">
        <f>Systematic[[#This Row],[SampleVariableLabel]]+100*Systematic[[#This Row],[State]]</f>
        <v>106010406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106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M(c)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106010001</v>
      </c>
      <c r="H2204" s="134">
        <f>Systematic[[#This Row],[SampleVariableLabel]]+100*Systematic[[#This Row],[State]]</f>
        <v>106010501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106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4P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106010002</v>
      </c>
      <c r="H2205" s="134">
        <f>Systematic[[#This Row],[SampleVariableLabel]]+100*Systematic[[#This Row],[State]]</f>
        <v>106010602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106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5G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106010003</v>
      </c>
      <c r="H2206" s="134">
        <f>Systematic[[#This Row],[SampleVariableLabel]]+100*Systematic[[#This Row],[State]]</f>
        <v>106010703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106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6S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106010004</v>
      </c>
      <c r="H2207" s="134">
        <f>Systematic[[#This Row],[SampleVariableLabel]]+100*Systematic[[#This Row],[State]]</f>
        <v>106010804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106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7Gp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106010005</v>
      </c>
      <c r="H2208" s="134">
        <f>Systematic[[#This Row],[SampleVariableLabel]]+100*Systematic[[#This Row],[State]]</f>
        <v>106010905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106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8U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106010006</v>
      </c>
      <c r="H2209" s="134">
        <f>Systematic[[#This Row],[SampleVariableLabel]]+100*Systematic[[#This Row],[State]]</f>
        <v>106011006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106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9Rot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106010001</v>
      </c>
      <c r="H2210" s="134">
        <f>Systematic[[#This Row],[SampleVariableLabel]]+100*Systematic[[#This Row],[State]]</f>
        <v>106011101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106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10Ama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106010002</v>
      </c>
      <c r="H2211" s="134">
        <f>Systematic[[#This Row],[SampleVariableLabel]]+100*Systematic[[#This Row],[State]]</f>
        <v>106011202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107</v>
      </c>
      <c r="B2212" s="1">
        <f>IF(C2212=0,IF(B2211=Protocol!$V$20,1,B2211+1),B2211)</f>
        <v>1</v>
      </c>
      <c r="C2212" s="1">
        <f>IF(C2211+1=Protocol!$V$21,0,C2211+1)</f>
        <v>0</v>
      </c>
      <c r="D2212" s="1">
        <f t="shared" si="85"/>
        <v>3</v>
      </c>
      <c r="E2212" s="1" t="str">
        <f>INDEX(Protocol[Mark],MATCH(C2212,Protocol[Step],0))</f>
        <v>0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107010003</v>
      </c>
      <c r="H2212" s="134">
        <f>Systematic[[#This Row],[SampleVariableLabel]]+100*Systematic[[#This Row],[State]]</f>
        <v>107010003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107</v>
      </c>
      <c r="B2213" s="1">
        <f>IF(C2213=0,IF(B2212=Protocol!$V$20,1,B2212+1),B2212)</f>
        <v>1</v>
      </c>
      <c r="C2213" s="1">
        <f>IF(C2212+1=Protocol!$V$21,0,C2212+1)</f>
        <v>1</v>
      </c>
      <c r="D2213" s="1">
        <f t="shared" si="85"/>
        <v>4</v>
      </c>
      <c r="E2213" s="1" t="str">
        <f>INDEX(Protocol[Mark],MATCH(C2213,Protocol[Step],0))</f>
        <v>1D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107010004</v>
      </c>
      <c r="H2213" s="134">
        <f>Systematic[[#This Row],[SampleVariableLabel]]+100*Systematic[[#This Row],[State]]</f>
        <v>107010104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107</v>
      </c>
      <c r="B2214" s="1">
        <f>IF(C2214=0,IF(B2213=Protocol!$V$20,1,B2213+1),B2213)</f>
        <v>1</v>
      </c>
      <c r="C2214" s="1">
        <f>IF(C2213+1=Protocol!$V$21,0,C2213+1)</f>
        <v>2</v>
      </c>
      <c r="D2214" s="1">
        <f t="shared" si="85"/>
        <v>5</v>
      </c>
      <c r="E2214" s="1" t="str">
        <f>INDEX(Protocol[Mark],MATCH(C2214,Protocol[Step],0))</f>
        <v>(M.1)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107010005</v>
      </c>
      <c r="H2214" s="134">
        <f>Systematic[[#This Row],[SampleVariableLabel]]+100*Systematic[[#This Row],[State]]</f>
        <v>107010205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107</v>
      </c>
      <c r="B2215" s="1">
        <f>IF(C2215=0,IF(B2214=Protocol!$V$20,1,B2214+1),B2214)</f>
        <v>1</v>
      </c>
      <c r="C2215" s="1">
        <f>IF(C2214+1=Protocol!$V$21,0,C2214+1)</f>
        <v>3</v>
      </c>
      <c r="D2215" s="1">
        <f t="shared" si="85"/>
        <v>6</v>
      </c>
      <c r="E2215" s="1" t="str">
        <f>INDEX(Protocol[Mark],MATCH(C2215,Protocol[Step],0))</f>
        <v>2Oct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107010006</v>
      </c>
      <c r="H2215" s="134">
        <f>Systematic[[#This Row],[SampleVariableLabel]]+100*Systematic[[#This Row],[State]]</f>
        <v>107010306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107</v>
      </c>
      <c r="B2216" s="1">
        <f>IF(C2216=0,IF(B2215=Protocol!$V$20,1,B2215+1),B2215)</f>
        <v>1</v>
      </c>
      <c r="C2216" s="1">
        <f>IF(C2215+1=Protocol!$V$21,0,C2215+1)</f>
        <v>4</v>
      </c>
      <c r="D2216" s="1">
        <f t="shared" si="85"/>
        <v>1</v>
      </c>
      <c r="E2216" s="1" t="str">
        <f>INDEX(Protocol[Mark],MATCH(C2216,Protocol[Step],0))</f>
        <v>3M2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107010001</v>
      </c>
      <c r="H2216" s="134">
        <f>Systematic[[#This Row],[SampleVariableLabel]]+100*Systematic[[#This Row],[State]]</f>
        <v>107010401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107</v>
      </c>
      <c r="B2217" s="1">
        <f>IF(C2217=0,IF(B2216=Protocol!$V$20,1,B2216+1),B2216)</f>
        <v>1</v>
      </c>
      <c r="C2217" s="1">
        <f>IF(C2216+1=Protocol!$V$21,0,C2216+1)</f>
        <v>5</v>
      </c>
      <c r="D2217" s="1">
        <f t="shared" si="85"/>
        <v>2</v>
      </c>
      <c r="E2217" s="1" t="str">
        <f>INDEX(Protocol[Mark],MATCH(C2217,Protocol[Step],0))</f>
        <v>M(c)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107010002</v>
      </c>
      <c r="H2217" s="134">
        <f>Systematic[[#This Row],[SampleVariableLabel]]+100*Systematic[[#This Row],[State]]</f>
        <v>107010502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107</v>
      </c>
      <c r="B2218" s="1">
        <f>IF(C2218=0,IF(B2217=Protocol!$V$20,1,B2217+1),B2217)</f>
        <v>1</v>
      </c>
      <c r="C2218" s="1">
        <f>IF(C2217+1=Protocol!$V$21,0,C2217+1)</f>
        <v>6</v>
      </c>
      <c r="D2218" s="1">
        <f t="shared" si="85"/>
        <v>3</v>
      </c>
      <c r="E2218" s="1" t="str">
        <f>INDEX(Protocol[Mark],MATCH(C2218,Protocol[Step],0))</f>
        <v>4P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107010003</v>
      </c>
      <c r="H2218" s="134">
        <f>Systematic[[#This Row],[SampleVariableLabel]]+100*Systematic[[#This Row],[State]]</f>
        <v>107010603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107</v>
      </c>
      <c r="B2219" s="1">
        <f>IF(C2219=0,IF(B2218=Protocol!$V$20,1,B2218+1),B2218)</f>
        <v>1</v>
      </c>
      <c r="C2219" s="1">
        <f>IF(C2218+1=Protocol!$V$21,0,C2218+1)</f>
        <v>7</v>
      </c>
      <c r="D2219" s="1">
        <f t="shared" si="85"/>
        <v>4</v>
      </c>
      <c r="E2219" s="1" t="str">
        <f>INDEX(Protocol[Mark],MATCH(C2219,Protocol[Step],0))</f>
        <v>5G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107010004</v>
      </c>
      <c r="H2219" s="134">
        <f>Systematic[[#This Row],[SampleVariableLabel]]+100*Systematic[[#This Row],[State]]</f>
        <v>107010704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107</v>
      </c>
      <c r="B2220" s="1">
        <f>IF(C2220=0,IF(B2219=Protocol!$V$20,1,B2219+1),B2219)</f>
        <v>1</v>
      </c>
      <c r="C2220" s="1">
        <f>IF(C2219+1=Protocol!$V$21,0,C2219+1)</f>
        <v>8</v>
      </c>
      <c r="D2220" s="1">
        <f t="shared" si="85"/>
        <v>5</v>
      </c>
      <c r="E2220" s="1" t="str">
        <f>INDEX(Protocol[Mark],MATCH(C2220,Protocol[Step],0))</f>
        <v>6S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107010005</v>
      </c>
      <c r="H2220" s="134">
        <f>Systematic[[#This Row],[SampleVariableLabel]]+100*Systematic[[#This Row],[State]]</f>
        <v>107010805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107</v>
      </c>
      <c r="B2221" s="1">
        <f>IF(C2221=0,IF(B2220=Protocol!$V$20,1,B2220+1),B2220)</f>
        <v>1</v>
      </c>
      <c r="C2221" s="1">
        <f>IF(C2220+1=Protocol!$V$21,0,C2220+1)</f>
        <v>9</v>
      </c>
      <c r="D2221" s="1">
        <f t="shared" si="85"/>
        <v>6</v>
      </c>
      <c r="E2221" s="1" t="str">
        <f>INDEX(Protocol[Mark],MATCH(C2221,Protocol[Step],0))</f>
        <v>7Gp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107010006</v>
      </c>
      <c r="H2221" s="134">
        <f>Systematic[[#This Row],[SampleVariableLabel]]+100*Systematic[[#This Row],[State]]</f>
        <v>107010906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107</v>
      </c>
      <c r="B2222" s="1">
        <f>IF(C2222=0,IF(B2221=Protocol!$V$20,1,B2221+1),B2221)</f>
        <v>1</v>
      </c>
      <c r="C2222" s="1">
        <f>IF(C2221+1=Protocol!$V$21,0,C2221+1)</f>
        <v>10</v>
      </c>
      <c r="D2222" s="1">
        <f t="shared" si="85"/>
        <v>1</v>
      </c>
      <c r="E2222" s="1" t="str">
        <f>INDEX(Protocol[Mark],MATCH(C2222,Protocol[Step],0))</f>
        <v>8U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107010001</v>
      </c>
      <c r="H2222" s="134">
        <f>Systematic[[#This Row],[SampleVariableLabel]]+100*Systematic[[#This Row],[State]]</f>
        <v>107011001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107</v>
      </c>
      <c r="B2223" s="1">
        <f>IF(C2223=0,IF(B2222=Protocol!$V$20,1,B2222+1),B2222)</f>
        <v>1</v>
      </c>
      <c r="C2223" s="1">
        <f>IF(C2222+1=Protocol!$V$21,0,C2222+1)</f>
        <v>11</v>
      </c>
      <c r="D2223" s="1">
        <f t="shared" si="85"/>
        <v>2</v>
      </c>
      <c r="E2223" s="1" t="str">
        <f>INDEX(Protocol[Mark],MATCH(C2223,Protocol[Step],0))</f>
        <v>9Rot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107010002</v>
      </c>
      <c r="H2223" s="134">
        <f>Systematic[[#This Row],[SampleVariableLabel]]+100*Systematic[[#This Row],[State]]</f>
        <v>107011102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107</v>
      </c>
      <c r="B2224" s="1">
        <f>IF(C2224=0,IF(B2223=Protocol!$V$20,1,B2223+1),B2223)</f>
        <v>1</v>
      </c>
      <c r="C2224" s="1">
        <f>IF(C2223+1=Protocol!$V$21,0,C2223+1)</f>
        <v>12</v>
      </c>
      <c r="D2224" s="1">
        <f t="shared" si="85"/>
        <v>3</v>
      </c>
      <c r="E2224" s="1" t="str">
        <f>INDEX(Protocol[Mark],MATCH(C2224,Protocol[Step],0))</f>
        <v>10Ama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107010003</v>
      </c>
      <c r="H2224" s="134">
        <f>Systematic[[#This Row],[SampleVariableLabel]]+100*Systematic[[#This Row],[State]]</f>
        <v>107011203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108</v>
      </c>
      <c r="B2225" s="1">
        <f>IF(C2225=0,IF(B2224=Protocol!$V$20,1,B2224+1),B2224)</f>
        <v>1</v>
      </c>
      <c r="C2225" s="1">
        <f>IF(C2224+1=Protocol!$V$21,0,C2224+1)</f>
        <v>0</v>
      </c>
      <c r="D2225" s="1">
        <f t="shared" si="85"/>
        <v>4</v>
      </c>
      <c r="E2225" s="1" t="str">
        <f>INDEX(Protocol[Mark],MATCH(C2225,Protocol[Step],0))</f>
        <v>0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108010004</v>
      </c>
      <c r="H2225" s="134">
        <f>Systematic[[#This Row],[SampleVariableLabel]]+100*Systematic[[#This Row],[State]]</f>
        <v>108010004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108</v>
      </c>
      <c r="B2226" s="1">
        <f>IF(C2226=0,IF(B2225=Protocol!$V$20,1,B2225+1),B2225)</f>
        <v>1</v>
      </c>
      <c r="C2226" s="1">
        <f>IF(C2225+1=Protocol!$V$21,0,C2225+1)</f>
        <v>1</v>
      </c>
      <c r="D2226" s="1">
        <f t="shared" si="85"/>
        <v>5</v>
      </c>
      <c r="E2226" s="1" t="str">
        <f>INDEX(Protocol[Mark],MATCH(C2226,Protocol[Step],0))</f>
        <v>1D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108010005</v>
      </c>
      <c r="H2226" s="134">
        <f>Systematic[[#This Row],[SampleVariableLabel]]+100*Systematic[[#This Row],[State]]</f>
        <v>108010105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108</v>
      </c>
      <c r="B2227" s="1">
        <f>IF(C2227=0,IF(B2226=Protocol!$V$20,1,B2226+1),B2226)</f>
        <v>1</v>
      </c>
      <c r="C2227" s="1">
        <f>IF(C2226+1=Protocol!$V$21,0,C2226+1)</f>
        <v>2</v>
      </c>
      <c r="D2227" s="1">
        <f t="shared" si="85"/>
        <v>6</v>
      </c>
      <c r="E2227" s="1" t="str">
        <f>INDEX(Protocol[Mark],MATCH(C2227,Protocol[Step],0))</f>
        <v>(M.1)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108010006</v>
      </c>
      <c r="H2227" s="134">
        <f>Systematic[[#This Row],[SampleVariableLabel]]+100*Systematic[[#This Row],[State]]</f>
        <v>108010206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108</v>
      </c>
      <c r="B2228" s="1">
        <f>IF(C2228=0,IF(B2227=Protocol!$V$20,1,B2227+1),B2227)</f>
        <v>1</v>
      </c>
      <c r="C2228" s="1">
        <f>IF(C2227+1=Protocol!$V$21,0,C2227+1)</f>
        <v>3</v>
      </c>
      <c r="D2228" s="1">
        <f t="shared" si="85"/>
        <v>1</v>
      </c>
      <c r="E2228" s="1" t="str">
        <f>INDEX(Protocol[Mark],MATCH(C2228,Protocol[Step],0))</f>
        <v>2Oct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108010001</v>
      </c>
      <c r="H2228" s="134">
        <f>Systematic[[#This Row],[SampleVariableLabel]]+100*Systematic[[#This Row],[State]]</f>
        <v>108010301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108</v>
      </c>
      <c r="B2229" s="1">
        <f>IF(C2229=0,IF(B2228=Protocol!$V$20,1,B2228+1),B2228)</f>
        <v>1</v>
      </c>
      <c r="C2229" s="1">
        <f>IF(C2228+1=Protocol!$V$21,0,C2228+1)</f>
        <v>4</v>
      </c>
      <c r="D2229" s="1">
        <f t="shared" si="85"/>
        <v>2</v>
      </c>
      <c r="E2229" s="1" t="str">
        <f>INDEX(Protocol[Mark],MATCH(C2229,Protocol[Step],0))</f>
        <v>3M2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108010002</v>
      </c>
      <c r="H2229" s="134">
        <f>Systematic[[#This Row],[SampleVariableLabel]]+100*Systematic[[#This Row],[State]]</f>
        <v>108010402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108</v>
      </c>
      <c r="B2230" s="1">
        <f>IF(C2230=0,IF(B2229=Protocol!$V$20,1,B2229+1),B2229)</f>
        <v>1</v>
      </c>
      <c r="C2230" s="1">
        <f>IF(C2229+1=Protocol!$V$21,0,C2229+1)</f>
        <v>5</v>
      </c>
      <c r="D2230" s="1">
        <f t="shared" si="85"/>
        <v>3</v>
      </c>
      <c r="E2230" s="1" t="str">
        <f>INDEX(Protocol[Mark],MATCH(C2230,Protocol[Step],0))</f>
        <v>M(c)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108010003</v>
      </c>
      <c r="H2230" s="134">
        <f>Systematic[[#This Row],[SampleVariableLabel]]+100*Systematic[[#This Row],[State]]</f>
        <v>108010503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108</v>
      </c>
      <c r="B2231" s="1">
        <f>IF(C2231=0,IF(B2230=Protocol!$V$20,1,B2230+1),B2230)</f>
        <v>1</v>
      </c>
      <c r="C2231" s="1">
        <f>IF(C2230+1=Protocol!$V$21,0,C2230+1)</f>
        <v>6</v>
      </c>
      <c r="D2231" s="1">
        <f t="shared" si="85"/>
        <v>4</v>
      </c>
      <c r="E2231" s="1" t="str">
        <f>INDEX(Protocol[Mark],MATCH(C2231,Protocol[Step],0))</f>
        <v>4P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108010004</v>
      </c>
      <c r="H2231" s="134">
        <f>Systematic[[#This Row],[SampleVariableLabel]]+100*Systematic[[#This Row],[State]]</f>
        <v>108010604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108</v>
      </c>
      <c r="B2232" s="1">
        <f>IF(C2232=0,IF(B2231=Protocol!$V$20,1,B2231+1),B2231)</f>
        <v>1</v>
      </c>
      <c r="C2232" s="1">
        <f>IF(C2231+1=Protocol!$V$21,0,C2231+1)</f>
        <v>7</v>
      </c>
      <c r="D2232" s="1">
        <f t="shared" si="85"/>
        <v>5</v>
      </c>
      <c r="E2232" s="1" t="str">
        <f>INDEX(Protocol[Mark],MATCH(C2232,Protocol[Step],0))</f>
        <v>5G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108010005</v>
      </c>
      <c r="H2232" s="134">
        <f>Systematic[[#This Row],[SampleVariableLabel]]+100*Systematic[[#This Row],[State]]</f>
        <v>108010705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108</v>
      </c>
      <c r="B2233" s="1">
        <f>IF(C2233=0,IF(B2232=Protocol!$V$20,1,B2232+1),B2232)</f>
        <v>1</v>
      </c>
      <c r="C2233" s="1">
        <f>IF(C2232+1=Protocol!$V$21,0,C2232+1)</f>
        <v>8</v>
      </c>
      <c r="D2233" s="1">
        <f t="shared" si="85"/>
        <v>6</v>
      </c>
      <c r="E2233" s="1" t="str">
        <f>INDEX(Protocol[Mark],MATCH(C2233,Protocol[Step],0))</f>
        <v>6S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108010006</v>
      </c>
      <c r="H2233" s="134">
        <f>Systematic[[#This Row],[SampleVariableLabel]]+100*Systematic[[#This Row],[State]]</f>
        <v>108010806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108</v>
      </c>
      <c r="B2234" s="1">
        <f>IF(C2234=0,IF(B2233=Protocol!$V$20,1,B2233+1),B2233)</f>
        <v>1</v>
      </c>
      <c r="C2234" s="1">
        <f>IF(C2233+1=Protocol!$V$21,0,C2233+1)</f>
        <v>9</v>
      </c>
      <c r="D2234" s="1">
        <f t="shared" si="85"/>
        <v>1</v>
      </c>
      <c r="E2234" s="1" t="str">
        <f>INDEX(Protocol[Mark],MATCH(C2234,Protocol[Step],0))</f>
        <v>7Gp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108010001</v>
      </c>
      <c r="H2234" s="134">
        <f>Systematic[[#This Row],[SampleVariableLabel]]+100*Systematic[[#This Row],[State]]</f>
        <v>108010901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108</v>
      </c>
      <c r="B2235" s="1">
        <f>IF(C2235=0,IF(B2234=Protocol!$V$20,1,B2234+1),B2234)</f>
        <v>1</v>
      </c>
      <c r="C2235" s="1">
        <f>IF(C2234+1=Protocol!$V$21,0,C2234+1)</f>
        <v>10</v>
      </c>
      <c r="D2235" s="1">
        <f t="shared" si="85"/>
        <v>2</v>
      </c>
      <c r="E2235" s="1" t="str">
        <f>INDEX(Protocol[Mark],MATCH(C2235,Protocol[Step],0))</f>
        <v>8U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108010002</v>
      </c>
      <c r="H2235" s="134">
        <f>Systematic[[#This Row],[SampleVariableLabel]]+100*Systematic[[#This Row],[State]]</f>
        <v>108011002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108</v>
      </c>
      <c r="B2236" s="1">
        <f>IF(C2236=0,IF(B2235=Protocol!$V$20,1,B2235+1),B2235)</f>
        <v>1</v>
      </c>
      <c r="C2236" s="1">
        <f>IF(C2235+1=Protocol!$V$21,0,C2235+1)</f>
        <v>11</v>
      </c>
      <c r="D2236" s="1">
        <f t="shared" si="85"/>
        <v>3</v>
      </c>
      <c r="E2236" s="1" t="str">
        <f>INDEX(Protocol[Mark],MATCH(C2236,Protocol[Step],0))</f>
        <v>9Rot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108010003</v>
      </c>
      <c r="H2236" s="134">
        <f>Systematic[[#This Row],[SampleVariableLabel]]+100*Systematic[[#This Row],[State]]</f>
        <v>108011103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108</v>
      </c>
      <c r="B2237" s="1">
        <f>IF(C2237=0,IF(B2236=Protocol!$V$20,1,B2236+1),B2236)</f>
        <v>1</v>
      </c>
      <c r="C2237" s="1">
        <f>IF(C2236+1=Protocol!$V$21,0,C2236+1)</f>
        <v>12</v>
      </c>
      <c r="D2237" s="1">
        <f t="shared" si="85"/>
        <v>4</v>
      </c>
      <c r="E2237" s="1" t="str">
        <f>INDEX(Protocol[Mark],MATCH(C2237,Protocol[Step],0))</f>
        <v>10Ama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108010004</v>
      </c>
      <c r="H2237" s="134">
        <f>Systematic[[#This Row],[SampleVariableLabel]]+100*Systematic[[#This Row],[State]]</f>
        <v>108011204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109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0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109010005</v>
      </c>
      <c r="H2238" s="134">
        <f>Systematic[[#This Row],[SampleVariableLabel]]+100*Systematic[[#This Row],[State]]</f>
        <v>109010005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109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1D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109010006</v>
      </c>
      <c r="H2239" s="134">
        <f>Systematic[[#This Row],[SampleVariableLabel]]+100*Systematic[[#This Row],[State]]</f>
        <v>109010106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109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(M.1)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109010001</v>
      </c>
      <c r="H2240" s="134">
        <f>Systematic[[#This Row],[SampleVariableLabel]]+100*Systematic[[#This Row],[State]]</f>
        <v>109010201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109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2Oct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109010002</v>
      </c>
      <c r="H2241" s="134">
        <f>Systematic[[#This Row],[SampleVariableLabel]]+100*Systematic[[#This Row],[State]]</f>
        <v>109010302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109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3M2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109010003</v>
      </c>
      <c r="H2242" s="134">
        <f>Systematic[[#This Row],[SampleVariableLabel]]+100*Systematic[[#This Row],[State]]</f>
        <v>109010403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109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M(c)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109010004</v>
      </c>
      <c r="H2243" s="134">
        <f>Systematic[[#This Row],[SampleVariableLabel]]+100*Systematic[[#This Row],[State]]</f>
        <v>109010504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109</v>
      </c>
      <c r="B2244" s="1">
        <f>IF(C2244=0,IF(B2243=Protocol!$V$20,1,B2243+1),B2243)</f>
        <v>1</v>
      </c>
      <c r="C2244" s="1">
        <f>IF(C2243+1=Protocol!$V$21,0,C2243+1)</f>
        <v>6</v>
      </c>
      <c r="D2244" s="1">
        <f t="shared" si="87"/>
        <v>5</v>
      </c>
      <c r="E2244" s="1" t="str">
        <f>INDEX(Protocol[Mark],MATCH(C2244,Protocol[Step],0))</f>
        <v>4P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109010005</v>
      </c>
      <c r="H2244" s="134">
        <f>Systematic[[#This Row],[SampleVariableLabel]]+100*Systematic[[#This Row],[State]]</f>
        <v>109010605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109</v>
      </c>
      <c r="B2245" s="1">
        <f>IF(C2245=0,IF(B2244=Protocol!$V$20,1,B2244+1),B2244)</f>
        <v>1</v>
      </c>
      <c r="C2245" s="1">
        <f>IF(C2244+1=Protocol!$V$21,0,C2244+1)</f>
        <v>7</v>
      </c>
      <c r="D2245" s="1">
        <f t="shared" si="87"/>
        <v>6</v>
      </c>
      <c r="E2245" s="1" t="str">
        <f>INDEX(Protocol[Mark],MATCH(C2245,Protocol[Step],0))</f>
        <v>5G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109010006</v>
      </c>
      <c r="H2245" s="134">
        <f>Systematic[[#This Row],[SampleVariableLabel]]+100*Systematic[[#This Row],[State]]</f>
        <v>109010706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109</v>
      </c>
      <c r="B2246" s="1">
        <f>IF(C2246=0,IF(B2245=Protocol!$V$20,1,B2245+1),B2245)</f>
        <v>1</v>
      </c>
      <c r="C2246" s="1">
        <f>IF(C2245+1=Protocol!$V$21,0,C2245+1)</f>
        <v>8</v>
      </c>
      <c r="D2246" s="1">
        <f t="shared" si="87"/>
        <v>1</v>
      </c>
      <c r="E2246" s="1" t="str">
        <f>INDEX(Protocol[Mark],MATCH(C2246,Protocol[Step],0))</f>
        <v>6S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109010001</v>
      </c>
      <c r="H2246" s="134">
        <f>Systematic[[#This Row],[SampleVariableLabel]]+100*Systematic[[#This Row],[State]]</f>
        <v>109010801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109</v>
      </c>
      <c r="B2247" s="1">
        <f>IF(C2247=0,IF(B2246=Protocol!$V$20,1,B2246+1),B2246)</f>
        <v>1</v>
      </c>
      <c r="C2247" s="1">
        <f>IF(C2246+1=Protocol!$V$21,0,C2246+1)</f>
        <v>9</v>
      </c>
      <c r="D2247" s="1">
        <f t="shared" si="87"/>
        <v>2</v>
      </c>
      <c r="E2247" s="1" t="str">
        <f>INDEX(Protocol[Mark],MATCH(C2247,Protocol[Step],0))</f>
        <v>7Gp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109010002</v>
      </c>
      <c r="H2247" s="134">
        <f>Systematic[[#This Row],[SampleVariableLabel]]+100*Systematic[[#This Row],[State]]</f>
        <v>109010902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109</v>
      </c>
      <c r="B2248" s="1">
        <f>IF(C2248=0,IF(B2247=Protocol!$V$20,1,B2247+1),B2247)</f>
        <v>1</v>
      </c>
      <c r="C2248" s="1">
        <f>IF(C2247+1=Protocol!$V$21,0,C2247+1)</f>
        <v>10</v>
      </c>
      <c r="D2248" s="1">
        <f t="shared" si="87"/>
        <v>3</v>
      </c>
      <c r="E2248" s="1" t="str">
        <f>INDEX(Protocol[Mark],MATCH(C2248,Protocol[Step],0))</f>
        <v>8U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109010003</v>
      </c>
      <c r="H2248" s="134">
        <f>Systematic[[#This Row],[SampleVariableLabel]]+100*Systematic[[#This Row],[State]]</f>
        <v>109011003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109</v>
      </c>
      <c r="B2249" s="1">
        <f>IF(C2249=0,IF(B2248=Protocol!$V$20,1,B2248+1),B2248)</f>
        <v>1</v>
      </c>
      <c r="C2249" s="1">
        <f>IF(C2248+1=Protocol!$V$21,0,C2248+1)</f>
        <v>11</v>
      </c>
      <c r="D2249" s="1">
        <f t="shared" si="87"/>
        <v>4</v>
      </c>
      <c r="E2249" s="1" t="str">
        <f>INDEX(Protocol[Mark],MATCH(C2249,Protocol[Step],0))</f>
        <v>9Rot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109010004</v>
      </c>
      <c r="H2249" s="134">
        <f>Systematic[[#This Row],[SampleVariableLabel]]+100*Systematic[[#This Row],[State]]</f>
        <v>109011104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109</v>
      </c>
      <c r="B2250" s="1">
        <f>IF(C2250=0,IF(B2249=Protocol!$V$20,1,B2249+1),B2249)</f>
        <v>1</v>
      </c>
      <c r="C2250" s="1">
        <f>IF(C2249+1=Protocol!$V$21,0,C2249+1)</f>
        <v>12</v>
      </c>
      <c r="D2250" s="1">
        <f t="shared" si="87"/>
        <v>5</v>
      </c>
      <c r="E2250" s="1" t="str">
        <f>INDEX(Protocol[Mark],MATCH(C2250,Protocol[Step],0))</f>
        <v>10Ama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109010005</v>
      </c>
      <c r="H2250" s="134">
        <f>Systematic[[#This Row],[SampleVariableLabel]]+100*Systematic[[#This Row],[State]]</f>
        <v>109011205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110</v>
      </c>
      <c r="B2251" s="1">
        <f>IF(C2251=0,IF(B2250=Protocol!$V$20,1,B2250+1),B2250)</f>
        <v>1</v>
      </c>
      <c r="C2251" s="1">
        <f>IF(C2250+1=Protocol!$V$21,0,C2250+1)</f>
        <v>0</v>
      </c>
      <c r="D2251" s="1">
        <f t="shared" si="87"/>
        <v>6</v>
      </c>
      <c r="E2251" s="1" t="str">
        <f>INDEX(Protocol[Mark],MATCH(C2251,Protocol[Step],0))</f>
        <v>0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110010006</v>
      </c>
      <c r="H2251" s="134">
        <f>Systematic[[#This Row],[SampleVariableLabel]]+100*Systematic[[#This Row],[State]]</f>
        <v>110010006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110</v>
      </c>
      <c r="B2252" s="1">
        <f>IF(C2252=0,IF(B2251=Protocol!$V$20,1,B2251+1),B2251)</f>
        <v>1</v>
      </c>
      <c r="C2252" s="1">
        <f>IF(C2251+1=Protocol!$V$21,0,C2251+1)</f>
        <v>1</v>
      </c>
      <c r="D2252" s="1">
        <f t="shared" si="87"/>
        <v>1</v>
      </c>
      <c r="E2252" s="1" t="str">
        <f>INDEX(Protocol[Mark],MATCH(C2252,Protocol[Step],0))</f>
        <v>1D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110010001</v>
      </c>
      <c r="H2252" s="134">
        <f>Systematic[[#This Row],[SampleVariableLabel]]+100*Systematic[[#This Row],[State]]</f>
        <v>110010101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110</v>
      </c>
      <c r="B2253" s="1">
        <f>IF(C2253=0,IF(B2252=Protocol!$V$20,1,B2252+1),B2252)</f>
        <v>1</v>
      </c>
      <c r="C2253" s="1">
        <f>IF(C2252+1=Protocol!$V$21,0,C2252+1)</f>
        <v>2</v>
      </c>
      <c r="D2253" s="1">
        <f t="shared" si="87"/>
        <v>2</v>
      </c>
      <c r="E2253" s="1" t="str">
        <f>INDEX(Protocol[Mark],MATCH(C2253,Protocol[Step],0))</f>
        <v>(M.1)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110010002</v>
      </c>
      <c r="H2253" s="134">
        <f>Systematic[[#This Row],[SampleVariableLabel]]+100*Systematic[[#This Row],[State]]</f>
        <v>110010202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110</v>
      </c>
      <c r="B2254" s="1">
        <f>IF(C2254=0,IF(B2253=Protocol!$V$20,1,B2253+1),B2253)</f>
        <v>1</v>
      </c>
      <c r="C2254" s="1">
        <f>IF(C2253+1=Protocol!$V$21,0,C2253+1)</f>
        <v>3</v>
      </c>
      <c r="D2254" s="1">
        <f t="shared" si="87"/>
        <v>3</v>
      </c>
      <c r="E2254" s="1" t="str">
        <f>INDEX(Protocol[Mark],MATCH(C2254,Protocol[Step],0))</f>
        <v>2Oct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110010003</v>
      </c>
      <c r="H2254" s="134">
        <f>Systematic[[#This Row],[SampleVariableLabel]]+100*Systematic[[#This Row],[State]]</f>
        <v>110010303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110</v>
      </c>
      <c r="B2255" s="1">
        <f>IF(C2255=0,IF(B2254=Protocol!$V$20,1,B2254+1),B2254)</f>
        <v>1</v>
      </c>
      <c r="C2255" s="1">
        <f>IF(C2254+1=Protocol!$V$21,0,C2254+1)</f>
        <v>4</v>
      </c>
      <c r="D2255" s="1">
        <f t="shared" si="87"/>
        <v>4</v>
      </c>
      <c r="E2255" s="1" t="str">
        <f>INDEX(Protocol[Mark],MATCH(C2255,Protocol[Step],0))</f>
        <v>3M2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110010004</v>
      </c>
      <c r="H2255" s="134">
        <f>Systematic[[#This Row],[SampleVariableLabel]]+100*Systematic[[#This Row],[State]]</f>
        <v>110010404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110</v>
      </c>
      <c r="B2256" s="1">
        <f>IF(C2256=0,IF(B2255=Protocol!$V$20,1,B2255+1),B2255)</f>
        <v>1</v>
      </c>
      <c r="C2256" s="1">
        <f>IF(C2255+1=Protocol!$V$21,0,C2255+1)</f>
        <v>5</v>
      </c>
      <c r="D2256" s="1">
        <f t="shared" si="87"/>
        <v>5</v>
      </c>
      <c r="E2256" s="1" t="str">
        <f>INDEX(Protocol[Mark],MATCH(C2256,Protocol[Step],0))</f>
        <v>M(c)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110010005</v>
      </c>
      <c r="H2256" s="134">
        <f>Systematic[[#This Row],[SampleVariableLabel]]+100*Systematic[[#This Row],[State]]</f>
        <v>110010505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110</v>
      </c>
      <c r="B2257" s="1">
        <f>IF(C2257=0,IF(B2256=Protocol!$V$20,1,B2256+1),B2256)</f>
        <v>1</v>
      </c>
      <c r="C2257" s="1">
        <f>IF(C2256+1=Protocol!$V$21,0,C2256+1)</f>
        <v>6</v>
      </c>
      <c r="D2257" s="1">
        <f t="shared" si="87"/>
        <v>6</v>
      </c>
      <c r="E2257" s="1" t="str">
        <f>INDEX(Protocol[Mark],MATCH(C2257,Protocol[Step],0))</f>
        <v>4P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110010006</v>
      </c>
      <c r="H2257" s="134">
        <f>Systematic[[#This Row],[SampleVariableLabel]]+100*Systematic[[#This Row],[State]]</f>
        <v>110010606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110</v>
      </c>
      <c r="B2258" s="1">
        <f>IF(C2258=0,IF(B2257=Protocol!$V$20,1,B2257+1),B2257)</f>
        <v>1</v>
      </c>
      <c r="C2258" s="1">
        <f>IF(C2257+1=Protocol!$V$21,0,C2257+1)</f>
        <v>7</v>
      </c>
      <c r="D2258" s="1">
        <f t="shared" si="87"/>
        <v>1</v>
      </c>
      <c r="E2258" s="1" t="str">
        <f>INDEX(Protocol[Mark],MATCH(C2258,Protocol[Step],0))</f>
        <v>5G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110010001</v>
      </c>
      <c r="H2258" s="134">
        <f>Systematic[[#This Row],[SampleVariableLabel]]+100*Systematic[[#This Row],[State]]</f>
        <v>110010701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110</v>
      </c>
      <c r="B2259" s="1">
        <f>IF(C2259=0,IF(B2258=Protocol!$V$20,1,B2258+1),B2258)</f>
        <v>1</v>
      </c>
      <c r="C2259" s="1">
        <f>IF(C2258+1=Protocol!$V$21,0,C2258+1)</f>
        <v>8</v>
      </c>
      <c r="D2259" s="1">
        <f t="shared" si="87"/>
        <v>2</v>
      </c>
      <c r="E2259" s="1" t="str">
        <f>INDEX(Protocol[Mark],MATCH(C2259,Protocol[Step],0))</f>
        <v>6S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110010002</v>
      </c>
      <c r="H2259" s="134">
        <f>Systematic[[#This Row],[SampleVariableLabel]]+100*Systematic[[#This Row],[State]]</f>
        <v>110010802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110</v>
      </c>
      <c r="B2260" s="1">
        <f>IF(C2260=0,IF(B2259=Protocol!$V$20,1,B2259+1),B2259)</f>
        <v>1</v>
      </c>
      <c r="C2260" s="1">
        <f>IF(C2259+1=Protocol!$V$21,0,C2259+1)</f>
        <v>9</v>
      </c>
      <c r="D2260" s="1">
        <f t="shared" si="87"/>
        <v>3</v>
      </c>
      <c r="E2260" s="1" t="str">
        <f>INDEX(Protocol[Mark],MATCH(C2260,Protocol[Step],0))</f>
        <v>7Gp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110010003</v>
      </c>
      <c r="H2260" s="134">
        <f>Systematic[[#This Row],[SampleVariableLabel]]+100*Systematic[[#This Row],[State]]</f>
        <v>110010903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110</v>
      </c>
      <c r="B2261" s="1">
        <f>IF(C2261=0,IF(B2260=Protocol!$V$20,1,B2260+1),B2260)</f>
        <v>1</v>
      </c>
      <c r="C2261" s="1">
        <f>IF(C2260+1=Protocol!$V$21,0,C2260+1)</f>
        <v>10</v>
      </c>
      <c r="D2261" s="1">
        <f t="shared" si="87"/>
        <v>4</v>
      </c>
      <c r="E2261" s="1" t="str">
        <f>INDEX(Protocol[Mark],MATCH(C2261,Protocol[Step],0))</f>
        <v>8U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110010004</v>
      </c>
      <c r="H2261" s="134">
        <f>Systematic[[#This Row],[SampleVariableLabel]]+100*Systematic[[#This Row],[State]]</f>
        <v>110011004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110</v>
      </c>
      <c r="B2262" s="1">
        <f>IF(C2262=0,IF(B2261=Protocol!$V$20,1,B2261+1),B2261)</f>
        <v>1</v>
      </c>
      <c r="C2262" s="1">
        <f>IF(C2261+1=Protocol!$V$21,0,C2261+1)</f>
        <v>11</v>
      </c>
      <c r="D2262" s="1">
        <f t="shared" si="87"/>
        <v>5</v>
      </c>
      <c r="E2262" s="1" t="str">
        <f>INDEX(Protocol[Mark],MATCH(C2262,Protocol[Step],0))</f>
        <v>9Rot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110010005</v>
      </c>
      <c r="H2262" s="134">
        <f>Systematic[[#This Row],[SampleVariableLabel]]+100*Systematic[[#This Row],[State]]</f>
        <v>110011105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110</v>
      </c>
      <c r="B2263" s="1">
        <f>IF(C2263=0,IF(B2262=Protocol!$V$20,1,B2262+1),B2262)</f>
        <v>1</v>
      </c>
      <c r="C2263" s="1">
        <f>IF(C2262+1=Protocol!$V$21,0,C2262+1)</f>
        <v>12</v>
      </c>
      <c r="D2263" s="1">
        <f t="shared" si="87"/>
        <v>6</v>
      </c>
      <c r="E2263" s="1" t="str">
        <f>INDEX(Protocol[Mark],MATCH(C2263,Protocol[Step],0))</f>
        <v>10Ama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110010006</v>
      </c>
      <c r="H2263" s="134">
        <f>Systematic[[#This Row],[SampleVariableLabel]]+100*Systematic[[#This Row],[State]]</f>
        <v>110011206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111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0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111010001</v>
      </c>
      <c r="H2264" s="134">
        <f>Systematic[[#This Row],[SampleVariableLabel]]+100*Systematic[[#This Row],[State]]</f>
        <v>111010001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111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1D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111010002</v>
      </c>
      <c r="H2265" s="134">
        <f>Systematic[[#This Row],[SampleVariableLabel]]+100*Systematic[[#This Row],[State]]</f>
        <v>111010102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111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(M.1)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111010003</v>
      </c>
      <c r="H2266" s="134">
        <f>Systematic[[#This Row],[SampleVariableLabel]]+100*Systematic[[#This Row],[State]]</f>
        <v>111010203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111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2Oct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111010004</v>
      </c>
      <c r="H2267" s="134">
        <f>Systematic[[#This Row],[SampleVariableLabel]]+100*Systematic[[#This Row],[State]]</f>
        <v>111010304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111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3M2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111010005</v>
      </c>
      <c r="H2268" s="134">
        <f>Systematic[[#This Row],[SampleVariableLabel]]+100*Systematic[[#This Row],[State]]</f>
        <v>111010405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111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M(c)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111010006</v>
      </c>
      <c r="H2269" s="134">
        <f>Systematic[[#This Row],[SampleVariableLabel]]+100*Systematic[[#This Row],[State]]</f>
        <v>111010506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111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4P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111010001</v>
      </c>
      <c r="H2270" s="134">
        <f>Systematic[[#This Row],[SampleVariableLabel]]+100*Systematic[[#This Row],[State]]</f>
        <v>111010601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111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5G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111010002</v>
      </c>
      <c r="H2271" s="134">
        <f>Systematic[[#This Row],[SampleVariableLabel]]+100*Systematic[[#This Row],[State]]</f>
        <v>111010702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111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6S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111010003</v>
      </c>
      <c r="H2272" s="134">
        <f>Systematic[[#This Row],[SampleVariableLabel]]+100*Systematic[[#This Row],[State]]</f>
        <v>111010803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111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7Gp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111010004</v>
      </c>
      <c r="H2273" s="134">
        <f>Systematic[[#This Row],[SampleVariableLabel]]+100*Systematic[[#This Row],[State]]</f>
        <v>111010904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111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8U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111010005</v>
      </c>
      <c r="H2274" s="134">
        <f>Systematic[[#This Row],[SampleVariableLabel]]+100*Systematic[[#This Row],[State]]</f>
        <v>111011005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111</v>
      </c>
      <c r="B2275" s="1">
        <f>IF(C2275=0,IF(B2274=Protocol!$V$20,1,B2274+1),B2274)</f>
        <v>1</v>
      </c>
      <c r="C2275" s="1">
        <f>IF(C2274+1=Protocol!$V$21,0,C2274+1)</f>
        <v>11</v>
      </c>
      <c r="D2275" s="1">
        <f t="shared" si="87"/>
        <v>6</v>
      </c>
      <c r="E2275" s="1" t="str">
        <f>INDEX(Protocol[Mark],MATCH(C2275,Protocol[Step],0))</f>
        <v>9Rot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111010006</v>
      </c>
      <c r="H2275" s="134">
        <f>Systematic[[#This Row],[SampleVariableLabel]]+100*Systematic[[#This Row],[State]]</f>
        <v>111011106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111</v>
      </c>
      <c r="B2276" s="1">
        <f>IF(C2276=0,IF(B2275=Protocol!$V$20,1,B2275+1),B2275)</f>
        <v>1</v>
      </c>
      <c r="C2276" s="1">
        <f>IF(C2275+1=Protocol!$V$21,0,C2275+1)</f>
        <v>12</v>
      </c>
      <c r="D2276" s="1">
        <f t="shared" si="87"/>
        <v>1</v>
      </c>
      <c r="E2276" s="1" t="str">
        <f>INDEX(Protocol[Mark],MATCH(C2276,Protocol[Step],0))</f>
        <v>10Ama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111010001</v>
      </c>
      <c r="H2276" s="134">
        <f>Systematic[[#This Row],[SampleVariableLabel]]+100*Systematic[[#This Row],[State]]</f>
        <v>111011201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112</v>
      </c>
      <c r="B2277" s="1">
        <f>IF(C2277=0,IF(B2276=Protocol!$V$20,1,B2276+1),B2276)</f>
        <v>1</v>
      </c>
      <c r="C2277" s="1">
        <f>IF(C2276+1=Protocol!$V$21,0,C2276+1)</f>
        <v>0</v>
      </c>
      <c r="D2277" s="1">
        <f t="shared" si="87"/>
        <v>2</v>
      </c>
      <c r="E2277" s="1" t="str">
        <f>INDEX(Protocol[Mark],MATCH(C2277,Protocol[Step],0))</f>
        <v>0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112010002</v>
      </c>
      <c r="H2277" s="134">
        <f>Systematic[[#This Row],[SampleVariableLabel]]+100*Systematic[[#This Row],[State]]</f>
        <v>112010002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112</v>
      </c>
      <c r="B2278" s="1">
        <f>IF(C2278=0,IF(B2277=Protocol!$V$20,1,B2277+1),B2277)</f>
        <v>1</v>
      </c>
      <c r="C2278" s="1">
        <f>IF(C2277+1=Protocol!$V$21,0,C2277+1)</f>
        <v>1</v>
      </c>
      <c r="D2278" s="1">
        <f t="shared" si="87"/>
        <v>3</v>
      </c>
      <c r="E2278" s="1" t="str">
        <f>INDEX(Protocol[Mark],MATCH(C2278,Protocol[Step],0))</f>
        <v>1D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112010003</v>
      </c>
      <c r="H2278" s="134">
        <f>Systematic[[#This Row],[SampleVariableLabel]]+100*Systematic[[#This Row],[State]]</f>
        <v>112010103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112</v>
      </c>
      <c r="B2279" s="1">
        <f>IF(C2279=0,IF(B2278=Protocol!$V$20,1,B2278+1),B2278)</f>
        <v>1</v>
      </c>
      <c r="C2279" s="1">
        <f>IF(C2278+1=Protocol!$V$21,0,C2278+1)</f>
        <v>2</v>
      </c>
      <c r="D2279" s="1">
        <f t="shared" si="87"/>
        <v>4</v>
      </c>
      <c r="E2279" s="1" t="str">
        <f>INDEX(Protocol[Mark],MATCH(C2279,Protocol[Step],0))</f>
        <v>(M.1)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112010004</v>
      </c>
      <c r="H2279" s="134">
        <f>Systematic[[#This Row],[SampleVariableLabel]]+100*Systematic[[#This Row],[State]]</f>
        <v>112010204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112</v>
      </c>
      <c r="B2280" s="1">
        <f>IF(C2280=0,IF(B2279=Protocol!$V$20,1,B2279+1),B2279)</f>
        <v>1</v>
      </c>
      <c r="C2280" s="1">
        <f>IF(C2279+1=Protocol!$V$21,0,C2279+1)</f>
        <v>3</v>
      </c>
      <c r="D2280" s="1">
        <f t="shared" si="87"/>
        <v>5</v>
      </c>
      <c r="E2280" s="1" t="str">
        <f>INDEX(Protocol[Mark],MATCH(C2280,Protocol[Step],0))</f>
        <v>2Oct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112010005</v>
      </c>
      <c r="H2280" s="134">
        <f>Systematic[[#This Row],[SampleVariableLabel]]+100*Systematic[[#This Row],[State]]</f>
        <v>112010305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112</v>
      </c>
      <c r="B2281" s="1">
        <f>IF(C2281=0,IF(B2280=Protocol!$V$20,1,B2280+1),B2280)</f>
        <v>1</v>
      </c>
      <c r="C2281" s="1">
        <f>IF(C2280+1=Protocol!$V$21,0,C2280+1)</f>
        <v>4</v>
      </c>
      <c r="D2281" s="1">
        <f t="shared" si="87"/>
        <v>6</v>
      </c>
      <c r="E2281" s="1" t="str">
        <f>INDEX(Protocol[Mark],MATCH(C2281,Protocol[Step],0))</f>
        <v>3M2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112010006</v>
      </c>
      <c r="H2281" s="134">
        <f>Systematic[[#This Row],[SampleVariableLabel]]+100*Systematic[[#This Row],[State]]</f>
        <v>112010406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112</v>
      </c>
      <c r="B2282" s="1">
        <f>IF(C2282=0,IF(B2281=Protocol!$V$20,1,B2281+1),B2281)</f>
        <v>1</v>
      </c>
      <c r="C2282" s="1">
        <f>IF(C2281+1=Protocol!$V$21,0,C2281+1)</f>
        <v>5</v>
      </c>
      <c r="D2282" s="1">
        <f t="shared" si="87"/>
        <v>1</v>
      </c>
      <c r="E2282" s="1" t="str">
        <f>INDEX(Protocol[Mark],MATCH(C2282,Protocol[Step],0))</f>
        <v>M(c)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112010001</v>
      </c>
      <c r="H2282" s="134">
        <f>Systematic[[#This Row],[SampleVariableLabel]]+100*Systematic[[#This Row],[State]]</f>
        <v>112010501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112</v>
      </c>
      <c r="B2283" s="1">
        <f>IF(C2283=0,IF(B2282=Protocol!$V$20,1,B2282+1),B2282)</f>
        <v>1</v>
      </c>
      <c r="C2283" s="1">
        <f>IF(C2282+1=Protocol!$V$21,0,C2282+1)</f>
        <v>6</v>
      </c>
      <c r="D2283" s="1">
        <f t="shared" si="87"/>
        <v>2</v>
      </c>
      <c r="E2283" s="1" t="str">
        <f>INDEX(Protocol[Mark],MATCH(C2283,Protocol[Step],0))</f>
        <v>4P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112010002</v>
      </c>
      <c r="H2283" s="134">
        <f>Systematic[[#This Row],[SampleVariableLabel]]+100*Systematic[[#This Row],[State]]</f>
        <v>112010602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112</v>
      </c>
      <c r="B2284" s="1">
        <f>IF(C2284=0,IF(B2283=Protocol!$V$20,1,B2283+1),B2283)</f>
        <v>1</v>
      </c>
      <c r="C2284" s="1">
        <f>IF(C2283+1=Protocol!$V$21,0,C2283+1)</f>
        <v>7</v>
      </c>
      <c r="D2284" s="1">
        <f t="shared" si="87"/>
        <v>3</v>
      </c>
      <c r="E2284" s="1" t="str">
        <f>INDEX(Protocol[Mark],MATCH(C2284,Protocol[Step],0))</f>
        <v>5G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112010003</v>
      </c>
      <c r="H2284" s="134">
        <f>Systematic[[#This Row],[SampleVariableLabel]]+100*Systematic[[#This Row],[State]]</f>
        <v>112010703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112</v>
      </c>
      <c r="B2285" s="1">
        <f>IF(C2285=0,IF(B2284=Protocol!$V$20,1,B2284+1),B2284)</f>
        <v>1</v>
      </c>
      <c r="C2285" s="1">
        <f>IF(C2284+1=Protocol!$V$21,0,C2284+1)</f>
        <v>8</v>
      </c>
      <c r="D2285" s="1">
        <f t="shared" si="87"/>
        <v>4</v>
      </c>
      <c r="E2285" s="1" t="str">
        <f>INDEX(Protocol[Mark],MATCH(C2285,Protocol[Step],0))</f>
        <v>6S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112010004</v>
      </c>
      <c r="H2285" s="134">
        <f>Systematic[[#This Row],[SampleVariableLabel]]+100*Systematic[[#This Row],[State]]</f>
        <v>112010804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112</v>
      </c>
      <c r="B2286" s="1">
        <f>IF(C2286=0,IF(B2285=Protocol!$V$20,1,B2285+1),B2285)</f>
        <v>1</v>
      </c>
      <c r="C2286" s="1">
        <f>IF(C2285+1=Protocol!$V$21,0,C2285+1)</f>
        <v>9</v>
      </c>
      <c r="D2286" s="1">
        <f t="shared" si="87"/>
        <v>5</v>
      </c>
      <c r="E2286" s="1" t="str">
        <f>INDEX(Protocol[Mark],MATCH(C2286,Protocol[Step],0))</f>
        <v>7Gp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112010005</v>
      </c>
      <c r="H2286" s="134">
        <f>Systematic[[#This Row],[SampleVariableLabel]]+100*Systematic[[#This Row],[State]]</f>
        <v>112010905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112</v>
      </c>
      <c r="B2287" s="1">
        <f>IF(C2287=0,IF(B2286=Protocol!$V$20,1,B2286+1),B2286)</f>
        <v>1</v>
      </c>
      <c r="C2287" s="1">
        <f>IF(C2286+1=Protocol!$V$21,0,C2286+1)</f>
        <v>10</v>
      </c>
      <c r="D2287" s="1">
        <f t="shared" si="87"/>
        <v>6</v>
      </c>
      <c r="E2287" s="1" t="str">
        <f>INDEX(Protocol[Mark],MATCH(C2287,Protocol[Step],0))</f>
        <v>8U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112010006</v>
      </c>
      <c r="H2287" s="134">
        <f>Systematic[[#This Row],[SampleVariableLabel]]+100*Systematic[[#This Row],[State]]</f>
        <v>112011006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112</v>
      </c>
      <c r="B2288" s="1">
        <f>IF(C2288=0,IF(B2287=Protocol!$V$20,1,B2287+1),B2287)</f>
        <v>1</v>
      </c>
      <c r="C2288" s="1">
        <f>IF(C2287+1=Protocol!$V$21,0,C2287+1)</f>
        <v>11</v>
      </c>
      <c r="D2288" s="1">
        <f t="shared" si="87"/>
        <v>1</v>
      </c>
      <c r="E2288" s="1" t="str">
        <f>INDEX(Protocol[Mark],MATCH(C2288,Protocol[Step],0))</f>
        <v>9Rot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112010001</v>
      </c>
      <c r="H2288" s="134">
        <f>Systematic[[#This Row],[SampleVariableLabel]]+100*Systematic[[#This Row],[State]]</f>
        <v>112011101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112</v>
      </c>
      <c r="B2289" s="1">
        <f>IF(C2289=0,IF(B2288=Protocol!$V$20,1,B2288+1),B2288)</f>
        <v>1</v>
      </c>
      <c r="C2289" s="1">
        <f>IF(C2288+1=Protocol!$V$21,0,C2288+1)</f>
        <v>12</v>
      </c>
      <c r="D2289" s="1">
        <f t="shared" si="87"/>
        <v>2</v>
      </c>
      <c r="E2289" s="1" t="str">
        <f>INDEX(Protocol[Mark],MATCH(C2289,Protocol[Step],0))</f>
        <v>10Ama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112010002</v>
      </c>
      <c r="H2289" s="134">
        <f>Systematic[[#This Row],[SampleVariableLabel]]+100*Systematic[[#This Row],[State]]</f>
        <v>112011202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113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0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113010003</v>
      </c>
      <c r="H2290" s="134">
        <f>Systematic[[#This Row],[SampleVariableLabel]]+100*Systematic[[#This Row],[State]]</f>
        <v>113010003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113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113010004</v>
      </c>
      <c r="H2291" s="134">
        <f>Systematic[[#This Row],[SampleVariableLabel]]+100*Systematic[[#This Row],[State]]</f>
        <v>113010104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113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(M.1)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113010005</v>
      </c>
      <c r="H2292" s="134">
        <f>Systematic[[#This Row],[SampleVariableLabel]]+100*Systematic[[#This Row],[State]]</f>
        <v>113010205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113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2Oct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113010006</v>
      </c>
      <c r="H2293" s="134">
        <f>Systematic[[#This Row],[SampleVariableLabel]]+100*Systematic[[#This Row],[State]]</f>
        <v>113010306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113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3M2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113010001</v>
      </c>
      <c r="H2294" s="134">
        <f>Systematic[[#This Row],[SampleVariableLabel]]+100*Systematic[[#This Row],[State]]</f>
        <v>113010401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113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M(c)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113010002</v>
      </c>
      <c r="H2295" s="134">
        <f>Systematic[[#This Row],[SampleVariableLabel]]+100*Systematic[[#This Row],[State]]</f>
        <v>113010502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113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4P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113010003</v>
      </c>
      <c r="H2296" s="134">
        <f>Systematic[[#This Row],[SampleVariableLabel]]+100*Systematic[[#This Row],[State]]</f>
        <v>113010603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113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5G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113010004</v>
      </c>
      <c r="H2297" s="134">
        <f>Systematic[[#This Row],[SampleVariableLabel]]+100*Systematic[[#This Row],[State]]</f>
        <v>113010704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113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6S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113010005</v>
      </c>
      <c r="H2298" s="134">
        <f>Systematic[[#This Row],[SampleVariableLabel]]+100*Systematic[[#This Row],[State]]</f>
        <v>113010805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113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7Gp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113010006</v>
      </c>
      <c r="H2299" s="134">
        <f>Systematic[[#This Row],[SampleVariableLabel]]+100*Systematic[[#This Row],[State]]</f>
        <v>113010906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113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8U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113010001</v>
      </c>
      <c r="H2300" s="134">
        <f>Systematic[[#This Row],[SampleVariableLabel]]+100*Systematic[[#This Row],[State]]</f>
        <v>113011001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113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9Rot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113010002</v>
      </c>
      <c r="H2301" s="134">
        <f>Systematic[[#This Row],[SampleVariableLabel]]+100*Systematic[[#This Row],[State]]</f>
        <v>113011102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113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10Ama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113010003</v>
      </c>
      <c r="H2302" s="134">
        <f>Systematic[[#This Row],[SampleVariableLabel]]+100*Systematic[[#This Row],[State]]</f>
        <v>113011203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114</v>
      </c>
      <c r="B2303" s="1">
        <f>IF(C2303=0,IF(B2302=Protocol!$V$20,1,B2302+1),B2302)</f>
        <v>1</v>
      </c>
      <c r="C2303" s="1">
        <f>IF(C2302+1=Protocol!$V$21,0,C2302+1)</f>
        <v>0</v>
      </c>
      <c r="D2303" s="1">
        <f t="shared" si="87"/>
        <v>4</v>
      </c>
      <c r="E2303" s="1" t="str">
        <f>INDEX(Protocol[Mark],MATCH(C2303,Protocol[Step],0))</f>
        <v>0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114010004</v>
      </c>
      <c r="H2303" s="134">
        <f>Systematic[[#This Row],[SampleVariableLabel]]+100*Systematic[[#This Row],[State]]</f>
        <v>114010004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114</v>
      </c>
      <c r="B2304" s="1">
        <f>IF(C2304=0,IF(B2303=Protocol!$V$20,1,B2303+1),B2303)</f>
        <v>1</v>
      </c>
      <c r="C2304" s="1">
        <f>IF(C2303+1=Protocol!$V$21,0,C2303+1)</f>
        <v>1</v>
      </c>
      <c r="D2304" s="1">
        <f t="shared" si="87"/>
        <v>5</v>
      </c>
      <c r="E2304" s="1" t="str">
        <f>INDEX(Protocol[Mark],MATCH(C2304,Protocol[Step],0))</f>
        <v>1D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114010005</v>
      </c>
      <c r="H2304" s="134">
        <f>Systematic[[#This Row],[SampleVariableLabel]]+100*Systematic[[#This Row],[State]]</f>
        <v>114010105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114</v>
      </c>
      <c r="B2305" s="1">
        <f>IF(C2305=0,IF(B2304=Protocol!$V$20,1,B2304+1),B2304)</f>
        <v>1</v>
      </c>
      <c r="C2305" s="1">
        <f>IF(C2304+1=Protocol!$V$21,0,C2304+1)</f>
        <v>2</v>
      </c>
      <c r="D2305" s="1">
        <f t="shared" si="87"/>
        <v>6</v>
      </c>
      <c r="E2305" s="1" t="str">
        <f>INDEX(Protocol[Mark],MATCH(C2305,Protocol[Step],0))</f>
        <v>(M.1)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114010006</v>
      </c>
      <c r="H2305" s="134">
        <f>Systematic[[#This Row],[SampleVariableLabel]]+100*Systematic[[#This Row],[State]]</f>
        <v>114010206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114</v>
      </c>
      <c r="B2306" s="1">
        <f>IF(C2306=0,IF(B2305=Protocol!$V$20,1,B2305+1),B2305)</f>
        <v>1</v>
      </c>
      <c r="C2306" s="1">
        <f>IF(C2305+1=Protocol!$V$21,0,C2305+1)</f>
        <v>3</v>
      </c>
      <c r="D2306" s="1">
        <f t="shared" si="87"/>
        <v>1</v>
      </c>
      <c r="E2306" s="1" t="str">
        <f>INDEX(Protocol[Mark],MATCH(C2306,Protocol[Step],0))</f>
        <v>2Oct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114010001</v>
      </c>
      <c r="H2306" s="134">
        <f>Systematic[[#This Row],[SampleVariableLabel]]+100*Systematic[[#This Row],[State]]</f>
        <v>114010301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114</v>
      </c>
      <c r="B2307" s="1">
        <f>IF(C2307=0,IF(B2306=Protocol!$V$20,1,B2306+1),B2306)</f>
        <v>1</v>
      </c>
      <c r="C2307" s="1">
        <f>IF(C2306+1=Protocol!$V$21,0,C2306+1)</f>
        <v>4</v>
      </c>
      <c r="D2307" s="1">
        <f t="shared" ref="D2307:D2370" si="89">IF(D2306=nVariables,1,D2306+1)</f>
        <v>2</v>
      </c>
      <c r="E2307" s="1" t="str">
        <f>INDEX(Protocol[Mark],MATCH(C2307,Protocol[Step],0))</f>
        <v>3M2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114010002</v>
      </c>
      <c r="H2307" s="134">
        <f>Systematic[[#This Row],[SampleVariableLabel]]+100*Systematic[[#This Row],[State]]</f>
        <v>114010402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114</v>
      </c>
      <c r="B2308" s="1">
        <f>IF(C2308=0,IF(B2307=Protocol!$V$20,1,B2307+1),B2307)</f>
        <v>1</v>
      </c>
      <c r="C2308" s="1">
        <f>IF(C2307+1=Protocol!$V$21,0,C2307+1)</f>
        <v>5</v>
      </c>
      <c r="D2308" s="1">
        <f t="shared" si="89"/>
        <v>3</v>
      </c>
      <c r="E2308" s="1" t="str">
        <f>INDEX(Protocol[Mark],MATCH(C2308,Protocol[Step],0))</f>
        <v>M(c)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114010003</v>
      </c>
      <c r="H2308" s="134">
        <f>Systematic[[#This Row],[SampleVariableLabel]]+100*Systematic[[#This Row],[State]]</f>
        <v>114010503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114</v>
      </c>
      <c r="B2309" s="1">
        <f>IF(C2309=0,IF(B2308=Protocol!$V$20,1,B2308+1),B2308)</f>
        <v>1</v>
      </c>
      <c r="C2309" s="1">
        <f>IF(C2308+1=Protocol!$V$21,0,C2308+1)</f>
        <v>6</v>
      </c>
      <c r="D2309" s="1">
        <f t="shared" si="89"/>
        <v>4</v>
      </c>
      <c r="E2309" s="1" t="str">
        <f>INDEX(Protocol[Mark],MATCH(C2309,Protocol[Step],0))</f>
        <v>4P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114010004</v>
      </c>
      <c r="H2309" s="134">
        <f>Systematic[[#This Row],[SampleVariableLabel]]+100*Systematic[[#This Row],[State]]</f>
        <v>114010604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114</v>
      </c>
      <c r="B2310" s="1">
        <f>IF(C2310=0,IF(B2309=Protocol!$V$20,1,B2309+1),B2309)</f>
        <v>1</v>
      </c>
      <c r="C2310" s="1">
        <f>IF(C2309+1=Protocol!$V$21,0,C2309+1)</f>
        <v>7</v>
      </c>
      <c r="D2310" s="1">
        <f t="shared" si="89"/>
        <v>5</v>
      </c>
      <c r="E2310" s="1" t="str">
        <f>INDEX(Protocol[Mark],MATCH(C2310,Protocol[Step],0))</f>
        <v>5G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114010005</v>
      </c>
      <c r="H2310" s="134">
        <f>Systematic[[#This Row],[SampleVariableLabel]]+100*Systematic[[#This Row],[State]]</f>
        <v>114010705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114</v>
      </c>
      <c r="B2311" s="1">
        <f>IF(C2311=0,IF(B2310=Protocol!$V$20,1,B2310+1),B2310)</f>
        <v>1</v>
      </c>
      <c r="C2311" s="1">
        <f>IF(C2310+1=Protocol!$V$21,0,C2310+1)</f>
        <v>8</v>
      </c>
      <c r="D2311" s="1">
        <f t="shared" si="89"/>
        <v>6</v>
      </c>
      <c r="E2311" s="1" t="str">
        <f>INDEX(Protocol[Mark],MATCH(C2311,Protocol[Step],0))</f>
        <v>6S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114010006</v>
      </c>
      <c r="H2311" s="134">
        <f>Systematic[[#This Row],[SampleVariableLabel]]+100*Systematic[[#This Row],[State]]</f>
        <v>114010806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114</v>
      </c>
      <c r="B2312" s="1">
        <f>IF(C2312=0,IF(B2311=Protocol!$V$20,1,B2311+1),B2311)</f>
        <v>1</v>
      </c>
      <c r="C2312" s="1">
        <f>IF(C2311+1=Protocol!$V$21,0,C2311+1)</f>
        <v>9</v>
      </c>
      <c r="D2312" s="1">
        <f t="shared" si="89"/>
        <v>1</v>
      </c>
      <c r="E2312" s="1" t="str">
        <f>INDEX(Protocol[Mark],MATCH(C2312,Protocol[Step],0))</f>
        <v>7Gp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114010001</v>
      </c>
      <c r="H2312" s="134">
        <f>Systematic[[#This Row],[SampleVariableLabel]]+100*Systematic[[#This Row],[State]]</f>
        <v>114010901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114</v>
      </c>
      <c r="B2313" s="1">
        <f>IF(C2313=0,IF(B2312=Protocol!$V$20,1,B2312+1),B2312)</f>
        <v>1</v>
      </c>
      <c r="C2313" s="1">
        <f>IF(C2312+1=Protocol!$V$21,0,C2312+1)</f>
        <v>10</v>
      </c>
      <c r="D2313" s="1">
        <f t="shared" si="89"/>
        <v>2</v>
      </c>
      <c r="E2313" s="1" t="str">
        <f>INDEX(Protocol[Mark],MATCH(C2313,Protocol[Step],0))</f>
        <v>8U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114010002</v>
      </c>
      <c r="H2313" s="134">
        <f>Systematic[[#This Row],[SampleVariableLabel]]+100*Systematic[[#This Row],[State]]</f>
        <v>114011002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114</v>
      </c>
      <c r="B2314" s="1">
        <f>IF(C2314=0,IF(B2313=Protocol!$V$20,1,B2313+1),B2313)</f>
        <v>1</v>
      </c>
      <c r="C2314" s="1">
        <f>IF(C2313+1=Protocol!$V$21,0,C2313+1)</f>
        <v>11</v>
      </c>
      <c r="D2314" s="1">
        <f t="shared" si="89"/>
        <v>3</v>
      </c>
      <c r="E2314" s="1" t="str">
        <f>INDEX(Protocol[Mark],MATCH(C2314,Protocol[Step],0))</f>
        <v>9Rot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114010003</v>
      </c>
      <c r="H2314" s="134">
        <f>Systematic[[#This Row],[SampleVariableLabel]]+100*Systematic[[#This Row],[State]]</f>
        <v>114011103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114</v>
      </c>
      <c r="B2315" s="1">
        <f>IF(C2315=0,IF(B2314=Protocol!$V$20,1,B2314+1),B2314)</f>
        <v>1</v>
      </c>
      <c r="C2315" s="1">
        <f>IF(C2314+1=Protocol!$V$21,0,C2314+1)</f>
        <v>12</v>
      </c>
      <c r="D2315" s="1">
        <f t="shared" si="89"/>
        <v>4</v>
      </c>
      <c r="E2315" s="1" t="str">
        <f>INDEX(Protocol[Mark],MATCH(C2315,Protocol[Step],0))</f>
        <v>10Ama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114010004</v>
      </c>
      <c r="H2315" s="134">
        <f>Systematic[[#This Row],[SampleVariableLabel]]+100*Systematic[[#This Row],[State]]</f>
        <v>114011204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115</v>
      </c>
      <c r="B2316" s="1">
        <f>IF(C2316=0,IF(B2315=Protocol!$V$20,1,B2315+1),B2315)</f>
        <v>1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0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115010005</v>
      </c>
      <c r="H2316" s="134">
        <f>Systematic[[#This Row],[SampleVariableLabel]]+100*Systematic[[#This Row],[State]]</f>
        <v>115010005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115</v>
      </c>
      <c r="B2317" s="1">
        <f>IF(C2317=0,IF(B2316=Protocol!$V$20,1,B2316+1),B2316)</f>
        <v>1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1D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115010006</v>
      </c>
      <c r="H2317" s="134">
        <f>Systematic[[#This Row],[SampleVariableLabel]]+100*Systematic[[#This Row],[State]]</f>
        <v>115010106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115</v>
      </c>
      <c r="B2318" s="1">
        <f>IF(C2318=0,IF(B2317=Protocol!$V$20,1,B2317+1),B2317)</f>
        <v>1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(M.1)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115010001</v>
      </c>
      <c r="H2318" s="134">
        <f>Systematic[[#This Row],[SampleVariableLabel]]+100*Systematic[[#This Row],[State]]</f>
        <v>115010201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115</v>
      </c>
      <c r="B2319" s="1">
        <f>IF(C2319=0,IF(B2318=Protocol!$V$20,1,B2318+1),B2318)</f>
        <v>1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2Oct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115010002</v>
      </c>
      <c r="H2319" s="134">
        <f>Systematic[[#This Row],[SampleVariableLabel]]+100*Systematic[[#This Row],[State]]</f>
        <v>115010302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115</v>
      </c>
      <c r="B2320" s="1">
        <f>IF(C2320=0,IF(B2319=Protocol!$V$20,1,B2319+1),B2319)</f>
        <v>1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3M2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115010003</v>
      </c>
      <c r="H2320" s="134">
        <f>Systematic[[#This Row],[SampleVariableLabel]]+100*Systematic[[#This Row],[State]]</f>
        <v>115010403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115</v>
      </c>
      <c r="B2321" s="1">
        <f>IF(C2321=0,IF(B2320=Protocol!$V$20,1,B2320+1),B2320)</f>
        <v>1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M(c)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115010004</v>
      </c>
      <c r="H2321" s="134">
        <f>Systematic[[#This Row],[SampleVariableLabel]]+100*Systematic[[#This Row],[State]]</f>
        <v>115010504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115</v>
      </c>
      <c r="B2322" s="1">
        <f>IF(C2322=0,IF(B2321=Protocol!$V$20,1,B2321+1),B2321)</f>
        <v>1</v>
      </c>
      <c r="C2322" s="1">
        <f>IF(C2321+1=Protocol!$V$21,0,C2321+1)</f>
        <v>6</v>
      </c>
      <c r="D2322" s="1">
        <f t="shared" si="89"/>
        <v>5</v>
      </c>
      <c r="E2322" s="1" t="str">
        <f>INDEX(Protocol[Mark],MATCH(C2322,Protocol[Step],0))</f>
        <v>4P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115010005</v>
      </c>
      <c r="H2322" s="134">
        <f>Systematic[[#This Row],[SampleVariableLabel]]+100*Systematic[[#This Row],[State]]</f>
        <v>115010605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115</v>
      </c>
      <c r="B2323" s="1">
        <f>IF(C2323=0,IF(B2322=Protocol!$V$20,1,B2322+1),B2322)</f>
        <v>1</v>
      </c>
      <c r="C2323" s="1">
        <f>IF(C2322+1=Protocol!$V$21,0,C2322+1)</f>
        <v>7</v>
      </c>
      <c r="D2323" s="1">
        <f t="shared" si="89"/>
        <v>6</v>
      </c>
      <c r="E2323" s="1" t="str">
        <f>INDEX(Protocol[Mark],MATCH(C2323,Protocol[Step],0))</f>
        <v>5G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115010006</v>
      </c>
      <c r="H2323" s="134">
        <f>Systematic[[#This Row],[SampleVariableLabel]]+100*Systematic[[#This Row],[State]]</f>
        <v>115010706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115</v>
      </c>
      <c r="B2324" s="1">
        <f>IF(C2324=0,IF(B2323=Protocol!$V$20,1,B2323+1),B2323)</f>
        <v>1</v>
      </c>
      <c r="C2324" s="1">
        <f>IF(C2323+1=Protocol!$V$21,0,C2323+1)</f>
        <v>8</v>
      </c>
      <c r="D2324" s="1">
        <f t="shared" si="89"/>
        <v>1</v>
      </c>
      <c r="E2324" s="1" t="str">
        <f>INDEX(Protocol[Mark],MATCH(C2324,Protocol[Step],0))</f>
        <v>6S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115010001</v>
      </c>
      <c r="H2324" s="134">
        <f>Systematic[[#This Row],[SampleVariableLabel]]+100*Systematic[[#This Row],[State]]</f>
        <v>115010801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115</v>
      </c>
      <c r="B2325" s="1">
        <f>IF(C2325=0,IF(B2324=Protocol!$V$20,1,B2324+1),B2324)</f>
        <v>1</v>
      </c>
      <c r="C2325" s="1">
        <f>IF(C2324+1=Protocol!$V$21,0,C2324+1)</f>
        <v>9</v>
      </c>
      <c r="D2325" s="1">
        <f t="shared" si="89"/>
        <v>2</v>
      </c>
      <c r="E2325" s="1" t="str">
        <f>INDEX(Protocol[Mark],MATCH(C2325,Protocol[Step],0))</f>
        <v>7Gp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115010002</v>
      </c>
      <c r="H2325" s="134">
        <f>Systematic[[#This Row],[SampleVariableLabel]]+100*Systematic[[#This Row],[State]]</f>
        <v>115010902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115</v>
      </c>
      <c r="B2326" s="1">
        <f>IF(C2326=0,IF(B2325=Protocol!$V$20,1,B2325+1),B2325)</f>
        <v>1</v>
      </c>
      <c r="C2326" s="1">
        <f>IF(C2325+1=Protocol!$V$21,0,C2325+1)</f>
        <v>10</v>
      </c>
      <c r="D2326" s="1">
        <f t="shared" si="89"/>
        <v>3</v>
      </c>
      <c r="E2326" s="1" t="str">
        <f>INDEX(Protocol[Mark],MATCH(C2326,Protocol[Step],0))</f>
        <v>8U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115010003</v>
      </c>
      <c r="H2326" s="134">
        <f>Systematic[[#This Row],[SampleVariableLabel]]+100*Systematic[[#This Row],[State]]</f>
        <v>115011003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115</v>
      </c>
      <c r="B2327" s="1">
        <f>IF(C2327=0,IF(B2326=Protocol!$V$20,1,B2326+1),B2326)</f>
        <v>1</v>
      </c>
      <c r="C2327" s="1">
        <f>IF(C2326+1=Protocol!$V$21,0,C2326+1)</f>
        <v>11</v>
      </c>
      <c r="D2327" s="1">
        <f t="shared" si="89"/>
        <v>4</v>
      </c>
      <c r="E2327" s="1" t="str">
        <f>INDEX(Protocol[Mark],MATCH(C2327,Protocol[Step],0))</f>
        <v>9Rot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115010004</v>
      </c>
      <c r="H2327" s="134">
        <f>Systematic[[#This Row],[SampleVariableLabel]]+100*Systematic[[#This Row],[State]]</f>
        <v>115011104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115</v>
      </c>
      <c r="B2328" s="1">
        <f>IF(C2328=0,IF(B2327=Protocol!$V$20,1,B2327+1),B2327)</f>
        <v>1</v>
      </c>
      <c r="C2328" s="1">
        <f>IF(C2327+1=Protocol!$V$21,0,C2327+1)</f>
        <v>12</v>
      </c>
      <c r="D2328" s="1">
        <f t="shared" si="89"/>
        <v>5</v>
      </c>
      <c r="E2328" s="1" t="str">
        <f>INDEX(Protocol[Mark],MATCH(C2328,Protocol[Step],0))</f>
        <v>10Ama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115010005</v>
      </c>
      <c r="H2328" s="134">
        <f>Systematic[[#This Row],[SampleVariableLabel]]+100*Systematic[[#This Row],[State]]</f>
        <v>115011205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116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0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116010006</v>
      </c>
      <c r="H2329" s="134">
        <f>Systematic[[#This Row],[SampleVariableLabel]]+100*Systematic[[#This Row],[State]]</f>
        <v>116010006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116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1D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116010001</v>
      </c>
      <c r="H2330" s="134">
        <f>Systematic[[#This Row],[SampleVariableLabel]]+100*Systematic[[#This Row],[State]]</f>
        <v>116010101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116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(M.1)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116010002</v>
      </c>
      <c r="H2331" s="134">
        <f>Systematic[[#This Row],[SampleVariableLabel]]+100*Systematic[[#This Row],[State]]</f>
        <v>116010202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116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2Oct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116010003</v>
      </c>
      <c r="H2332" s="134">
        <f>Systematic[[#This Row],[SampleVariableLabel]]+100*Systematic[[#This Row],[State]]</f>
        <v>116010303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116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3M2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116010004</v>
      </c>
      <c r="H2333" s="134">
        <f>Systematic[[#This Row],[SampleVariableLabel]]+100*Systematic[[#This Row],[State]]</f>
        <v>116010404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116</v>
      </c>
      <c r="B2334" s="1">
        <f>IF(C2334=0,IF(B2333=Protocol!$V$20,1,B2333+1),B2333)</f>
        <v>1</v>
      </c>
      <c r="C2334" s="1">
        <f>IF(C2333+1=Protocol!$V$21,0,C2333+1)</f>
        <v>5</v>
      </c>
      <c r="D2334" s="1">
        <f t="shared" si="89"/>
        <v>5</v>
      </c>
      <c r="E2334" s="1" t="str">
        <f>INDEX(Protocol[Mark],MATCH(C2334,Protocol[Step],0))</f>
        <v>M(c)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116010005</v>
      </c>
      <c r="H2334" s="134">
        <f>Systematic[[#This Row],[SampleVariableLabel]]+100*Systematic[[#This Row],[State]]</f>
        <v>116010505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116</v>
      </c>
      <c r="B2335" s="1">
        <f>IF(C2335=0,IF(B2334=Protocol!$V$20,1,B2334+1),B2334)</f>
        <v>1</v>
      </c>
      <c r="C2335" s="1">
        <f>IF(C2334+1=Protocol!$V$21,0,C2334+1)</f>
        <v>6</v>
      </c>
      <c r="D2335" s="1">
        <f t="shared" si="89"/>
        <v>6</v>
      </c>
      <c r="E2335" s="1" t="str">
        <f>INDEX(Protocol[Mark],MATCH(C2335,Protocol[Step],0))</f>
        <v>4P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116010006</v>
      </c>
      <c r="H2335" s="134">
        <f>Systematic[[#This Row],[SampleVariableLabel]]+100*Systematic[[#This Row],[State]]</f>
        <v>116010606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116</v>
      </c>
      <c r="B2336" s="1">
        <f>IF(C2336=0,IF(B2335=Protocol!$V$20,1,B2335+1),B2335)</f>
        <v>1</v>
      </c>
      <c r="C2336" s="1">
        <f>IF(C2335+1=Protocol!$V$21,0,C2335+1)</f>
        <v>7</v>
      </c>
      <c r="D2336" s="1">
        <f t="shared" si="89"/>
        <v>1</v>
      </c>
      <c r="E2336" s="1" t="str">
        <f>INDEX(Protocol[Mark],MATCH(C2336,Protocol[Step],0))</f>
        <v>5G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116010001</v>
      </c>
      <c r="H2336" s="134">
        <f>Systematic[[#This Row],[SampleVariableLabel]]+100*Systematic[[#This Row],[State]]</f>
        <v>116010701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116</v>
      </c>
      <c r="B2337" s="1">
        <f>IF(C2337=0,IF(B2336=Protocol!$V$20,1,B2336+1),B2336)</f>
        <v>1</v>
      </c>
      <c r="C2337" s="1">
        <f>IF(C2336+1=Protocol!$V$21,0,C2336+1)</f>
        <v>8</v>
      </c>
      <c r="D2337" s="1">
        <f t="shared" si="89"/>
        <v>2</v>
      </c>
      <c r="E2337" s="1" t="str">
        <f>INDEX(Protocol[Mark],MATCH(C2337,Protocol[Step],0))</f>
        <v>6S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116010002</v>
      </c>
      <c r="H2337" s="134">
        <f>Systematic[[#This Row],[SampleVariableLabel]]+100*Systematic[[#This Row],[State]]</f>
        <v>116010802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116</v>
      </c>
      <c r="B2338" s="1">
        <f>IF(C2338=0,IF(B2337=Protocol!$V$20,1,B2337+1),B2337)</f>
        <v>1</v>
      </c>
      <c r="C2338" s="1">
        <f>IF(C2337+1=Protocol!$V$21,0,C2337+1)</f>
        <v>9</v>
      </c>
      <c r="D2338" s="1">
        <f t="shared" si="89"/>
        <v>3</v>
      </c>
      <c r="E2338" s="1" t="str">
        <f>INDEX(Protocol[Mark],MATCH(C2338,Protocol[Step],0))</f>
        <v>7Gp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116010003</v>
      </c>
      <c r="H2338" s="134">
        <f>Systematic[[#This Row],[SampleVariableLabel]]+100*Systematic[[#This Row],[State]]</f>
        <v>116010903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116</v>
      </c>
      <c r="B2339" s="1">
        <f>IF(C2339=0,IF(B2338=Protocol!$V$20,1,B2338+1),B2338)</f>
        <v>1</v>
      </c>
      <c r="C2339" s="1">
        <f>IF(C2338+1=Protocol!$V$21,0,C2338+1)</f>
        <v>10</v>
      </c>
      <c r="D2339" s="1">
        <f t="shared" si="89"/>
        <v>4</v>
      </c>
      <c r="E2339" s="1" t="str">
        <f>INDEX(Protocol[Mark],MATCH(C2339,Protocol[Step],0))</f>
        <v>8U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116010004</v>
      </c>
      <c r="H2339" s="134">
        <f>Systematic[[#This Row],[SampleVariableLabel]]+100*Systematic[[#This Row],[State]]</f>
        <v>116011004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116</v>
      </c>
      <c r="B2340" s="1">
        <f>IF(C2340=0,IF(B2339=Protocol!$V$20,1,B2339+1),B2339)</f>
        <v>1</v>
      </c>
      <c r="C2340" s="1">
        <f>IF(C2339+1=Protocol!$V$21,0,C2339+1)</f>
        <v>11</v>
      </c>
      <c r="D2340" s="1">
        <f t="shared" si="89"/>
        <v>5</v>
      </c>
      <c r="E2340" s="1" t="str">
        <f>INDEX(Protocol[Mark],MATCH(C2340,Protocol[Step],0))</f>
        <v>9Rot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116010005</v>
      </c>
      <c r="H2340" s="134">
        <f>Systematic[[#This Row],[SampleVariableLabel]]+100*Systematic[[#This Row],[State]]</f>
        <v>116011105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116</v>
      </c>
      <c r="B2341" s="1">
        <f>IF(C2341=0,IF(B2340=Protocol!$V$20,1,B2340+1),B2340)</f>
        <v>1</v>
      </c>
      <c r="C2341" s="1">
        <f>IF(C2340+1=Protocol!$V$21,0,C2340+1)</f>
        <v>12</v>
      </c>
      <c r="D2341" s="1">
        <f t="shared" si="89"/>
        <v>6</v>
      </c>
      <c r="E2341" s="1" t="str">
        <f>INDEX(Protocol[Mark],MATCH(C2341,Protocol[Step],0))</f>
        <v>10Ama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116010006</v>
      </c>
      <c r="H2341" s="134">
        <f>Systematic[[#This Row],[SampleVariableLabel]]+100*Systematic[[#This Row],[State]]</f>
        <v>116011206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117</v>
      </c>
      <c r="B2342" s="1">
        <f>IF(C2342=0,IF(B2341=Protocol!$V$20,1,B2341+1),B2341)</f>
        <v>1</v>
      </c>
      <c r="C2342" s="1">
        <f>IF(C2341+1=Protocol!$V$21,0,C2341+1)</f>
        <v>0</v>
      </c>
      <c r="D2342" s="1">
        <f t="shared" si="89"/>
        <v>1</v>
      </c>
      <c r="E2342" s="1" t="str">
        <f>INDEX(Protocol[Mark],MATCH(C2342,Protocol[Step],0))</f>
        <v>0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117010001</v>
      </c>
      <c r="H2342" s="134">
        <f>Systematic[[#This Row],[SampleVariableLabel]]+100*Systematic[[#This Row],[State]]</f>
        <v>117010001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117</v>
      </c>
      <c r="B2343" s="1">
        <f>IF(C2343=0,IF(B2342=Protocol!$V$20,1,B2342+1),B2342)</f>
        <v>1</v>
      </c>
      <c r="C2343" s="1">
        <f>IF(C2342+1=Protocol!$V$21,0,C2342+1)</f>
        <v>1</v>
      </c>
      <c r="D2343" s="1">
        <f t="shared" si="89"/>
        <v>2</v>
      </c>
      <c r="E2343" s="1" t="str">
        <f>INDEX(Protocol[Mark],MATCH(C2343,Protocol[Step],0))</f>
        <v>1D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117010002</v>
      </c>
      <c r="H2343" s="134">
        <f>Systematic[[#This Row],[SampleVariableLabel]]+100*Systematic[[#This Row],[State]]</f>
        <v>117010102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117</v>
      </c>
      <c r="B2344" s="1">
        <f>IF(C2344=0,IF(B2343=Protocol!$V$20,1,B2343+1),B2343)</f>
        <v>1</v>
      </c>
      <c r="C2344" s="1">
        <f>IF(C2343+1=Protocol!$V$21,0,C2343+1)</f>
        <v>2</v>
      </c>
      <c r="D2344" s="1">
        <f t="shared" si="89"/>
        <v>3</v>
      </c>
      <c r="E2344" s="1" t="str">
        <f>INDEX(Protocol[Mark],MATCH(C2344,Protocol[Step],0))</f>
        <v>(M.1)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117010003</v>
      </c>
      <c r="H2344" s="134">
        <f>Systematic[[#This Row],[SampleVariableLabel]]+100*Systematic[[#This Row],[State]]</f>
        <v>117010203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117</v>
      </c>
      <c r="B2345" s="1">
        <f>IF(C2345=0,IF(B2344=Protocol!$V$20,1,B2344+1),B2344)</f>
        <v>1</v>
      </c>
      <c r="C2345" s="1">
        <f>IF(C2344+1=Protocol!$V$21,0,C2344+1)</f>
        <v>3</v>
      </c>
      <c r="D2345" s="1">
        <f t="shared" si="89"/>
        <v>4</v>
      </c>
      <c r="E2345" s="1" t="str">
        <f>INDEX(Protocol[Mark],MATCH(C2345,Protocol[Step],0))</f>
        <v>2Oct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117010004</v>
      </c>
      <c r="H2345" s="134">
        <f>Systematic[[#This Row],[SampleVariableLabel]]+100*Systematic[[#This Row],[State]]</f>
        <v>117010304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117</v>
      </c>
      <c r="B2346" s="1">
        <f>IF(C2346=0,IF(B2345=Protocol!$V$20,1,B2345+1),B2345)</f>
        <v>1</v>
      </c>
      <c r="C2346" s="1">
        <f>IF(C2345+1=Protocol!$V$21,0,C2345+1)</f>
        <v>4</v>
      </c>
      <c r="D2346" s="1">
        <f t="shared" si="89"/>
        <v>5</v>
      </c>
      <c r="E2346" s="1" t="str">
        <f>INDEX(Protocol[Mark],MATCH(C2346,Protocol[Step],0))</f>
        <v>3M2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117010005</v>
      </c>
      <c r="H2346" s="134">
        <f>Systematic[[#This Row],[SampleVariableLabel]]+100*Systematic[[#This Row],[State]]</f>
        <v>117010405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117</v>
      </c>
      <c r="B2347" s="1">
        <f>IF(C2347=0,IF(B2346=Protocol!$V$20,1,B2346+1),B2346)</f>
        <v>1</v>
      </c>
      <c r="C2347" s="1">
        <f>IF(C2346+1=Protocol!$V$21,0,C2346+1)</f>
        <v>5</v>
      </c>
      <c r="D2347" s="1">
        <f t="shared" si="89"/>
        <v>6</v>
      </c>
      <c r="E2347" s="1" t="str">
        <f>INDEX(Protocol[Mark],MATCH(C2347,Protocol[Step],0))</f>
        <v>M(c)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117010006</v>
      </c>
      <c r="H2347" s="134">
        <f>Systematic[[#This Row],[SampleVariableLabel]]+100*Systematic[[#This Row],[State]]</f>
        <v>117010506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117</v>
      </c>
      <c r="B2348" s="1">
        <f>IF(C2348=0,IF(B2347=Protocol!$V$20,1,B2347+1),B2347)</f>
        <v>1</v>
      </c>
      <c r="C2348" s="1">
        <f>IF(C2347+1=Protocol!$V$21,0,C2347+1)</f>
        <v>6</v>
      </c>
      <c r="D2348" s="1">
        <f t="shared" si="89"/>
        <v>1</v>
      </c>
      <c r="E2348" s="1" t="str">
        <f>INDEX(Protocol[Mark],MATCH(C2348,Protocol[Step],0))</f>
        <v>4P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117010001</v>
      </c>
      <c r="H2348" s="134">
        <f>Systematic[[#This Row],[SampleVariableLabel]]+100*Systematic[[#This Row],[State]]</f>
        <v>117010601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117</v>
      </c>
      <c r="B2349" s="1">
        <f>IF(C2349=0,IF(B2348=Protocol!$V$20,1,B2348+1),B2348)</f>
        <v>1</v>
      </c>
      <c r="C2349" s="1">
        <f>IF(C2348+1=Protocol!$V$21,0,C2348+1)</f>
        <v>7</v>
      </c>
      <c r="D2349" s="1">
        <f t="shared" si="89"/>
        <v>2</v>
      </c>
      <c r="E2349" s="1" t="str">
        <f>INDEX(Protocol[Mark],MATCH(C2349,Protocol[Step],0))</f>
        <v>5G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117010002</v>
      </c>
      <c r="H2349" s="134">
        <f>Systematic[[#This Row],[SampleVariableLabel]]+100*Systematic[[#This Row],[State]]</f>
        <v>117010702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117</v>
      </c>
      <c r="B2350" s="1">
        <f>IF(C2350=0,IF(B2349=Protocol!$V$20,1,B2349+1),B2349)</f>
        <v>1</v>
      </c>
      <c r="C2350" s="1">
        <f>IF(C2349+1=Protocol!$V$21,0,C2349+1)</f>
        <v>8</v>
      </c>
      <c r="D2350" s="1">
        <f t="shared" si="89"/>
        <v>3</v>
      </c>
      <c r="E2350" s="1" t="str">
        <f>INDEX(Protocol[Mark],MATCH(C2350,Protocol[Step],0))</f>
        <v>6S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117010003</v>
      </c>
      <c r="H2350" s="134">
        <f>Systematic[[#This Row],[SampleVariableLabel]]+100*Systematic[[#This Row],[State]]</f>
        <v>117010803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117</v>
      </c>
      <c r="B2351" s="1">
        <f>IF(C2351=0,IF(B2350=Protocol!$V$20,1,B2350+1),B2350)</f>
        <v>1</v>
      </c>
      <c r="C2351" s="1">
        <f>IF(C2350+1=Protocol!$V$21,0,C2350+1)</f>
        <v>9</v>
      </c>
      <c r="D2351" s="1">
        <f t="shared" si="89"/>
        <v>4</v>
      </c>
      <c r="E2351" s="1" t="str">
        <f>INDEX(Protocol[Mark],MATCH(C2351,Protocol[Step],0))</f>
        <v>7Gp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117010004</v>
      </c>
      <c r="H2351" s="134">
        <f>Systematic[[#This Row],[SampleVariableLabel]]+100*Systematic[[#This Row],[State]]</f>
        <v>117010904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117</v>
      </c>
      <c r="B2352" s="1">
        <f>IF(C2352=0,IF(B2351=Protocol!$V$20,1,B2351+1),B2351)</f>
        <v>1</v>
      </c>
      <c r="C2352" s="1">
        <f>IF(C2351+1=Protocol!$V$21,0,C2351+1)</f>
        <v>10</v>
      </c>
      <c r="D2352" s="1">
        <f t="shared" si="89"/>
        <v>5</v>
      </c>
      <c r="E2352" s="1" t="str">
        <f>INDEX(Protocol[Mark],MATCH(C2352,Protocol[Step],0))</f>
        <v>8U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117010005</v>
      </c>
      <c r="H2352" s="134">
        <f>Systematic[[#This Row],[SampleVariableLabel]]+100*Systematic[[#This Row],[State]]</f>
        <v>117011005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117</v>
      </c>
      <c r="B2353" s="1">
        <f>IF(C2353=0,IF(B2352=Protocol!$V$20,1,B2352+1),B2352)</f>
        <v>1</v>
      </c>
      <c r="C2353" s="1">
        <f>IF(C2352+1=Protocol!$V$21,0,C2352+1)</f>
        <v>11</v>
      </c>
      <c r="D2353" s="1">
        <f t="shared" si="89"/>
        <v>6</v>
      </c>
      <c r="E2353" s="1" t="str">
        <f>INDEX(Protocol[Mark],MATCH(C2353,Protocol[Step],0))</f>
        <v>9Rot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117010006</v>
      </c>
      <c r="H2353" s="134">
        <f>Systematic[[#This Row],[SampleVariableLabel]]+100*Systematic[[#This Row],[State]]</f>
        <v>117011106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117</v>
      </c>
      <c r="B2354" s="1">
        <f>IF(C2354=0,IF(B2353=Protocol!$V$20,1,B2353+1),B2353)</f>
        <v>1</v>
      </c>
      <c r="C2354" s="1">
        <f>IF(C2353+1=Protocol!$V$21,0,C2353+1)</f>
        <v>12</v>
      </c>
      <c r="D2354" s="1">
        <f t="shared" si="89"/>
        <v>1</v>
      </c>
      <c r="E2354" s="1" t="str">
        <f>INDEX(Protocol[Mark],MATCH(C2354,Protocol[Step],0))</f>
        <v>10Ama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117010001</v>
      </c>
      <c r="H2354" s="134">
        <f>Systematic[[#This Row],[SampleVariableLabel]]+100*Systematic[[#This Row],[State]]</f>
        <v>117011201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118</v>
      </c>
      <c r="B2355" s="1">
        <f>IF(C2355=0,IF(B2354=Protocol!$V$20,1,B2354+1),B2354)</f>
        <v>1</v>
      </c>
      <c r="C2355" s="1">
        <f>IF(C2354+1=Protocol!$V$21,0,C2354+1)</f>
        <v>0</v>
      </c>
      <c r="D2355" s="1">
        <f t="shared" si="89"/>
        <v>2</v>
      </c>
      <c r="E2355" s="1" t="str">
        <f>INDEX(Protocol[Mark],MATCH(C2355,Protocol[Step],0))</f>
        <v>0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118010002</v>
      </c>
      <c r="H2355" s="134">
        <f>Systematic[[#This Row],[SampleVariableLabel]]+100*Systematic[[#This Row],[State]]</f>
        <v>118010002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118</v>
      </c>
      <c r="B2356" s="1">
        <f>IF(C2356=0,IF(B2355=Protocol!$V$20,1,B2355+1),B2355)</f>
        <v>1</v>
      </c>
      <c r="C2356" s="1">
        <f>IF(C2355+1=Protocol!$V$21,0,C2355+1)</f>
        <v>1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118010003</v>
      </c>
      <c r="H2356" s="134">
        <f>Systematic[[#This Row],[SampleVariableLabel]]+100*Systematic[[#This Row],[State]]</f>
        <v>118010103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118</v>
      </c>
      <c r="B2357" s="1">
        <f>IF(C2357=0,IF(B2356=Protocol!$V$20,1,B2356+1),B2356)</f>
        <v>1</v>
      </c>
      <c r="C2357" s="1">
        <f>IF(C2356+1=Protocol!$V$21,0,C2356+1)</f>
        <v>2</v>
      </c>
      <c r="D2357" s="1">
        <f t="shared" si="89"/>
        <v>4</v>
      </c>
      <c r="E2357" s="1" t="str">
        <f>INDEX(Protocol[Mark],MATCH(C2357,Protocol[Step],0))</f>
        <v>(M.1)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118010004</v>
      </c>
      <c r="H2357" s="134">
        <f>Systematic[[#This Row],[SampleVariableLabel]]+100*Systematic[[#This Row],[State]]</f>
        <v>118010204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118</v>
      </c>
      <c r="B2358" s="1">
        <f>IF(C2358=0,IF(B2357=Protocol!$V$20,1,B2357+1),B2357)</f>
        <v>1</v>
      </c>
      <c r="C2358" s="1">
        <f>IF(C2357+1=Protocol!$V$21,0,C2357+1)</f>
        <v>3</v>
      </c>
      <c r="D2358" s="1">
        <f t="shared" si="89"/>
        <v>5</v>
      </c>
      <c r="E2358" s="1" t="str">
        <f>INDEX(Protocol[Mark],MATCH(C2358,Protocol[Step],0))</f>
        <v>2Oct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118010005</v>
      </c>
      <c r="H2358" s="134">
        <f>Systematic[[#This Row],[SampleVariableLabel]]+100*Systematic[[#This Row],[State]]</f>
        <v>118010305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118</v>
      </c>
      <c r="B2359" s="1">
        <f>IF(C2359=0,IF(B2358=Protocol!$V$20,1,B2358+1),B2358)</f>
        <v>1</v>
      </c>
      <c r="C2359" s="1">
        <f>IF(C2358+1=Protocol!$V$21,0,C2358+1)</f>
        <v>4</v>
      </c>
      <c r="D2359" s="1">
        <f t="shared" si="89"/>
        <v>6</v>
      </c>
      <c r="E2359" s="1" t="str">
        <f>INDEX(Protocol[Mark],MATCH(C2359,Protocol[Step],0))</f>
        <v>3M2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118010006</v>
      </c>
      <c r="H2359" s="134">
        <f>Systematic[[#This Row],[SampleVariableLabel]]+100*Systematic[[#This Row],[State]]</f>
        <v>118010406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118</v>
      </c>
      <c r="B2360" s="1">
        <f>IF(C2360=0,IF(B2359=Protocol!$V$20,1,B2359+1),B2359)</f>
        <v>1</v>
      </c>
      <c r="C2360" s="1">
        <f>IF(C2359+1=Protocol!$V$21,0,C2359+1)</f>
        <v>5</v>
      </c>
      <c r="D2360" s="1">
        <f t="shared" si="89"/>
        <v>1</v>
      </c>
      <c r="E2360" s="1" t="str">
        <f>INDEX(Protocol[Mark],MATCH(C2360,Protocol[Step],0))</f>
        <v>M(c)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118010001</v>
      </c>
      <c r="H2360" s="134">
        <f>Systematic[[#This Row],[SampleVariableLabel]]+100*Systematic[[#This Row],[State]]</f>
        <v>118010501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118</v>
      </c>
      <c r="B2361" s="1">
        <f>IF(C2361=0,IF(B2360=Protocol!$V$20,1,B2360+1),B2360)</f>
        <v>1</v>
      </c>
      <c r="C2361" s="1">
        <f>IF(C2360+1=Protocol!$V$21,0,C2360+1)</f>
        <v>6</v>
      </c>
      <c r="D2361" s="1">
        <f t="shared" si="89"/>
        <v>2</v>
      </c>
      <c r="E2361" s="1" t="str">
        <f>INDEX(Protocol[Mark],MATCH(C2361,Protocol[Step],0))</f>
        <v>4P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118010002</v>
      </c>
      <c r="H2361" s="134">
        <f>Systematic[[#This Row],[SampleVariableLabel]]+100*Systematic[[#This Row],[State]]</f>
        <v>118010602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118</v>
      </c>
      <c r="B2362" s="1">
        <f>IF(C2362=0,IF(B2361=Protocol!$V$20,1,B2361+1),B2361)</f>
        <v>1</v>
      </c>
      <c r="C2362" s="1">
        <f>IF(C2361+1=Protocol!$V$21,0,C2361+1)</f>
        <v>7</v>
      </c>
      <c r="D2362" s="1">
        <f t="shared" si="89"/>
        <v>3</v>
      </c>
      <c r="E2362" s="1" t="str">
        <f>INDEX(Protocol[Mark],MATCH(C2362,Protocol[Step],0))</f>
        <v>5G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118010003</v>
      </c>
      <c r="H2362" s="134">
        <f>Systematic[[#This Row],[SampleVariableLabel]]+100*Systematic[[#This Row],[State]]</f>
        <v>118010703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118</v>
      </c>
      <c r="B2363" s="1">
        <f>IF(C2363=0,IF(B2362=Protocol!$V$20,1,B2362+1),B2362)</f>
        <v>1</v>
      </c>
      <c r="C2363" s="1">
        <f>IF(C2362+1=Protocol!$V$21,0,C2362+1)</f>
        <v>8</v>
      </c>
      <c r="D2363" s="1">
        <f t="shared" si="89"/>
        <v>4</v>
      </c>
      <c r="E2363" s="1" t="str">
        <f>INDEX(Protocol[Mark],MATCH(C2363,Protocol[Step],0))</f>
        <v>6S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118010004</v>
      </c>
      <c r="H2363" s="134">
        <f>Systematic[[#This Row],[SampleVariableLabel]]+100*Systematic[[#This Row],[State]]</f>
        <v>118010804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118</v>
      </c>
      <c r="B2364" s="1">
        <f>IF(C2364=0,IF(B2363=Protocol!$V$20,1,B2363+1),B2363)</f>
        <v>1</v>
      </c>
      <c r="C2364" s="1">
        <f>IF(C2363+1=Protocol!$V$21,0,C2363+1)</f>
        <v>9</v>
      </c>
      <c r="D2364" s="1">
        <f t="shared" si="89"/>
        <v>5</v>
      </c>
      <c r="E2364" s="1" t="str">
        <f>INDEX(Protocol[Mark],MATCH(C2364,Protocol[Step],0))</f>
        <v>7Gp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118010005</v>
      </c>
      <c r="H2364" s="134">
        <f>Systematic[[#This Row],[SampleVariableLabel]]+100*Systematic[[#This Row],[State]]</f>
        <v>118010905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118</v>
      </c>
      <c r="B2365" s="1">
        <f>IF(C2365=0,IF(B2364=Protocol!$V$20,1,B2364+1),B2364)</f>
        <v>1</v>
      </c>
      <c r="C2365" s="1">
        <f>IF(C2364+1=Protocol!$V$21,0,C2364+1)</f>
        <v>10</v>
      </c>
      <c r="D2365" s="1">
        <f t="shared" si="89"/>
        <v>6</v>
      </c>
      <c r="E2365" s="1" t="str">
        <f>INDEX(Protocol[Mark],MATCH(C2365,Protocol[Step],0))</f>
        <v>8U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118010006</v>
      </c>
      <c r="H2365" s="134">
        <f>Systematic[[#This Row],[SampleVariableLabel]]+100*Systematic[[#This Row],[State]]</f>
        <v>118011006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118</v>
      </c>
      <c r="B2366" s="1">
        <f>IF(C2366=0,IF(B2365=Protocol!$V$20,1,B2365+1),B2365)</f>
        <v>1</v>
      </c>
      <c r="C2366" s="1">
        <f>IF(C2365+1=Protocol!$V$21,0,C2365+1)</f>
        <v>11</v>
      </c>
      <c r="D2366" s="1">
        <f t="shared" si="89"/>
        <v>1</v>
      </c>
      <c r="E2366" s="1" t="str">
        <f>INDEX(Protocol[Mark],MATCH(C2366,Protocol[Step],0))</f>
        <v>9Rot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118010001</v>
      </c>
      <c r="H2366" s="134">
        <f>Systematic[[#This Row],[SampleVariableLabel]]+100*Systematic[[#This Row],[State]]</f>
        <v>118011101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118</v>
      </c>
      <c r="B2367" s="1">
        <f>IF(C2367=0,IF(B2366=Protocol!$V$20,1,B2366+1),B2366)</f>
        <v>1</v>
      </c>
      <c r="C2367" s="1">
        <f>IF(C2366+1=Protocol!$V$21,0,C2366+1)</f>
        <v>12</v>
      </c>
      <c r="D2367" s="1">
        <f t="shared" si="89"/>
        <v>2</v>
      </c>
      <c r="E2367" s="1" t="str">
        <f>INDEX(Protocol[Mark],MATCH(C2367,Protocol[Step],0))</f>
        <v>10Ama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118010002</v>
      </c>
      <c r="H2367" s="134">
        <f>Systematic[[#This Row],[SampleVariableLabel]]+100*Systematic[[#This Row],[State]]</f>
        <v>118011202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119</v>
      </c>
      <c r="B2368" s="1">
        <f>IF(C2368=0,IF(B2367=Protocol!$V$20,1,B2367+1),B2367)</f>
        <v>1</v>
      </c>
      <c r="C2368" s="1">
        <f>IF(C2367+1=Protocol!$V$21,0,C2367+1)</f>
        <v>0</v>
      </c>
      <c r="D2368" s="1">
        <f t="shared" si="89"/>
        <v>3</v>
      </c>
      <c r="E2368" s="1" t="str">
        <f>INDEX(Protocol[Mark],MATCH(C2368,Protocol[Step],0))</f>
        <v>0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119010003</v>
      </c>
      <c r="H2368" s="134">
        <f>Systematic[[#This Row],[SampleVariableLabel]]+100*Systematic[[#This Row],[State]]</f>
        <v>119010003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119</v>
      </c>
      <c r="B2369" s="1">
        <f>IF(C2369=0,IF(B2368=Protocol!$V$20,1,B2368+1),B2368)</f>
        <v>1</v>
      </c>
      <c r="C2369" s="1">
        <f>IF(C2368+1=Protocol!$V$21,0,C2368+1)</f>
        <v>1</v>
      </c>
      <c r="D2369" s="1">
        <f t="shared" si="89"/>
        <v>4</v>
      </c>
      <c r="E2369" s="1" t="str">
        <f>INDEX(Protocol[Mark],MATCH(C2369,Protocol[Step],0))</f>
        <v>1D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119010004</v>
      </c>
      <c r="H2369" s="134">
        <f>Systematic[[#This Row],[SampleVariableLabel]]+100*Systematic[[#This Row],[State]]</f>
        <v>119010104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119</v>
      </c>
      <c r="B2370" s="1">
        <f>IF(C2370=0,IF(B2369=Protocol!$V$20,1,B2369+1),B2369)</f>
        <v>1</v>
      </c>
      <c r="C2370" s="1">
        <f>IF(C2369+1=Protocol!$V$21,0,C2369+1)</f>
        <v>2</v>
      </c>
      <c r="D2370" s="1">
        <f t="shared" si="89"/>
        <v>5</v>
      </c>
      <c r="E2370" s="1" t="str">
        <f>INDEX(Protocol[Mark],MATCH(C2370,Protocol[Step],0))</f>
        <v>(M.1)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119010005</v>
      </c>
      <c r="H2370" s="134">
        <f>Systematic[[#This Row],[SampleVariableLabel]]+100*Systematic[[#This Row],[State]]</f>
        <v>119010205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119</v>
      </c>
      <c r="B2371" s="1">
        <f>IF(C2371=0,IF(B2370=Protocol!$V$20,1,B2370+1),B2370)</f>
        <v>1</v>
      </c>
      <c r="C2371" s="1">
        <f>IF(C2370+1=Protocol!$V$21,0,C2370+1)</f>
        <v>3</v>
      </c>
      <c r="D2371" s="1">
        <f t="shared" ref="D2371:D2434" si="91">IF(D2370=nVariables,1,D2370+1)</f>
        <v>6</v>
      </c>
      <c r="E2371" s="1" t="str">
        <f>INDEX(Protocol[Mark],MATCH(C2371,Protocol[Step],0))</f>
        <v>2Oct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119010006</v>
      </c>
      <c r="H2371" s="134">
        <f>Systematic[[#This Row],[SampleVariableLabel]]+100*Systematic[[#This Row],[State]]</f>
        <v>119010306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119</v>
      </c>
      <c r="B2372" s="1">
        <f>IF(C2372=0,IF(B2371=Protocol!$V$20,1,B2371+1),B2371)</f>
        <v>1</v>
      </c>
      <c r="C2372" s="1">
        <f>IF(C2371+1=Protocol!$V$21,0,C2371+1)</f>
        <v>4</v>
      </c>
      <c r="D2372" s="1">
        <f t="shared" si="91"/>
        <v>1</v>
      </c>
      <c r="E2372" s="1" t="str">
        <f>INDEX(Protocol[Mark],MATCH(C2372,Protocol[Step],0))</f>
        <v>3M2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119010001</v>
      </c>
      <c r="H2372" s="134">
        <f>Systematic[[#This Row],[SampleVariableLabel]]+100*Systematic[[#This Row],[State]]</f>
        <v>119010401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119</v>
      </c>
      <c r="B2373" s="1">
        <f>IF(C2373=0,IF(B2372=Protocol!$V$20,1,B2372+1),B2372)</f>
        <v>1</v>
      </c>
      <c r="C2373" s="1">
        <f>IF(C2372+1=Protocol!$V$21,0,C2372+1)</f>
        <v>5</v>
      </c>
      <c r="D2373" s="1">
        <f t="shared" si="91"/>
        <v>2</v>
      </c>
      <c r="E2373" s="1" t="str">
        <f>INDEX(Protocol[Mark],MATCH(C2373,Protocol[Step],0))</f>
        <v>M(c)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119010002</v>
      </c>
      <c r="H2373" s="134">
        <f>Systematic[[#This Row],[SampleVariableLabel]]+100*Systematic[[#This Row],[State]]</f>
        <v>119010502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119</v>
      </c>
      <c r="B2374" s="1">
        <f>IF(C2374=0,IF(B2373=Protocol!$V$20,1,B2373+1),B2373)</f>
        <v>1</v>
      </c>
      <c r="C2374" s="1">
        <f>IF(C2373+1=Protocol!$V$21,0,C2373+1)</f>
        <v>6</v>
      </c>
      <c r="D2374" s="1">
        <f t="shared" si="91"/>
        <v>3</v>
      </c>
      <c r="E2374" s="1" t="str">
        <f>INDEX(Protocol[Mark],MATCH(C2374,Protocol[Step],0))</f>
        <v>4P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119010003</v>
      </c>
      <c r="H2374" s="134">
        <f>Systematic[[#This Row],[SampleVariableLabel]]+100*Systematic[[#This Row],[State]]</f>
        <v>119010603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119</v>
      </c>
      <c r="B2375" s="1">
        <f>IF(C2375=0,IF(B2374=Protocol!$V$20,1,B2374+1),B2374)</f>
        <v>1</v>
      </c>
      <c r="C2375" s="1">
        <f>IF(C2374+1=Protocol!$V$21,0,C2374+1)</f>
        <v>7</v>
      </c>
      <c r="D2375" s="1">
        <f t="shared" si="91"/>
        <v>4</v>
      </c>
      <c r="E2375" s="1" t="str">
        <f>INDEX(Protocol[Mark],MATCH(C2375,Protocol[Step],0))</f>
        <v>5G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119010004</v>
      </c>
      <c r="H2375" s="134">
        <f>Systematic[[#This Row],[SampleVariableLabel]]+100*Systematic[[#This Row],[State]]</f>
        <v>119010704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119</v>
      </c>
      <c r="B2376" s="1">
        <f>IF(C2376=0,IF(B2375=Protocol!$V$20,1,B2375+1),B2375)</f>
        <v>1</v>
      </c>
      <c r="C2376" s="1">
        <f>IF(C2375+1=Protocol!$V$21,0,C2375+1)</f>
        <v>8</v>
      </c>
      <c r="D2376" s="1">
        <f t="shared" si="91"/>
        <v>5</v>
      </c>
      <c r="E2376" s="1" t="str">
        <f>INDEX(Protocol[Mark],MATCH(C2376,Protocol[Step],0))</f>
        <v>6S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119010005</v>
      </c>
      <c r="H2376" s="134">
        <f>Systematic[[#This Row],[SampleVariableLabel]]+100*Systematic[[#This Row],[State]]</f>
        <v>119010805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119</v>
      </c>
      <c r="B2377" s="1">
        <f>IF(C2377=0,IF(B2376=Protocol!$V$20,1,B2376+1),B2376)</f>
        <v>1</v>
      </c>
      <c r="C2377" s="1">
        <f>IF(C2376+1=Protocol!$V$21,0,C2376+1)</f>
        <v>9</v>
      </c>
      <c r="D2377" s="1">
        <f t="shared" si="91"/>
        <v>6</v>
      </c>
      <c r="E2377" s="1" t="str">
        <f>INDEX(Protocol[Mark],MATCH(C2377,Protocol[Step],0))</f>
        <v>7Gp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119</v>
      </c>
      <c r="B2378" s="1">
        <f>IF(C2378=0,IF(B2377=Protocol!$V$20,1,B2377+1),B2377)</f>
        <v>1</v>
      </c>
      <c r="C2378" s="1">
        <f>IF(C2377+1=Protocol!$V$21,0,C2377+1)</f>
        <v>10</v>
      </c>
      <c r="D2378" s="1">
        <f t="shared" si="91"/>
        <v>1</v>
      </c>
      <c r="E2378" s="1" t="str">
        <f>INDEX(Protocol[Mark],MATCH(C2378,Protocol[Step],0))</f>
        <v>8U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119010001</v>
      </c>
      <c r="H2378" s="134">
        <f>Systematic[[#This Row],[SampleVariableLabel]]+100*Systematic[[#This Row],[State]]</f>
        <v>119011001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119</v>
      </c>
      <c r="B2379" s="1">
        <f>IF(C2379=0,IF(B2378=Protocol!$V$20,1,B2378+1),B2378)</f>
        <v>1</v>
      </c>
      <c r="C2379" s="1">
        <f>IF(C2378+1=Protocol!$V$21,0,C2378+1)</f>
        <v>11</v>
      </c>
      <c r="D2379" s="1">
        <f t="shared" si="91"/>
        <v>2</v>
      </c>
      <c r="E2379" s="1" t="str">
        <f>INDEX(Protocol[Mark],MATCH(C2379,Protocol[Step],0))</f>
        <v>9Rot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119010002</v>
      </c>
      <c r="H2379" s="134">
        <f>Systematic[[#This Row],[SampleVariableLabel]]+100*Systematic[[#This Row],[State]]</f>
        <v>119011102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119</v>
      </c>
      <c r="B2380" s="1">
        <f>IF(C2380=0,IF(B2379=Protocol!$V$20,1,B2379+1),B2379)</f>
        <v>1</v>
      </c>
      <c r="C2380" s="1">
        <f>IF(C2379+1=Protocol!$V$21,0,C2379+1)</f>
        <v>12</v>
      </c>
      <c r="D2380" s="1">
        <f t="shared" si="91"/>
        <v>3</v>
      </c>
      <c r="E2380" s="1" t="str">
        <f>INDEX(Protocol[Mark],MATCH(C2380,Protocol[Step],0))</f>
        <v>10Ama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119010003</v>
      </c>
      <c r="H2380" s="134">
        <f>Systematic[[#This Row],[SampleVariableLabel]]+100*Systematic[[#This Row],[State]]</f>
        <v>119011203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120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0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120010004</v>
      </c>
      <c r="H2381" s="134">
        <f>Systematic[[#This Row],[SampleVariableLabel]]+100*Systematic[[#This Row],[State]]</f>
        <v>120010004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120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1D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120010005</v>
      </c>
      <c r="H2382" s="134">
        <f>Systematic[[#This Row],[SampleVariableLabel]]+100*Systematic[[#This Row],[State]]</f>
        <v>120010105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120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(M.1)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120010006</v>
      </c>
      <c r="H2383" s="134">
        <f>Systematic[[#This Row],[SampleVariableLabel]]+100*Systematic[[#This Row],[State]]</f>
        <v>120010206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120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2Oct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120010001</v>
      </c>
      <c r="H2384" s="134">
        <f>Systematic[[#This Row],[SampleVariableLabel]]+100*Systematic[[#This Row],[State]]</f>
        <v>120010301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120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3M2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120010002</v>
      </c>
      <c r="H2385" s="134">
        <f>Systematic[[#This Row],[SampleVariableLabel]]+100*Systematic[[#This Row],[State]]</f>
        <v>120010402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120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M(c)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120010003</v>
      </c>
      <c r="H2386" s="134">
        <f>Systematic[[#This Row],[SampleVariableLabel]]+100*Systematic[[#This Row],[State]]</f>
        <v>120010503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120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4P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120010004</v>
      </c>
      <c r="H2387" s="134">
        <f>Systematic[[#This Row],[SampleVariableLabel]]+100*Systematic[[#This Row],[State]]</f>
        <v>120010604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120</v>
      </c>
      <c r="B2388" s="1">
        <f>IF(C2388=0,IF(B2387=Protocol!$V$20,1,B2387+1),B2387)</f>
        <v>1</v>
      </c>
      <c r="C2388" s="1">
        <f>IF(C2387+1=Protocol!$V$21,0,C2387+1)</f>
        <v>7</v>
      </c>
      <c r="D2388" s="1">
        <f t="shared" si="91"/>
        <v>5</v>
      </c>
      <c r="E2388" s="1" t="str">
        <f>INDEX(Protocol[Mark],MATCH(C2388,Protocol[Step],0))</f>
        <v>5G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120010005</v>
      </c>
      <c r="H2388" s="134">
        <f>Systematic[[#This Row],[SampleVariableLabel]]+100*Systematic[[#This Row],[State]]</f>
        <v>120010705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120</v>
      </c>
      <c r="B2389" s="1">
        <f>IF(C2389=0,IF(B2388=Protocol!$V$20,1,B2388+1),B2388)</f>
        <v>1</v>
      </c>
      <c r="C2389" s="1">
        <f>IF(C2388+1=Protocol!$V$21,0,C2388+1)</f>
        <v>8</v>
      </c>
      <c r="D2389" s="1">
        <f t="shared" si="91"/>
        <v>6</v>
      </c>
      <c r="E2389" s="1" t="str">
        <f>INDEX(Protocol[Mark],MATCH(C2389,Protocol[Step],0))</f>
        <v>6S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120010006</v>
      </c>
      <c r="H2389" s="134">
        <f>Systematic[[#This Row],[SampleVariableLabel]]+100*Systematic[[#This Row],[State]]</f>
        <v>120010806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120</v>
      </c>
      <c r="B2390" s="1">
        <f>IF(C2390=0,IF(B2389=Protocol!$V$20,1,B2389+1),B2389)</f>
        <v>1</v>
      </c>
      <c r="C2390" s="1">
        <f>IF(C2389+1=Protocol!$V$21,0,C2389+1)</f>
        <v>9</v>
      </c>
      <c r="D2390" s="1">
        <f t="shared" si="91"/>
        <v>1</v>
      </c>
      <c r="E2390" s="1" t="str">
        <f>INDEX(Protocol[Mark],MATCH(C2390,Protocol[Step],0))</f>
        <v>7Gp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120010001</v>
      </c>
      <c r="H2390" s="134">
        <f>Systematic[[#This Row],[SampleVariableLabel]]+100*Systematic[[#This Row],[State]]</f>
        <v>120010901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120</v>
      </c>
      <c r="B2391" s="1">
        <f>IF(C2391=0,IF(B2390=Protocol!$V$20,1,B2390+1),B2390)</f>
        <v>1</v>
      </c>
      <c r="C2391" s="1">
        <f>IF(C2390+1=Protocol!$V$21,0,C2390+1)</f>
        <v>10</v>
      </c>
      <c r="D2391" s="1">
        <f t="shared" si="91"/>
        <v>2</v>
      </c>
      <c r="E2391" s="1" t="str">
        <f>INDEX(Protocol[Mark],MATCH(C2391,Protocol[Step],0))</f>
        <v>8U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120010002</v>
      </c>
      <c r="H2391" s="134">
        <f>Systematic[[#This Row],[SampleVariableLabel]]+100*Systematic[[#This Row],[State]]</f>
        <v>120011002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120</v>
      </c>
      <c r="B2392" s="1">
        <f>IF(C2392=0,IF(B2391=Protocol!$V$20,1,B2391+1),B2391)</f>
        <v>1</v>
      </c>
      <c r="C2392" s="1">
        <f>IF(C2391+1=Protocol!$V$21,0,C2391+1)</f>
        <v>11</v>
      </c>
      <c r="D2392" s="1">
        <f t="shared" si="91"/>
        <v>3</v>
      </c>
      <c r="E2392" s="1" t="str">
        <f>INDEX(Protocol[Mark],MATCH(C2392,Protocol[Step],0))</f>
        <v>9Rot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120010003</v>
      </c>
      <c r="H2392" s="134">
        <f>Systematic[[#This Row],[SampleVariableLabel]]+100*Systematic[[#This Row],[State]]</f>
        <v>120011103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120</v>
      </c>
      <c r="B2393" s="1">
        <f>IF(C2393=0,IF(B2392=Protocol!$V$20,1,B2392+1),B2392)</f>
        <v>1</v>
      </c>
      <c r="C2393" s="1">
        <f>IF(C2392+1=Protocol!$V$21,0,C2392+1)</f>
        <v>12</v>
      </c>
      <c r="D2393" s="1">
        <f t="shared" si="91"/>
        <v>4</v>
      </c>
      <c r="E2393" s="1" t="str">
        <f>INDEX(Protocol[Mark],MATCH(C2393,Protocol[Step],0))</f>
        <v>10Ama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120010004</v>
      </c>
      <c r="H2393" s="134">
        <f>Systematic[[#This Row],[SampleVariableLabel]]+100*Systematic[[#This Row],[State]]</f>
        <v>120011204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121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0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121010005</v>
      </c>
      <c r="H2394" s="134">
        <f>Systematic[[#This Row],[SampleVariableLabel]]+100*Systematic[[#This Row],[State]]</f>
        <v>121010005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121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1D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121010006</v>
      </c>
      <c r="H2395" s="134">
        <f>Systematic[[#This Row],[SampleVariableLabel]]+100*Systematic[[#This Row],[State]]</f>
        <v>121010106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121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(M.1)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121010001</v>
      </c>
      <c r="H2396" s="134">
        <f>Systematic[[#This Row],[SampleVariableLabel]]+100*Systematic[[#This Row],[State]]</f>
        <v>121010201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121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2Oct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121010002</v>
      </c>
      <c r="H2397" s="134">
        <f>Systematic[[#This Row],[SampleVariableLabel]]+100*Systematic[[#This Row],[State]]</f>
        <v>121010302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121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3M2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121010003</v>
      </c>
      <c r="H2398" s="134">
        <f>Systematic[[#This Row],[SampleVariableLabel]]+100*Systematic[[#This Row],[State]]</f>
        <v>121010403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121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M(c)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121010004</v>
      </c>
      <c r="H2399" s="134">
        <f>Systematic[[#This Row],[SampleVariableLabel]]+100*Systematic[[#This Row],[State]]</f>
        <v>121010504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121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4P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121010005</v>
      </c>
      <c r="H2400" s="134">
        <f>Systematic[[#This Row],[SampleVariableLabel]]+100*Systematic[[#This Row],[State]]</f>
        <v>121010605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121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5G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121010006</v>
      </c>
      <c r="H2401" s="134">
        <f>Systematic[[#This Row],[SampleVariableLabel]]+100*Systematic[[#This Row],[State]]</f>
        <v>121010706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121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6S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121010001</v>
      </c>
      <c r="H2402" s="134">
        <f>Systematic[[#This Row],[SampleVariableLabel]]+100*Systematic[[#This Row],[State]]</f>
        <v>121010801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121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7Gp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121010002</v>
      </c>
      <c r="H2403" s="134">
        <f>Systematic[[#This Row],[SampleVariableLabel]]+100*Systematic[[#This Row],[State]]</f>
        <v>121010902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121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8U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121010003</v>
      </c>
      <c r="H2404" s="134">
        <f>Systematic[[#This Row],[SampleVariableLabel]]+100*Systematic[[#This Row],[State]]</f>
        <v>121011003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121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9Rot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121010004</v>
      </c>
      <c r="H2405" s="134">
        <f>Systematic[[#This Row],[SampleVariableLabel]]+100*Systematic[[#This Row],[State]]</f>
        <v>121011104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121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10Ama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121010005</v>
      </c>
      <c r="H2406" s="134">
        <f>Systematic[[#This Row],[SampleVariableLabel]]+100*Systematic[[#This Row],[State]]</f>
        <v>121011205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122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0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122010006</v>
      </c>
      <c r="H2407" s="134">
        <f>Systematic[[#This Row],[SampleVariableLabel]]+100*Systematic[[#This Row],[State]]</f>
        <v>122010006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122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1D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122010001</v>
      </c>
      <c r="H2408" s="134">
        <f>Systematic[[#This Row],[SampleVariableLabel]]+100*Systematic[[#This Row],[State]]</f>
        <v>122010101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122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(M.1)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122010002</v>
      </c>
      <c r="H2409" s="134">
        <f>Systematic[[#This Row],[SampleVariableLabel]]+100*Systematic[[#This Row],[State]]</f>
        <v>122010202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122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2Oct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122010003</v>
      </c>
      <c r="H2410" s="134">
        <f>Systematic[[#This Row],[SampleVariableLabel]]+100*Systematic[[#This Row],[State]]</f>
        <v>122010303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122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3M2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122010004</v>
      </c>
      <c r="H2411" s="134">
        <f>Systematic[[#This Row],[SampleVariableLabel]]+100*Systematic[[#This Row],[State]]</f>
        <v>122010404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122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M(c)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122010005</v>
      </c>
      <c r="H2412" s="134">
        <f>Systematic[[#This Row],[SampleVariableLabel]]+100*Systematic[[#This Row],[State]]</f>
        <v>122010505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122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4P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122010006</v>
      </c>
      <c r="H2413" s="134">
        <f>Systematic[[#This Row],[SampleVariableLabel]]+100*Systematic[[#This Row],[State]]</f>
        <v>122010606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122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5G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122010001</v>
      </c>
      <c r="H2414" s="134">
        <f>Systematic[[#This Row],[SampleVariableLabel]]+100*Systematic[[#This Row],[State]]</f>
        <v>122010701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122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6S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122010002</v>
      </c>
      <c r="H2415" s="134">
        <f>Systematic[[#This Row],[SampleVariableLabel]]+100*Systematic[[#This Row],[State]]</f>
        <v>122010802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122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7Gp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122010003</v>
      </c>
      <c r="H2416" s="134">
        <f>Systematic[[#This Row],[SampleVariableLabel]]+100*Systematic[[#This Row],[State]]</f>
        <v>122010903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122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8U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122010004</v>
      </c>
      <c r="H2417" s="134">
        <f>Systematic[[#This Row],[SampleVariableLabel]]+100*Systematic[[#This Row],[State]]</f>
        <v>122011004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122</v>
      </c>
      <c r="B2418" s="1">
        <f>IF(C2418=0,IF(B2417=Protocol!$V$20,1,B2417+1),B2417)</f>
        <v>1</v>
      </c>
      <c r="C2418" s="1">
        <f>IF(C2417+1=Protocol!$V$21,0,C2417+1)</f>
        <v>11</v>
      </c>
      <c r="D2418" s="1">
        <f t="shared" si="91"/>
        <v>5</v>
      </c>
      <c r="E2418" s="1" t="str">
        <f>INDEX(Protocol[Mark],MATCH(C2418,Protocol[Step],0))</f>
        <v>9Rot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122010005</v>
      </c>
      <c r="H2418" s="134">
        <f>Systematic[[#This Row],[SampleVariableLabel]]+100*Systematic[[#This Row],[State]]</f>
        <v>122011105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122</v>
      </c>
      <c r="B2419" s="1">
        <f>IF(C2419=0,IF(B2418=Protocol!$V$20,1,B2418+1),B2418)</f>
        <v>1</v>
      </c>
      <c r="C2419" s="1">
        <f>IF(C2418+1=Protocol!$V$21,0,C2418+1)</f>
        <v>12</v>
      </c>
      <c r="D2419" s="1">
        <f t="shared" si="91"/>
        <v>6</v>
      </c>
      <c r="E2419" s="1" t="str">
        <f>INDEX(Protocol[Mark],MATCH(C2419,Protocol[Step],0))</f>
        <v>10Ama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122010006</v>
      </c>
      <c r="H2419" s="134">
        <f>Systematic[[#This Row],[SampleVariableLabel]]+100*Systematic[[#This Row],[State]]</f>
        <v>122011206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123</v>
      </c>
      <c r="B2420" s="1">
        <f>IF(C2420=0,IF(B2419=Protocol!$V$20,1,B2419+1),B2419)</f>
        <v>1</v>
      </c>
      <c r="C2420" s="1">
        <f>IF(C2419+1=Protocol!$V$21,0,C2419+1)</f>
        <v>0</v>
      </c>
      <c r="D2420" s="1">
        <f t="shared" si="91"/>
        <v>1</v>
      </c>
      <c r="E2420" s="1" t="str">
        <f>INDEX(Protocol[Mark],MATCH(C2420,Protocol[Step],0))</f>
        <v>0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123010001</v>
      </c>
      <c r="H2420" s="134">
        <f>Systematic[[#This Row],[SampleVariableLabel]]+100*Systematic[[#This Row],[State]]</f>
        <v>123010001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123</v>
      </c>
      <c r="B2421" s="1">
        <f>IF(C2421=0,IF(B2420=Protocol!$V$20,1,B2420+1),B2420)</f>
        <v>1</v>
      </c>
      <c r="C2421" s="1">
        <f>IF(C2420+1=Protocol!$V$21,0,C2420+1)</f>
        <v>1</v>
      </c>
      <c r="D2421" s="1">
        <f t="shared" si="91"/>
        <v>2</v>
      </c>
      <c r="E2421" s="1" t="str">
        <f>INDEX(Protocol[Mark],MATCH(C2421,Protocol[Step],0))</f>
        <v>1D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123010002</v>
      </c>
      <c r="H2421" s="134">
        <f>Systematic[[#This Row],[SampleVariableLabel]]+100*Systematic[[#This Row],[State]]</f>
        <v>123010102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123</v>
      </c>
      <c r="B2422" s="1">
        <f>IF(C2422=0,IF(B2421=Protocol!$V$20,1,B2421+1),B2421)</f>
        <v>1</v>
      </c>
      <c r="C2422" s="1">
        <f>IF(C2421+1=Protocol!$V$21,0,C2421+1)</f>
        <v>2</v>
      </c>
      <c r="D2422" s="1">
        <f t="shared" si="91"/>
        <v>3</v>
      </c>
      <c r="E2422" s="1" t="str">
        <f>INDEX(Protocol[Mark],MATCH(C2422,Protocol[Step],0))</f>
        <v>(M.1)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123010003</v>
      </c>
      <c r="H2422" s="134">
        <f>Systematic[[#This Row],[SampleVariableLabel]]+100*Systematic[[#This Row],[State]]</f>
        <v>123010203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123</v>
      </c>
      <c r="B2423" s="1">
        <f>IF(C2423=0,IF(B2422=Protocol!$V$20,1,B2422+1),B2422)</f>
        <v>1</v>
      </c>
      <c r="C2423" s="1">
        <f>IF(C2422+1=Protocol!$V$21,0,C2422+1)</f>
        <v>3</v>
      </c>
      <c r="D2423" s="1">
        <f t="shared" si="91"/>
        <v>4</v>
      </c>
      <c r="E2423" s="1" t="str">
        <f>INDEX(Protocol[Mark],MATCH(C2423,Protocol[Step],0))</f>
        <v>2Oct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123010004</v>
      </c>
      <c r="H2423" s="134">
        <f>Systematic[[#This Row],[SampleVariableLabel]]+100*Systematic[[#This Row],[State]]</f>
        <v>123010304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123</v>
      </c>
      <c r="B2424" s="1">
        <f>IF(C2424=0,IF(B2423=Protocol!$V$20,1,B2423+1),B2423)</f>
        <v>1</v>
      </c>
      <c r="C2424" s="1">
        <f>IF(C2423+1=Protocol!$V$21,0,C2423+1)</f>
        <v>4</v>
      </c>
      <c r="D2424" s="1">
        <f t="shared" si="91"/>
        <v>5</v>
      </c>
      <c r="E2424" s="1" t="str">
        <f>INDEX(Protocol[Mark],MATCH(C2424,Protocol[Step],0))</f>
        <v>3M2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123010005</v>
      </c>
      <c r="H2424" s="134">
        <f>Systematic[[#This Row],[SampleVariableLabel]]+100*Systematic[[#This Row],[State]]</f>
        <v>123010405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123</v>
      </c>
      <c r="B2425" s="1">
        <f>IF(C2425=0,IF(B2424=Protocol!$V$20,1,B2424+1),B2424)</f>
        <v>1</v>
      </c>
      <c r="C2425" s="1">
        <f>IF(C2424+1=Protocol!$V$21,0,C2424+1)</f>
        <v>5</v>
      </c>
      <c r="D2425" s="1">
        <f t="shared" si="91"/>
        <v>6</v>
      </c>
      <c r="E2425" s="1" t="str">
        <f>INDEX(Protocol[Mark],MATCH(C2425,Protocol[Step],0))</f>
        <v>M(c)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123010006</v>
      </c>
      <c r="H2425" s="134">
        <f>Systematic[[#This Row],[SampleVariableLabel]]+100*Systematic[[#This Row],[State]]</f>
        <v>123010506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123</v>
      </c>
      <c r="B2426" s="1">
        <f>IF(C2426=0,IF(B2425=Protocol!$V$20,1,B2425+1),B2425)</f>
        <v>1</v>
      </c>
      <c r="C2426" s="1">
        <f>IF(C2425+1=Protocol!$V$21,0,C2425+1)</f>
        <v>6</v>
      </c>
      <c r="D2426" s="1">
        <f t="shared" si="91"/>
        <v>1</v>
      </c>
      <c r="E2426" s="1" t="str">
        <f>INDEX(Protocol[Mark],MATCH(C2426,Protocol[Step],0))</f>
        <v>4P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123010001</v>
      </c>
      <c r="H2426" s="134">
        <f>Systematic[[#This Row],[SampleVariableLabel]]+100*Systematic[[#This Row],[State]]</f>
        <v>123010601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123</v>
      </c>
      <c r="B2427" s="1">
        <f>IF(C2427=0,IF(B2426=Protocol!$V$20,1,B2426+1),B2426)</f>
        <v>1</v>
      </c>
      <c r="C2427" s="1">
        <f>IF(C2426+1=Protocol!$V$21,0,C2426+1)</f>
        <v>7</v>
      </c>
      <c r="D2427" s="1">
        <f t="shared" si="91"/>
        <v>2</v>
      </c>
      <c r="E2427" s="1" t="str">
        <f>INDEX(Protocol[Mark],MATCH(C2427,Protocol[Step],0))</f>
        <v>5G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123010002</v>
      </c>
      <c r="H2427" s="134">
        <f>Systematic[[#This Row],[SampleVariableLabel]]+100*Systematic[[#This Row],[State]]</f>
        <v>123010702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123</v>
      </c>
      <c r="B2428" s="1">
        <f>IF(C2428=0,IF(B2427=Protocol!$V$20,1,B2427+1),B2427)</f>
        <v>1</v>
      </c>
      <c r="C2428" s="1">
        <f>IF(C2427+1=Protocol!$V$21,0,C2427+1)</f>
        <v>8</v>
      </c>
      <c r="D2428" s="1">
        <f t="shared" si="91"/>
        <v>3</v>
      </c>
      <c r="E2428" s="1" t="str">
        <f>INDEX(Protocol[Mark],MATCH(C2428,Protocol[Step],0))</f>
        <v>6S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123010003</v>
      </c>
      <c r="H2428" s="134">
        <f>Systematic[[#This Row],[SampleVariableLabel]]+100*Systematic[[#This Row],[State]]</f>
        <v>123010803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123</v>
      </c>
      <c r="B2429" s="1">
        <f>IF(C2429=0,IF(B2428=Protocol!$V$20,1,B2428+1),B2428)</f>
        <v>1</v>
      </c>
      <c r="C2429" s="1">
        <f>IF(C2428+1=Protocol!$V$21,0,C2428+1)</f>
        <v>9</v>
      </c>
      <c r="D2429" s="1">
        <f t="shared" si="91"/>
        <v>4</v>
      </c>
      <c r="E2429" s="1" t="str">
        <f>INDEX(Protocol[Mark],MATCH(C2429,Protocol[Step],0))</f>
        <v>7Gp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123010004</v>
      </c>
      <c r="H2429" s="134">
        <f>Systematic[[#This Row],[SampleVariableLabel]]+100*Systematic[[#This Row],[State]]</f>
        <v>123010904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123</v>
      </c>
      <c r="B2430" s="1">
        <f>IF(C2430=0,IF(B2429=Protocol!$V$20,1,B2429+1),B2429)</f>
        <v>1</v>
      </c>
      <c r="C2430" s="1">
        <f>IF(C2429+1=Protocol!$V$21,0,C2429+1)</f>
        <v>10</v>
      </c>
      <c r="D2430" s="1">
        <f t="shared" si="91"/>
        <v>5</v>
      </c>
      <c r="E2430" s="1" t="str">
        <f>INDEX(Protocol[Mark],MATCH(C2430,Protocol[Step],0))</f>
        <v>8U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123010005</v>
      </c>
      <c r="H2430" s="134">
        <f>Systematic[[#This Row],[SampleVariableLabel]]+100*Systematic[[#This Row],[State]]</f>
        <v>123011005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123</v>
      </c>
      <c r="B2431" s="1">
        <f>IF(C2431=0,IF(B2430=Protocol!$V$20,1,B2430+1),B2430)</f>
        <v>1</v>
      </c>
      <c r="C2431" s="1">
        <f>IF(C2430+1=Protocol!$V$21,0,C2430+1)</f>
        <v>11</v>
      </c>
      <c r="D2431" s="1">
        <f t="shared" si="91"/>
        <v>6</v>
      </c>
      <c r="E2431" s="1" t="str">
        <f>INDEX(Protocol[Mark],MATCH(C2431,Protocol[Step],0))</f>
        <v>9Rot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123010006</v>
      </c>
      <c r="H2431" s="134">
        <f>Systematic[[#This Row],[SampleVariableLabel]]+100*Systematic[[#This Row],[State]]</f>
        <v>123011106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123</v>
      </c>
      <c r="B2432" s="1">
        <f>IF(C2432=0,IF(B2431=Protocol!$V$20,1,B2431+1),B2431)</f>
        <v>1</v>
      </c>
      <c r="C2432" s="1">
        <f>IF(C2431+1=Protocol!$V$21,0,C2431+1)</f>
        <v>12</v>
      </c>
      <c r="D2432" s="1">
        <f t="shared" si="91"/>
        <v>1</v>
      </c>
      <c r="E2432" s="1" t="str">
        <f>INDEX(Protocol[Mark],MATCH(C2432,Protocol[Step],0))</f>
        <v>10Ama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123010001</v>
      </c>
      <c r="H2432" s="134">
        <f>Systematic[[#This Row],[SampleVariableLabel]]+100*Systematic[[#This Row],[State]]</f>
        <v>123011201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124</v>
      </c>
      <c r="B2433" s="1">
        <f>IF(C2433=0,IF(B2432=Protocol!$V$20,1,B2432+1),B2432)</f>
        <v>1</v>
      </c>
      <c r="C2433" s="1">
        <f>IF(C2432+1=Protocol!$V$21,0,C2432+1)</f>
        <v>0</v>
      </c>
      <c r="D2433" s="1">
        <f t="shared" si="91"/>
        <v>2</v>
      </c>
      <c r="E2433" s="1" t="str">
        <f>INDEX(Protocol[Mark],MATCH(C2433,Protocol[Step],0))</f>
        <v>0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124010002</v>
      </c>
      <c r="H2433" s="134">
        <f>Systematic[[#This Row],[SampleVariableLabel]]+100*Systematic[[#This Row],[State]]</f>
        <v>124010002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124</v>
      </c>
      <c r="B2434" s="1">
        <f>IF(C2434=0,IF(B2433=Protocol!$V$20,1,B2433+1),B2433)</f>
        <v>1</v>
      </c>
      <c r="C2434" s="1">
        <f>IF(C2433+1=Protocol!$V$21,0,C2433+1)</f>
        <v>1</v>
      </c>
      <c r="D2434" s="1">
        <f t="shared" si="91"/>
        <v>3</v>
      </c>
      <c r="E2434" s="1" t="str">
        <f>INDEX(Protocol[Mark],MATCH(C2434,Protocol[Step],0))</f>
        <v>1D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124010003</v>
      </c>
      <c r="H2434" s="134">
        <f>Systematic[[#This Row],[SampleVariableLabel]]+100*Systematic[[#This Row],[State]]</f>
        <v>124010103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124</v>
      </c>
      <c r="B2435" s="1">
        <f>IF(C2435=0,IF(B2434=Protocol!$V$20,1,B2434+1),B2434)</f>
        <v>1</v>
      </c>
      <c r="C2435" s="1">
        <f>IF(C2434+1=Protocol!$V$21,0,C2434+1)</f>
        <v>2</v>
      </c>
      <c r="D2435" s="1">
        <f t="shared" ref="D2435:D2498" si="93">IF(D2434=nVariables,1,D2434+1)</f>
        <v>4</v>
      </c>
      <c r="E2435" s="1" t="str">
        <f>INDEX(Protocol[Mark],MATCH(C2435,Protocol[Step],0))</f>
        <v>(M.1)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124010004</v>
      </c>
      <c r="H2435" s="134">
        <f>Systematic[[#This Row],[SampleVariableLabel]]+100*Systematic[[#This Row],[State]]</f>
        <v>124010204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124</v>
      </c>
      <c r="B2436" s="1">
        <f>IF(C2436=0,IF(B2435=Protocol!$V$20,1,B2435+1),B2435)</f>
        <v>1</v>
      </c>
      <c r="C2436" s="1">
        <f>IF(C2435+1=Protocol!$V$21,0,C2435+1)</f>
        <v>3</v>
      </c>
      <c r="D2436" s="1">
        <f t="shared" si="93"/>
        <v>5</v>
      </c>
      <c r="E2436" s="1" t="str">
        <f>INDEX(Protocol[Mark],MATCH(C2436,Protocol[Step],0))</f>
        <v>2Oct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124010005</v>
      </c>
      <c r="H2436" s="134">
        <f>Systematic[[#This Row],[SampleVariableLabel]]+100*Systematic[[#This Row],[State]]</f>
        <v>124010305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124</v>
      </c>
      <c r="B2437" s="1">
        <f>IF(C2437=0,IF(B2436=Protocol!$V$20,1,B2436+1),B2436)</f>
        <v>1</v>
      </c>
      <c r="C2437" s="1">
        <f>IF(C2436+1=Protocol!$V$21,0,C2436+1)</f>
        <v>4</v>
      </c>
      <c r="D2437" s="1">
        <f t="shared" si="93"/>
        <v>6</v>
      </c>
      <c r="E2437" s="1" t="str">
        <f>INDEX(Protocol[Mark],MATCH(C2437,Protocol[Step],0))</f>
        <v>3M2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124010006</v>
      </c>
      <c r="H2437" s="134">
        <f>Systematic[[#This Row],[SampleVariableLabel]]+100*Systematic[[#This Row],[State]]</f>
        <v>124010406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124</v>
      </c>
      <c r="B2438" s="1">
        <f>IF(C2438=0,IF(B2437=Protocol!$V$20,1,B2437+1),B2437)</f>
        <v>1</v>
      </c>
      <c r="C2438" s="1">
        <f>IF(C2437+1=Protocol!$V$21,0,C2437+1)</f>
        <v>5</v>
      </c>
      <c r="D2438" s="1">
        <f t="shared" si="93"/>
        <v>1</v>
      </c>
      <c r="E2438" s="1" t="str">
        <f>INDEX(Protocol[Mark],MATCH(C2438,Protocol[Step],0))</f>
        <v>M(c)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124010001</v>
      </c>
      <c r="H2438" s="134">
        <f>Systematic[[#This Row],[SampleVariableLabel]]+100*Systematic[[#This Row],[State]]</f>
        <v>124010501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124</v>
      </c>
      <c r="B2439" s="1">
        <f>IF(C2439=0,IF(B2438=Protocol!$V$20,1,B2438+1),B2438)</f>
        <v>1</v>
      </c>
      <c r="C2439" s="1">
        <f>IF(C2438+1=Protocol!$V$21,0,C2438+1)</f>
        <v>6</v>
      </c>
      <c r="D2439" s="1">
        <f t="shared" si="93"/>
        <v>2</v>
      </c>
      <c r="E2439" s="1" t="str">
        <f>INDEX(Protocol[Mark],MATCH(C2439,Protocol[Step],0))</f>
        <v>4P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124010002</v>
      </c>
      <c r="H2439" s="134">
        <f>Systematic[[#This Row],[SampleVariableLabel]]+100*Systematic[[#This Row],[State]]</f>
        <v>124010602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124</v>
      </c>
      <c r="B2440" s="1">
        <f>IF(C2440=0,IF(B2439=Protocol!$V$20,1,B2439+1),B2439)</f>
        <v>1</v>
      </c>
      <c r="C2440" s="1">
        <f>IF(C2439+1=Protocol!$V$21,0,C2439+1)</f>
        <v>7</v>
      </c>
      <c r="D2440" s="1">
        <f t="shared" si="93"/>
        <v>3</v>
      </c>
      <c r="E2440" s="1" t="str">
        <f>INDEX(Protocol[Mark],MATCH(C2440,Protocol[Step],0))</f>
        <v>5G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124010003</v>
      </c>
      <c r="H2440" s="134">
        <f>Systematic[[#This Row],[SampleVariableLabel]]+100*Systematic[[#This Row],[State]]</f>
        <v>124010703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124</v>
      </c>
      <c r="B2441" s="1">
        <f>IF(C2441=0,IF(B2440=Protocol!$V$20,1,B2440+1),B2440)</f>
        <v>1</v>
      </c>
      <c r="C2441" s="1">
        <f>IF(C2440+1=Protocol!$V$21,0,C2440+1)</f>
        <v>8</v>
      </c>
      <c r="D2441" s="1">
        <f t="shared" si="93"/>
        <v>4</v>
      </c>
      <c r="E2441" s="1" t="str">
        <f>INDEX(Protocol[Mark],MATCH(C2441,Protocol[Step],0))</f>
        <v>6S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124010004</v>
      </c>
      <c r="H2441" s="134">
        <f>Systematic[[#This Row],[SampleVariableLabel]]+100*Systematic[[#This Row],[State]]</f>
        <v>124010804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124</v>
      </c>
      <c r="B2442" s="1">
        <f>IF(C2442=0,IF(B2441=Protocol!$V$20,1,B2441+1),B2441)</f>
        <v>1</v>
      </c>
      <c r="C2442" s="1">
        <f>IF(C2441+1=Protocol!$V$21,0,C2441+1)</f>
        <v>9</v>
      </c>
      <c r="D2442" s="1">
        <f t="shared" si="93"/>
        <v>5</v>
      </c>
      <c r="E2442" s="1" t="str">
        <f>INDEX(Protocol[Mark],MATCH(C2442,Protocol[Step],0))</f>
        <v>7Gp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124010005</v>
      </c>
      <c r="H2442" s="134">
        <f>Systematic[[#This Row],[SampleVariableLabel]]+100*Systematic[[#This Row],[State]]</f>
        <v>124010905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124</v>
      </c>
      <c r="B2443" s="1">
        <f>IF(C2443=0,IF(B2442=Protocol!$V$20,1,B2442+1),B2442)</f>
        <v>1</v>
      </c>
      <c r="C2443" s="1">
        <f>IF(C2442+1=Protocol!$V$21,0,C2442+1)</f>
        <v>10</v>
      </c>
      <c r="D2443" s="1">
        <f t="shared" si="93"/>
        <v>6</v>
      </c>
      <c r="E2443" s="1" t="str">
        <f>INDEX(Protocol[Mark],MATCH(C2443,Protocol[Step],0))</f>
        <v>8U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124010006</v>
      </c>
      <c r="H2443" s="134">
        <f>Systematic[[#This Row],[SampleVariableLabel]]+100*Systematic[[#This Row],[State]]</f>
        <v>124011006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124</v>
      </c>
      <c r="B2444" s="1">
        <f>IF(C2444=0,IF(B2443=Protocol!$V$20,1,B2443+1),B2443)</f>
        <v>1</v>
      </c>
      <c r="C2444" s="1">
        <f>IF(C2443+1=Protocol!$V$21,0,C2443+1)</f>
        <v>11</v>
      </c>
      <c r="D2444" s="1">
        <f t="shared" si="93"/>
        <v>1</v>
      </c>
      <c r="E2444" s="1" t="str">
        <f>INDEX(Protocol[Mark],MATCH(C2444,Protocol[Step],0))</f>
        <v>9Rot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124010001</v>
      </c>
      <c r="H2444" s="134">
        <f>Systematic[[#This Row],[SampleVariableLabel]]+100*Systematic[[#This Row],[State]]</f>
        <v>124011101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124</v>
      </c>
      <c r="B2445" s="1">
        <f>IF(C2445=0,IF(B2444=Protocol!$V$20,1,B2444+1),B2444)</f>
        <v>1</v>
      </c>
      <c r="C2445" s="1">
        <f>IF(C2444+1=Protocol!$V$21,0,C2444+1)</f>
        <v>12</v>
      </c>
      <c r="D2445" s="1">
        <f t="shared" si="93"/>
        <v>2</v>
      </c>
      <c r="E2445" s="1" t="str">
        <f>INDEX(Protocol[Mark],MATCH(C2445,Protocol[Step],0))</f>
        <v>10Ama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124010002</v>
      </c>
      <c r="H2445" s="134">
        <f>Systematic[[#This Row],[SampleVariableLabel]]+100*Systematic[[#This Row],[State]]</f>
        <v>124011202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125</v>
      </c>
      <c r="B2446" s="1">
        <f>IF(C2446=0,IF(B2445=Protocol!$V$20,1,B2445+1),B2445)</f>
        <v>1</v>
      </c>
      <c r="C2446" s="1">
        <f>IF(C2445+1=Protocol!$V$21,0,C2445+1)</f>
        <v>0</v>
      </c>
      <c r="D2446" s="1">
        <f t="shared" si="93"/>
        <v>3</v>
      </c>
      <c r="E2446" s="1" t="str">
        <f>INDEX(Protocol[Mark],MATCH(C2446,Protocol[Step],0))</f>
        <v>0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125010003</v>
      </c>
      <c r="H2446" s="134">
        <f>Systematic[[#This Row],[SampleVariableLabel]]+100*Systematic[[#This Row],[State]]</f>
        <v>125010003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125</v>
      </c>
      <c r="B2447" s="1">
        <f>IF(C2447=0,IF(B2446=Protocol!$V$20,1,B2446+1),B2446)</f>
        <v>1</v>
      </c>
      <c r="C2447" s="1">
        <f>IF(C2446+1=Protocol!$V$21,0,C2446+1)</f>
        <v>1</v>
      </c>
      <c r="D2447" s="1">
        <f t="shared" si="93"/>
        <v>4</v>
      </c>
      <c r="E2447" s="1" t="str">
        <f>INDEX(Protocol[Mark],MATCH(C2447,Protocol[Step],0))</f>
        <v>1D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125010004</v>
      </c>
      <c r="H2447" s="134">
        <f>Systematic[[#This Row],[SampleVariableLabel]]+100*Systematic[[#This Row],[State]]</f>
        <v>125010104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125</v>
      </c>
      <c r="B2448" s="1">
        <f>IF(C2448=0,IF(B2447=Protocol!$V$20,1,B2447+1),B2447)</f>
        <v>1</v>
      </c>
      <c r="C2448" s="1">
        <f>IF(C2447+1=Protocol!$V$21,0,C2447+1)</f>
        <v>2</v>
      </c>
      <c r="D2448" s="1">
        <f t="shared" si="93"/>
        <v>5</v>
      </c>
      <c r="E2448" s="1" t="str">
        <f>INDEX(Protocol[Mark],MATCH(C2448,Protocol[Step],0))</f>
        <v>(M.1)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125010005</v>
      </c>
      <c r="H2448" s="134">
        <f>Systematic[[#This Row],[SampleVariableLabel]]+100*Systematic[[#This Row],[State]]</f>
        <v>125010205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125</v>
      </c>
      <c r="B2449" s="1">
        <f>IF(C2449=0,IF(B2448=Protocol!$V$20,1,B2448+1),B2448)</f>
        <v>1</v>
      </c>
      <c r="C2449" s="1">
        <f>IF(C2448+1=Protocol!$V$21,0,C2448+1)</f>
        <v>3</v>
      </c>
      <c r="D2449" s="1">
        <f t="shared" si="93"/>
        <v>6</v>
      </c>
      <c r="E2449" s="1" t="str">
        <f>INDEX(Protocol[Mark],MATCH(C2449,Protocol[Step],0))</f>
        <v>2Oct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125010006</v>
      </c>
      <c r="H2449" s="134">
        <f>Systematic[[#This Row],[SampleVariableLabel]]+100*Systematic[[#This Row],[State]]</f>
        <v>125010306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125</v>
      </c>
      <c r="B2450" s="1">
        <f>IF(C2450=0,IF(B2449=Protocol!$V$20,1,B2449+1),B2449)</f>
        <v>1</v>
      </c>
      <c r="C2450" s="1">
        <f>IF(C2449+1=Protocol!$V$21,0,C2449+1)</f>
        <v>4</v>
      </c>
      <c r="D2450" s="1">
        <f t="shared" si="93"/>
        <v>1</v>
      </c>
      <c r="E2450" s="1" t="str">
        <f>INDEX(Protocol[Mark],MATCH(C2450,Protocol[Step],0))</f>
        <v>3M2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125010001</v>
      </c>
      <c r="H2450" s="134">
        <f>Systematic[[#This Row],[SampleVariableLabel]]+100*Systematic[[#This Row],[State]]</f>
        <v>125010401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125</v>
      </c>
      <c r="B2451" s="1">
        <f>IF(C2451=0,IF(B2450=Protocol!$V$20,1,B2450+1),B2450)</f>
        <v>1</v>
      </c>
      <c r="C2451" s="1">
        <f>IF(C2450+1=Protocol!$V$21,0,C2450+1)</f>
        <v>5</v>
      </c>
      <c r="D2451" s="1">
        <f t="shared" si="93"/>
        <v>2</v>
      </c>
      <c r="E2451" s="1" t="str">
        <f>INDEX(Protocol[Mark],MATCH(C2451,Protocol[Step],0))</f>
        <v>M(c)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125010002</v>
      </c>
      <c r="H2451" s="134">
        <f>Systematic[[#This Row],[SampleVariableLabel]]+100*Systematic[[#This Row],[State]]</f>
        <v>125010502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125</v>
      </c>
      <c r="B2452" s="1">
        <f>IF(C2452=0,IF(B2451=Protocol!$V$20,1,B2451+1),B2451)</f>
        <v>1</v>
      </c>
      <c r="C2452" s="1">
        <f>IF(C2451+1=Protocol!$V$21,0,C2451+1)</f>
        <v>6</v>
      </c>
      <c r="D2452" s="1">
        <f t="shared" si="93"/>
        <v>3</v>
      </c>
      <c r="E2452" s="1" t="str">
        <f>INDEX(Protocol[Mark],MATCH(C2452,Protocol[Step],0))</f>
        <v>4P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125010003</v>
      </c>
      <c r="H2452" s="134">
        <f>Systematic[[#This Row],[SampleVariableLabel]]+100*Systematic[[#This Row],[State]]</f>
        <v>125010603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125</v>
      </c>
      <c r="B2453" s="1">
        <f>IF(C2453=0,IF(B2452=Protocol!$V$20,1,B2452+1),B2452)</f>
        <v>1</v>
      </c>
      <c r="C2453" s="1">
        <f>IF(C2452+1=Protocol!$V$21,0,C2452+1)</f>
        <v>7</v>
      </c>
      <c r="D2453" s="1">
        <f t="shared" si="93"/>
        <v>4</v>
      </c>
      <c r="E2453" s="1" t="str">
        <f>INDEX(Protocol[Mark],MATCH(C2453,Protocol[Step],0))</f>
        <v>5G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125010004</v>
      </c>
      <c r="H2453" s="134">
        <f>Systematic[[#This Row],[SampleVariableLabel]]+100*Systematic[[#This Row],[State]]</f>
        <v>125010704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125</v>
      </c>
      <c r="B2454" s="1">
        <f>IF(C2454=0,IF(B2453=Protocol!$V$20,1,B2453+1),B2453)</f>
        <v>1</v>
      </c>
      <c r="C2454" s="1">
        <f>IF(C2453+1=Protocol!$V$21,0,C2453+1)</f>
        <v>8</v>
      </c>
      <c r="D2454" s="1">
        <f t="shared" si="93"/>
        <v>5</v>
      </c>
      <c r="E2454" s="1" t="str">
        <f>INDEX(Protocol[Mark],MATCH(C2454,Protocol[Step],0))</f>
        <v>6S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125010005</v>
      </c>
      <c r="H2454" s="134">
        <f>Systematic[[#This Row],[SampleVariableLabel]]+100*Systematic[[#This Row],[State]]</f>
        <v>125010805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125</v>
      </c>
      <c r="B2455" s="1">
        <f>IF(C2455=0,IF(B2454=Protocol!$V$20,1,B2454+1),B2454)</f>
        <v>1</v>
      </c>
      <c r="C2455" s="1">
        <f>IF(C2454+1=Protocol!$V$21,0,C2454+1)</f>
        <v>9</v>
      </c>
      <c r="D2455" s="1">
        <f t="shared" si="93"/>
        <v>6</v>
      </c>
      <c r="E2455" s="1" t="str">
        <f>INDEX(Protocol[Mark],MATCH(C2455,Protocol[Step],0))</f>
        <v>7Gp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125010006</v>
      </c>
      <c r="H2455" s="134">
        <f>Systematic[[#This Row],[SampleVariableLabel]]+100*Systematic[[#This Row],[State]]</f>
        <v>125010906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125</v>
      </c>
      <c r="B2456" s="1">
        <f>IF(C2456=0,IF(B2455=Protocol!$V$20,1,B2455+1),B2455)</f>
        <v>1</v>
      </c>
      <c r="C2456" s="1">
        <f>IF(C2455+1=Protocol!$V$21,0,C2455+1)</f>
        <v>10</v>
      </c>
      <c r="D2456" s="1">
        <f t="shared" si="93"/>
        <v>1</v>
      </c>
      <c r="E2456" s="1" t="str">
        <f>INDEX(Protocol[Mark],MATCH(C2456,Protocol[Step],0))</f>
        <v>8U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125010001</v>
      </c>
      <c r="H2456" s="134">
        <f>Systematic[[#This Row],[SampleVariableLabel]]+100*Systematic[[#This Row],[State]]</f>
        <v>125011001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125</v>
      </c>
      <c r="B2457" s="1">
        <f>IF(C2457=0,IF(B2456=Protocol!$V$20,1,B2456+1),B2456)</f>
        <v>1</v>
      </c>
      <c r="C2457" s="1">
        <f>IF(C2456+1=Protocol!$V$21,0,C2456+1)</f>
        <v>11</v>
      </c>
      <c r="D2457" s="1">
        <f t="shared" si="93"/>
        <v>2</v>
      </c>
      <c r="E2457" s="1" t="str">
        <f>INDEX(Protocol[Mark],MATCH(C2457,Protocol[Step],0))</f>
        <v>9Rot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125010002</v>
      </c>
      <c r="H2457" s="134">
        <f>Systematic[[#This Row],[SampleVariableLabel]]+100*Systematic[[#This Row],[State]]</f>
        <v>125011102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125</v>
      </c>
      <c r="B2458" s="1">
        <f>IF(C2458=0,IF(B2457=Protocol!$V$20,1,B2457+1),B2457)</f>
        <v>1</v>
      </c>
      <c r="C2458" s="1">
        <f>IF(C2457+1=Protocol!$V$21,0,C2457+1)</f>
        <v>12</v>
      </c>
      <c r="D2458" s="1">
        <f t="shared" si="93"/>
        <v>3</v>
      </c>
      <c r="E2458" s="1" t="str">
        <f>INDEX(Protocol[Mark],MATCH(C2458,Protocol[Step],0))</f>
        <v>10Ama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125010003</v>
      </c>
      <c r="H2458" s="134">
        <f>Systematic[[#This Row],[SampleVariableLabel]]+100*Systematic[[#This Row],[State]]</f>
        <v>125011203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0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126010004</v>
      </c>
      <c r="H2459" s="134">
        <f>Systematic[[#This Row],[SampleVariableLabel]]+100*Systematic[[#This Row],[State]]</f>
        <v>126010004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1D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126010005</v>
      </c>
      <c r="H2460" s="134">
        <f>Systematic[[#This Row],[SampleVariableLabel]]+100*Systematic[[#This Row],[State]]</f>
        <v>126010105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(M.1)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126010006</v>
      </c>
      <c r="H2461" s="134">
        <f>Systematic[[#This Row],[SampleVariableLabel]]+100*Systematic[[#This Row],[State]]</f>
        <v>126010206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2Oct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126010001</v>
      </c>
      <c r="H2462" s="134">
        <f>Systematic[[#This Row],[SampleVariableLabel]]+100*Systematic[[#This Row],[State]]</f>
        <v>126010301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3M2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126010002</v>
      </c>
      <c r="H2463" s="134">
        <f>Systematic[[#This Row],[SampleVariableLabel]]+100*Systematic[[#This Row],[State]]</f>
        <v>126010402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126</v>
      </c>
      <c r="B2464" s="1">
        <f>IF(C2464=0,IF(B2463=Protocol!$V$20,1,B2463+1),B2463)</f>
        <v>1</v>
      </c>
      <c r="C2464" s="1">
        <f>IF(C2463+1=Protocol!$V$21,0,C2463+1)</f>
        <v>5</v>
      </c>
      <c r="D2464" s="1">
        <f t="shared" si="93"/>
        <v>3</v>
      </c>
      <c r="E2464" s="1" t="str">
        <f>INDEX(Protocol[Mark],MATCH(C2464,Protocol[Step],0))</f>
        <v>M(c)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126010003</v>
      </c>
      <c r="H2464" s="134">
        <f>Systematic[[#This Row],[SampleVariableLabel]]+100*Systematic[[#This Row],[State]]</f>
        <v>126010503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126</v>
      </c>
      <c r="B2465" s="1">
        <f>IF(C2465=0,IF(B2464=Protocol!$V$20,1,B2464+1),B2464)</f>
        <v>1</v>
      </c>
      <c r="C2465" s="1">
        <f>IF(C2464+1=Protocol!$V$21,0,C2464+1)</f>
        <v>6</v>
      </c>
      <c r="D2465" s="1">
        <f t="shared" si="93"/>
        <v>4</v>
      </c>
      <c r="E2465" s="1" t="str">
        <f>INDEX(Protocol[Mark],MATCH(C2465,Protocol[Step],0))</f>
        <v>4P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126010004</v>
      </c>
      <c r="H2465" s="134">
        <f>Systematic[[#This Row],[SampleVariableLabel]]+100*Systematic[[#This Row],[State]]</f>
        <v>126010604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126</v>
      </c>
      <c r="B2466" s="1">
        <f>IF(C2466=0,IF(B2465=Protocol!$V$20,1,B2465+1),B2465)</f>
        <v>1</v>
      </c>
      <c r="C2466" s="1">
        <f>IF(C2465+1=Protocol!$V$21,0,C2465+1)</f>
        <v>7</v>
      </c>
      <c r="D2466" s="1">
        <f t="shared" si="93"/>
        <v>5</v>
      </c>
      <c r="E2466" s="1" t="str">
        <f>INDEX(Protocol[Mark],MATCH(C2466,Protocol[Step],0))</f>
        <v>5G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126010005</v>
      </c>
      <c r="H2466" s="134">
        <f>Systematic[[#This Row],[SampleVariableLabel]]+100*Systematic[[#This Row],[State]]</f>
        <v>126010705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126</v>
      </c>
      <c r="B2467" s="1">
        <f>IF(C2467=0,IF(B2466=Protocol!$V$20,1,B2466+1),B2466)</f>
        <v>1</v>
      </c>
      <c r="C2467" s="1">
        <f>IF(C2466+1=Protocol!$V$21,0,C2466+1)</f>
        <v>8</v>
      </c>
      <c r="D2467" s="1">
        <f t="shared" si="93"/>
        <v>6</v>
      </c>
      <c r="E2467" s="1" t="str">
        <f>INDEX(Protocol[Mark],MATCH(C2467,Protocol[Step],0))</f>
        <v>6S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126010006</v>
      </c>
      <c r="H2467" s="134">
        <f>Systematic[[#This Row],[SampleVariableLabel]]+100*Systematic[[#This Row],[State]]</f>
        <v>126010806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126</v>
      </c>
      <c r="B2468" s="1">
        <f>IF(C2468=0,IF(B2467=Protocol!$V$20,1,B2467+1),B2467)</f>
        <v>1</v>
      </c>
      <c r="C2468" s="1">
        <f>IF(C2467+1=Protocol!$V$21,0,C2467+1)</f>
        <v>9</v>
      </c>
      <c r="D2468" s="1">
        <f t="shared" si="93"/>
        <v>1</v>
      </c>
      <c r="E2468" s="1" t="str">
        <f>INDEX(Protocol[Mark],MATCH(C2468,Protocol[Step],0))</f>
        <v>7Gp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126010001</v>
      </c>
      <c r="H2468" s="134">
        <f>Systematic[[#This Row],[SampleVariableLabel]]+100*Systematic[[#This Row],[State]]</f>
        <v>126010901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126</v>
      </c>
      <c r="B2469" s="1">
        <f>IF(C2469=0,IF(B2468=Protocol!$V$20,1,B2468+1),B2468)</f>
        <v>1</v>
      </c>
      <c r="C2469" s="1">
        <f>IF(C2468+1=Protocol!$V$21,0,C2468+1)</f>
        <v>10</v>
      </c>
      <c r="D2469" s="1">
        <f t="shared" si="93"/>
        <v>2</v>
      </c>
      <c r="E2469" s="1" t="str">
        <f>INDEX(Protocol[Mark],MATCH(C2469,Protocol[Step],0))</f>
        <v>8U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126010002</v>
      </c>
      <c r="H2469" s="134">
        <f>Systematic[[#This Row],[SampleVariableLabel]]+100*Systematic[[#This Row],[State]]</f>
        <v>126011002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126</v>
      </c>
      <c r="B2470" s="1">
        <f>IF(C2470=0,IF(B2469=Protocol!$V$20,1,B2469+1),B2469)</f>
        <v>1</v>
      </c>
      <c r="C2470" s="1">
        <f>IF(C2469+1=Protocol!$V$21,0,C2469+1)</f>
        <v>11</v>
      </c>
      <c r="D2470" s="1">
        <f t="shared" si="93"/>
        <v>3</v>
      </c>
      <c r="E2470" s="1" t="str">
        <f>INDEX(Protocol[Mark],MATCH(C2470,Protocol[Step],0))</f>
        <v>9Rot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126010003</v>
      </c>
      <c r="H2470" s="134">
        <f>Systematic[[#This Row],[SampleVariableLabel]]+100*Systematic[[#This Row],[State]]</f>
        <v>126011103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126</v>
      </c>
      <c r="B2471" s="1">
        <f>IF(C2471=0,IF(B2470=Protocol!$V$20,1,B2470+1),B2470)</f>
        <v>1</v>
      </c>
      <c r="C2471" s="1">
        <f>IF(C2470+1=Protocol!$V$21,0,C2470+1)</f>
        <v>12</v>
      </c>
      <c r="D2471" s="1">
        <f t="shared" si="93"/>
        <v>4</v>
      </c>
      <c r="E2471" s="1" t="str">
        <f>INDEX(Protocol[Mark],MATCH(C2471,Protocol[Step],0))</f>
        <v>10Ama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126010004</v>
      </c>
      <c r="H2471" s="134">
        <f>Systematic[[#This Row],[SampleVariableLabel]]+100*Systematic[[#This Row],[State]]</f>
        <v>126011204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127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0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127010005</v>
      </c>
      <c r="H2472" s="134">
        <f>Systematic[[#This Row],[SampleVariableLabel]]+100*Systematic[[#This Row],[State]]</f>
        <v>127010005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127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1D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127010006</v>
      </c>
      <c r="H2473" s="134">
        <f>Systematic[[#This Row],[SampleVariableLabel]]+100*Systematic[[#This Row],[State]]</f>
        <v>127010106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127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(M.1)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127010001</v>
      </c>
      <c r="H2474" s="134">
        <f>Systematic[[#This Row],[SampleVariableLabel]]+100*Systematic[[#This Row],[State]]</f>
        <v>127010201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127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2Oct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127010002</v>
      </c>
      <c r="H2475" s="134">
        <f>Systematic[[#This Row],[SampleVariableLabel]]+100*Systematic[[#This Row],[State]]</f>
        <v>127010302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127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3M2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127010003</v>
      </c>
      <c r="H2476" s="134">
        <f>Systematic[[#This Row],[SampleVariableLabel]]+100*Systematic[[#This Row],[State]]</f>
        <v>127010403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127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M(c)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127010004</v>
      </c>
      <c r="H2477" s="134">
        <f>Systematic[[#This Row],[SampleVariableLabel]]+100*Systematic[[#This Row],[State]]</f>
        <v>127010504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127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4P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127010005</v>
      </c>
      <c r="H2478" s="134">
        <f>Systematic[[#This Row],[SampleVariableLabel]]+100*Systematic[[#This Row],[State]]</f>
        <v>127010605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127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5G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127010006</v>
      </c>
      <c r="H2479" s="134">
        <f>Systematic[[#This Row],[SampleVariableLabel]]+100*Systematic[[#This Row],[State]]</f>
        <v>127010706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127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6S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127010001</v>
      </c>
      <c r="H2480" s="134">
        <f>Systematic[[#This Row],[SampleVariableLabel]]+100*Systematic[[#This Row],[State]]</f>
        <v>127010801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127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7Gp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127010002</v>
      </c>
      <c r="H2481" s="134">
        <f>Systematic[[#This Row],[SampleVariableLabel]]+100*Systematic[[#This Row],[State]]</f>
        <v>127010902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127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8U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127010003</v>
      </c>
      <c r="H2482" s="134">
        <f>Systematic[[#This Row],[SampleVariableLabel]]+100*Systematic[[#This Row],[State]]</f>
        <v>127011003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127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9Rot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127010004</v>
      </c>
      <c r="H2483" s="134">
        <f>Systematic[[#This Row],[SampleVariableLabel]]+100*Systematic[[#This Row],[State]]</f>
        <v>127011104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127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10Ama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127010005</v>
      </c>
      <c r="H2484" s="134">
        <f>Systematic[[#This Row],[SampleVariableLabel]]+100*Systematic[[#This Row],[State]]</f>
        <v>127011205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128</v>
      </c>
      <c r="B2485" s="1">
        <f>IF(C2485=0,IF(B2484=Protocol!$V$20,1,B2484+1),B2484)</f>
        <v>1</v>
      </c>
      <c r="C2485" s="1">
        <f>IF(C2484+1=Protocol!$V$21,0,C2484+1)</f>
        <v>0</v>
      </c>
      <c r="D2485" s="1">
        <f t="shared" si="93"/>
        <v>6</v>
      </c>
      <c r="E2485" s="1" t="str">
        <f>INDEX(Protocol[Mark],MATCH(C2485,Protocol[Step],0))</f>
        <v>0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128010006</v>
      </c>
      <c r="H2485" s="134">
        <f>Systematic[[#This Row],[SampleVariableLabel]]+100*Systematic[[#This Row],[State]]</f>
        <v>128010006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128</v>
      </c>
      <c r="B2486" s="1">
        <f>IF(C2486=0,IF(B2485=Protocol!$V$20,1,B2485+1),B2485)</f>
        <v>1</v>
      </c>
      <c r="C2486" s="1">
        <f>IF(C2485+1=Protocol!$V$21,0,C2485+1)</f>
        <v>1</v>
      </c>
      <c r="D2486" s="1">
        <f t="shared" si="93"/>
        <v>1</v>
      </c>
      <c r="E2486" s="1" t="str">
        <f>INDEX(Protocol[Mark],MATCH(C2486,Protocol[Step],0))</f>
        <v>1D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128010001</v>
      </c>
      <c r="H2486" s="134">
        <f>Systematic[[#This Row],[SampleVariableLabel]]+100*Systematic[[#This Row],[State]]</f>
        <v>128010101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128</v>
      </c>
      <c r="B2487" s="1">
        <f>IF(C2487=0,IF(B2486=Protocol!$V$20,1,B2486+1),B2486)</f>
        <v>1</v>
      </c>
      <c r="C2487" s="1">
        <f>IF(C2486+1=Protocol!$V$21,0,C2486+1)</f>
        <v>2</v>
      </c>
      <c r="D2487" s="1">
        <f t="shared" si="93"/>
        <v>2</v>
      </c>
      <c r="E2487" s="1" t="str">
        <f>INDEX(Protocol[Mark],MATCH(C2487,Protocol[Step],0))</f>
        <v>(M.1)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128010002</v>
      </c>
      <c r="H2487" s="134">
        <f>Systematic[[#This Row],[SampleVariableLabel]]+100*Systematic[[#This Row],[State]]</f>
        <v>128010202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128</v>
      </c>
      <c r="B2488" s="1">
        <f>IF(C2488=0,IF(B2487=Protocol!$V$20,1,B2487+1),B2487)</f>
        <v>1</v>
      </c>
      <c r="C2488" s="1">
        <f>IF(C2487+1=Protocol!$V$21,0,C2487+1)</f>
        <v>3</v>
      </c>
      <c r="D2488" s="1">
        <f t="shared" si="93"/>
        <v>3</v>
      </c>
      <c r="E2488" s="1" t="str">
        <f>INDEX(Protocol[Mark],MATCH(C2488,Protocol[Step],0))</f>
        <v>2Oct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128010003</v>
      </c>
      <c r="H2488" s="134">
        <f>Systematic[[#This Row],[SampleVariableLabel]]+100*Systematic[[#This Row],[State]]</f>
        <v>128010303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128</v>
      </c>
      <c r="B2489" s="1">
        <f>IF(C2489=0,IF(B2488=Protocol!$V$20,1,B2488+1),B2488)</f>
        <v>1</v>
      </c>
      <c r="C2489" s="1">
        <f>IF(C2488+1=Protocol!$V$21,0,C2488+1)</f>
        <v>4</v>
      </c>
      <c r="D2489" s="1">
        <f t="shared" si="93"/>
        <v>4</v>
      </c>
      <c r="E2489" s="1" t="str">
        <f>INDEX(Protocol[Mark],MATCH(C2489,Protocol[Step],0))</f>
        <v>3M2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128010004</v>
      </c>
      <c r="H2489" s="134">
        <f>Systematic[[#This Row],[SampleVariableLabel]]+100*Systematic[[#This Row],[State]]</f>
        <v>128010404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128</v>
      </c>
      <c r="B2490" s="1">
        <f>IF(C2490=0,IF(B2489=Protocol!$V$20,1,B2489+1),B2489)</f>
        <v>1</v>
      </c>
      <c r="C2490" s="1">
        <f>IF(C2489+1=Protocol!$V$21,0,C2489+1)</f>
        <v>5</v>
      </c>
      <c r="D2490" s="1">
        <f t="shared" si="93"/>
        <v>5</v>
      </c>
      <c r="E2490" s="1" t="str">
        <f>INDEX(Protocol[Mark],MATCH(C2490,Protocol[Step],0))</f>
        <v>M(c)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128010005</v>
      </c>
      <c r="H2490" s="134">
        <f>Systematic[[#This Row],[SampleVariableLabel]]+100*Systematic[[#This Row],[State]]</f>
        <v>128010505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128</v>
      </c>
      <c r="B2491" s="1">
        <f>IF(C2491=0,IF(B2490=Protocol!$V$20,1,B2490+1),B2490)</f>
        <v>1</v>
      </c>
      <c r="C2491" s="1">
        <f>IF(C2490+1=Protocol!$V$21,0,C2490+1)</f>
        <v>6</v>
      </c>
      <c r="D2491" s="1">
        <f t="shared" si="93"/>
        <v>6</v>
      </c>
      <c r="E2491" s="1" t="str">
        <f>INDEX(Protocol[Mark],MATCH(C2491,Protocol[Step],0))</f>
        <v>4P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128010006</v>
      </c>
      <c r="H2491" s="134">
        <f>Systematic[[#This Row],[SampleVariableLabel]]+100*Systematic[[#This Row],[State]]</f>
        <v>128010606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128</v>
      </c>
      <c r="B2492" s="1">
        <f>IF(C2492=0,IF(B2491=Protocol!$V$20,1,B2491+1),B2491)</f>
        <v>1</v>
      </c>
      <c r="C2492" s="1">
        <f>IF(C2491+1=Protocol!$V$21,0,C2491+1)</f>
        <v>7</v>
      </c>
      <c r="D2492" s="1">
        <f t="shared" si="93"/>
        <v>1</v>
      </c>
      <c r="E2492" s="1" t="str">
        <f>INDEX(Protocol[Mark],MATCH(C2492,Protocol[Step],0))</f>
        <v>5G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128010001</v>
      </c>
      <c r="H2492" s="134">
        <f>Systematic[[#This Row],[SampleVariableLabel]]+100*Systematic[[#This Row],[State]]</f>
        <v>128010701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128</v>
      </c>
      <c r="B2493" s="1">
        <f>IF(C2493=0,IF(B2492=Protocol!$V$20,1,B2492+1),B2492)</f>
        <v>1</v>
      </c>
      <c r="C2493" s="1">
        <f>IF(C2492+1=Protocol!$V$21,0,C2492+1)</f>
        <v>8</v>
      </c>
      <c r="D2493" s="1">
        <f t="shared" si="93"/>
        <v>2</v>
      </c>
      <c r="E2493" s="1" t="str">
        <f>INDEX(Protocol[Mark],MATCH(C2493,Protocol[Step],0))</f>
        <v>6S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128010002</v>
      </c>
      <c r="H2493" s="134">
        <f>Systematic[[#This Row],[SampleVariableLabel]]+100*Systematic[[#This Row],[State]]</f>
        <v>128010802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128</v>
      </c>
      <c r="B2494" s="1">
        <f>IF(C2494=0,IF(B2493=Protocol!$V$20,1,B2493+1),B2493)</f>
        <v>1</v>
      </c>
      <c r="C2494" s="1">
        <f>IF(C2493+1=Protocol!$V$21,0,C2493+1)</f>
        <v>9</v>
      </c>
      <c r="D2494" s="1">
        <f t="shared" si="93"/>
        <v>3</v>
      </c>
      <c r="E2494" s="1" t="str">
        <f>INDEX(Protocol[Mark],MATCH(C2494,Protocol[Step],0))</f>
        <v>7Gp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128010003</v>
      </c>
      <c r="H2494" s="134">
        <f>Systematic[[#This Row],[SampleVariableLabel]]+100*Systematic[[#This Row],[State]]</f>
        <v>128010903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128</v>
      </c>
      <c r="B2495" s="1">
        <f>IF(C2495=0,IF(B2494=Protocol!$V$20,1,B2494+1),B2494)</f>
        <v>1</v>
      </c>
      <c r="C2495" s="1">
        <f>IF(C2494+1=Protocol!$V$21,0,C2494+1)</f>
        <v>10</v>
      </c>
      <c r="D2495" s="1">
        <f t="shared" si="93"/>
        <v>4</v>
      </c>
      <c r="E2495" s="1" t="str">
        <f>INDEX(Protocol[Mark],MATCH(C2495,Protocol[Step],0))</f>
        <v>8U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128010004</v>
      </c>
      <c r="H2495" s="134">
        <f>Systematic[[#This Row],[SampleVariableLabel]]+100*Systematic[[#This Row],[State]]</f>
        <v>128011004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128</v>
      </c>
      <c r="B2496" s="1">
        <f>IF(C2496=0,IF(B2495=Protocol!$V$20,1,B2495+1),B2495)</f>
        <v>1</v>
      </c>
      <c r="C2496" s="1">
        <f>IF(C2495+1=Protocol!$V$21,0,C2495+1)</f>
        <v>11</v>
      </c>
      <c r="D2496" s="1">
        <f t="shared" si="93"/>
        <v>5</v>
      </c>
      <c r="E2496" s="1" t="str">
        <f>INDEX(Protocol[Mark],MATCH(C2496,Protocol[Step],0))</f>
        <v>9Rot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128010005</v>
      </c>
      <c r="H2496" s="134">
        <f>Systematic[[#This Row],[SampleVariableLabel]]+100*Systematic[[#This Row],[State]]</f>
        <v>128011105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128</v>
      </c>
      <c r="B2497" s="1">
        <f>IF(C2497=0,IF(B2496=Protocol!$V$20,1,B2496+1),B2496)</f>
        <v>1</v>
      </c>
      <c r="C2497" s="1">
        <f>IF(C2496+1=Protocol!$V$21,0,C2496+1)</f>
        <v>12</v>
      </c>
      <c r="D2497" s="1">
        <f t="shared" si="93"/>
        <v>6</v>
      </c>
      <c r="E2497" s="1" t="str">
        <f>INDEX(Protocol[Mark],MATCH(C2497,Protocol[Step],0))</f>
        <v>10Ama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128010006</v>
      </c>
      <c r="H2497" s="134">
        <f>Systematic[[#This Row],[SampleVariableLabel]]+100*Systematic[[#This Row],[State]]</f>
        <v>128011206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129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0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129010001</v>
      </c>
      <c r="H2498" s="134">
        <f>Systematic[[#This Row],[SampleVariableLabel]]+100*Systematic[[#This Row],[State]]</f>
        <v>129010001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129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129010002</v>
      </c>
      <c r="H2499" s="134">
        <f>Systematic[[#This Row],[SampleVariableLabel]]+100*Systematic[[#This Row],[State]]</f>
        <v>129010102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129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(M.1)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129010003</v>
      </c>
      <c r="H2500" s="134">
        <f>Systematic[[#This Row],[SampleVariableLabel]]+100*Systematic[[#This Row],[State]]</f>
        <v>129010203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129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2Oct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129010004</v>
      </c>
      <c r="H2501" s="134">
        <f>Systematic[[#This Row],[SampleVariableLabel]]+100*Systematic[[#This Row],[State]]</f>
        <v>129010304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129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3M2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129010005</v>
      </c>
      <c r="H2502" s="134">
        <f>Systematic[[#This Row],[SampleVariableLabel]]+100*Systematic[[#This Row],[State]]</f>
        <v>129010405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129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M(c)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129010006</v>
      </c>
      <c r="H2503" s="134">
        <f>Systematic[[#This Row],[SampleVariableLabel]]+100*Systematic[[#This Row],[State]]</f>
        <v>129010506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129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4P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129010001</v>
      </c>
      <c r="H2504" s="134">
        <f>Systematic[[#This Row],[SampleVariableLabel]]+100*Systematic[[#This Row],[State]]</f>
        <v>129010601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129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5G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129010002</v>
      </c>
      <c r="H2505" s="134">
        <f>Systematic[[#This Row],[SampleVariableLabel]]+100*Systematic[[#This Row],[State]]</f>
        <v>129010702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129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6S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129010003</v>
      </c>
      <c r="H2506" s="134">
        <f>Systematic[[#This Row],[SampleVariableLabel]]+100*Systematic[[#This Row],[State]]</f>
        <v>129010803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129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7Gp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129010004</v>
      </c>
      <c r="H2507" s="134">
        <f>Systematic[[#This Row],[SampleVariableLabel]]+100*Systematic[[#This Row],[State]]</f>
        <v>129010904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129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8U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129010005</v>
      </c>
      <c r="H2508" s="134">
        <f>Systematic[[#This Row],[SampleVariableLabel]]+100*Systematic[[#This Row],[State]]</f>
        <v>129011005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129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9Rot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129010006</v>
      </c>
      <c r="H2509" s="134">
        <f>Systematic[[#This Row],[SampleVariableLabel]]+100*Systematic[[#This Row],[State]]</f>
        <v>129011106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129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10Ama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129010001</v>
      </c>
      <c r="H2510" s="134">
        <f>Systematic[[#This Row],[SampleVariableLabel]]+100*Systematic[[#This Row],[State]]</f>
        <v>129011201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130</v>
      </c>
      <c r="B2511" s="1">
        <f>IF(C2511=0,IF(B2510=Protocol!$V$20,1,B2510+1),B2510)</f>
        <v>1</v>
      </c>
      <c r="C2511" s="1">
        <f>IF(C2510+1=Protocol!$V$21,0,C2510+1)</f>
        <v>0</v>
      </c>
      <c r="D2511" s="1">
        <f t="shared" si="95"/>
        <v>2</v>
      </c>
      <c r="E2511" s="1" t="str">
        <f>INDEX(Protocol[Mark],MATCH(C2511,Protocol[Step],0))</f>
        <v>0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130010002</v>
      </c>
      <c r="H2511" s="134">
        <f>Systematic[[#This Row],[SampleVariableLabel]]+100*Systematic[[#This Row],[State]]</f>
        <v>130010002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130</v>
      </c>
      <c r="B2512" s="1">
        <f>IF(C2512=0,IF(B2511=Protocol!$V$20,1,B2511+1),B2511)</f>
        <v>1</v>
      </c>
      <c r="C2512" s="1">
        <f>IF(C2511+1=Protocol!$V$21,0,C2511+1)</f>
        <v>1</v>
      </c>
      <c r="D2512" s="1">
        <f t="shared" si="95"/>
        <v>3</v>
      </c>
      <c r="E2512" s="1" t="str">
        <f>INDEX(Protocol[Mark],MATCH(C2512,Protocol[Step],0))</f>
        <v>1D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130010003</v>
      </c>
      <c r="H2512" s="134">
        <f>Systematic[[#This Row],[SampleVariableLabel]]+100*Systematic[[#This Row],[State]]</f>
        <v>130010103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130</v>
      </c>
      <c r="B2513" s="1">
        <f>IF(C2513=0,IF(B2512=Protocol!$V$20,1,B2512+1),B2512)</f>
        <v>1</v>
      </c>
      <c r="C2513" s="1">
        <f>IF(C2512+1=Protocol!$V$21,0,C2512+1)</f>
        <v>2</v>
      </c>
      <c r="D2513" s="1">
        <f t="shared" si="95"/>
        <v>4</v>
      </c>
      <c r="E2513" s="1" t="str">
        <f>INDEX(Protocol[Mark],MATCH(C2513,Protocol[Step],0))</f>
        <v>(M.1)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130010004</v>
      </c>
      <c r="H2513" s="134">
        <f>Systematic[[#This Row],[SampleVariableLabel]]+100*Systematic[[#This Row],[State]]</f>
        <v>130010204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130</v>
      </c>
      <c r="B2514" s="1">
        <f>IF(C2514=0,IF(B2513=Protocol!$V$20,1,B2513+1),B2513)</f>
        <v>1</v>
      </c>
      <c r="C2514" s="1">
        <f>IF(C2513+1=Protocol!$V$21,0,C2513+1)</f>
        <v>3</v>
      </c>
      <c r="D2514" s="1">
        <f t="shared" si="95"/>
        <v>5</v>
      </c>
      <c r="E2514" s="1" t="str">
        <f>INDEX(Protocol[Mark],MATCH(C2514,Protocol[Step],0))</f>
        <v>2Oct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130010005</v>
      </c>
      <c r="H2514" s="134">
        <f>Systematic[[#This Row],[SampleVariableLabel]]+100*Systematic[[#This Row],[State]]</f>
        <v>130010305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130</v>
      </c>
      <c r="B2515" s="1">
        <f>IF(C2515=0,IF(B2514=Protocol!$V$20,1,B2514+1),B2514)</f>
        <v>1</v>
      </c>
      <c r="C2515" s="1">
        <f>IF(C2514+1=Protocol!$V$21,0,C2514+1)</f>
        <v>4</v>
      </c>
      <c r="D2515" s="1">
        <f t="shared" si="95"/>
        <v>6</v>
      </c>
      <c r="E2515" s="1" t="str">
        <f>INDEX(Protocol[Mark],MATCH(C2515,Protocol[Step],0))</f>
        <v>3M2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130010006</v>
      </c>
      <c r="H2515" s="134">
        <f>Systematic[[#This Row],[SampleVariableLabel]]+100*Systematic[[#This Row],[State]]</f>
        <v>130010406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130</v>
      </c>
      <c r="B2516" s="1">
        <f>IF(C2516=0,IF(B2515=Protocol!$V$20,1,B2515+1),B2515)</f>
        <v>1</v>
      </c>
      <c r="C2516" s="1">
        <f>IF(C2515+1=Protocol!$V$21,0,C2515+1)</f>
        <v>5</v>
      </c>
      <c r="D2516" s="1">
        <f t="shared" si="95"/>
        <v>1</v>
      </c>
      <c r="E2516" s="1" t="str">
        <f>INDEX(Protocol[Mark],MATCH(C2516,Protocol[Step],0))</f>
        <v>M(c)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130010001</v>
      </c>
      <c r="H2516" s="134">
        <f>Systematic[[#This Row],[SampleVariableLabel]]+100*Systematic[[#This Row],[State]]</f>
        <v>130010501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130</v>
      </c>
      <c r="B2517" s="1">
        <f>IF(C2517=0,IF(B2516=Protocol!$V$20,1,B2516+1),B2516)</f>
        <v>1</v>
      </c>
      <c r="C2517" s="1">
        <f>IF(C2516+1=Protocol!$V$21,0,C2516+1)</f>
        <v>6</v>
      </c>
      <c r="D2517" s="1">
        <f t="shared" si="95"/>
        <v>2</v>
      </c>
      <c r="E2517" s="1" t="str">
        <f>INDEX(Protocol[Mark],MATCH(C2517,Protocol[Step],0))</f>
        <v>4P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130010002</v>
      </c>
      <c r="H2517" s="134">
        <f>Systematic[[#This Row],[SampleVariableLabel]]+100*Systematic[[#This Row],[State]]</f>
        <v>130010602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130</v>
      </c>
      <c r="B2518" s="1">
        <f>IF(C2518=0,IF(B2517=Protocol!$V$20,1,B2517+1),B2517)</f>
        <v>1</v>
      </c>
      <c r="C2518" s="1">
        <f>IF(C2517+1=Protocol!$V$21,0,C2517+1)</f>
        <v>7</v>
      </c>
      <c r="D2518" s="1">
        <f t="shared" si="95"/>
        <v>3</v>
      </c>
      <c r="E2518" s="1" t="str">
        <f>INDEX(Protocol[Mark],MATCH(C2518,Protocol[Step],0))</f>
        <v>5G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130010003</v>
      </c>
      <c r="H2518" s="134">
        <f>Systematic[[#This Row],[SampleVariableLabel]]+100*Systematic[[#This Row],[State]]</f>
        <v>130010703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130</v>
      </c>
      <c r="B2519" s="1">
        <f>IF(C2519=0,IF(B2518=Protocol!$V$20,1,B2518+1),B2518)</f>
        <v>1</v>
      </c>
      <c r="C2519" s="1">
        <f>IF(C2518+1=Protocol!$V$21,0,C2518+1)</f>
        <v>8</v>
      </c>
      <c r="D2519" s="1">
        <f t="shared" si="95"/>
        <v>4</v>
      </c>
      <c r="E2519" s="1" t="str">
        <f>INDEX(Protocol[Mark],MATCH(C2519,Protocol[Step],0))</f>
        <v>6S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130010004</v>
      </c>
      <c r="H2519" s="134">
        <f>Systematic[[#This Row],[SampleVariableLabel]]+100*Systematic[[#This Row],[State]]</f>
        <v>130010804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130</v>
      </c>
      <c r="B2520" s="1">
        <f>IF(C2520=0,IF(B2519=Protocol!$V$20,1,B2519+1),B2519)</f>
        <v>1</v>
      </c>
      <c r="C2520" s="1">
        <f>IF(C2519+1=Protocol!$V$21,0,C2519+1)</f>
        <v>9</v>
      </c>
      <c r="D2520" s="1">
        <f t="shared" si="95"/>
        <v>5</v>
      </c>
      <c r="E2520" s="1" t="str">
        <f>INDEX(Protocol[Mark],MATCH(C2520,Protocol[Step],0))</f>
        <v>7Gp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130010005</v>
      </c>
      <c r="H2520" s="134">
        <f>Systematic[[#This Row],[SampleVariableLabel]]+100*Systematic[[#This Row],[State]]</f>
        <v>130010905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130</v>
      </c>
      <c r="B2521" s="1">
        <f>IF(C2521=0,IF(B2520=Protocol!$V$20,1,B2520+1),B2520)</f>
        <v>1</v>
      </c>
      <c r="C2521" s="1">
        <f>IF(C2520+1=Protocol!$V$21,0,C2520+1)</f>
        <v>10</v>
      </c>
      <c r="D2521" s="1">
        <f t="shared" si="95"/>
        <v>6</v>
      </c>
      <c r="E2521" s="1" t="str">
        <f>INDEX(Protocol[Mark],MATCH(C2521,Protocol[Step],0))</f>
        <v>8U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130010006</v>
      </c>
      <c r="H2521" s="134">
        <f>Systematic[[#This Row],[SampleVariableLabel]]+100*Systematic[[#This Row],[State]]</f>
        <v>130011006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130</v>
      </c>
      <c r="B2522" s="1">
        <f>IF(C2522=0,IF(B2521=Protocol!$V$20,1,B2521+1),B2521)</f>
        <v>1</v>
      </c>
      <c r="C2522" s="1">
        <f>IF(C2521+1=Protocol!$V$21,0,C2521+1)</f>
        <v>11</v>
      </c>
      <c r="D2522" s="1">
        <f t="shared" si="95"/>
        <v>1</v>
      </c>
      <c r="E2522" s="1" t="str">
        <f>INDEX(Protocol[Mark],MATCH(C2522,Protocol[Step],0))</f>
        <v>9Rot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130010001</v>
      </c>
      <c r="H2522" s="134">
        <f>Systematic[[#This Row],[SampleVariableLabel]]+100*Systematic[[#This Row],[State]]</f>
        <v>130011101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130</v>
      </c>
      <c r="B2523" s="1">
        <f>IF(C2523=0,IF(B2522=Protocol!$V$20,1,B2522+1),B2522)</f>
        <v>1</v>
      </c>
      <c r="C2523" s="1">
        <f>IF(C2522+1=Protocol!$V$21,0,C2522+1)</f>
        <v>12</v>
      </c>
      <c r="D2523" s="1">
        <f t="shared" si="95"/>
        <v>2</v>
      </c>
      <c r="E2523" s="1" t="str">
        <f>INDEX(Protocol[Mark],MATCH(C2523,Protocol[Step],0))</f>
        <v>10Ama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130010002</v>
      </c>
      <c r="H2523" s="134">
        <f>Systematic[[#This Row],[SampleVariableLabel]]+100*Systematic[[#This Row],[State]]</f>
        <v>130011202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131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0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131010003</v>
      </c>
      <c r="H2524" s="134">
        <f>Systematic[[#This Row],[SampleVariableLabel]]+100*Systematic[[#This Row],[State]]</f>
        <v>131010003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131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1D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131010004</v>
      </c>
      <c r="H2525" s="134">
        <f>Systematic[[#This Row],[SampleVariableLabel]]+100*Systematic[[#This Row],[State]]</f>
        <v>131010104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131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(M.1)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131010005</v>
      </c>
      <c r="H2526" s="134">
        <f>Systematic[[#This Row],[SampleVariableLabel]]+100*Systematic[[#This Row],[State]]</f>
        <v>131010205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131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2Oct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131010006</v>
      </c>
      <c r="H2527" s="134">
        <f>Systematic[[#This Row],[SampleVariableLabel]]+100*Systematic[[#This Row],[State]]</f>
        <v>131010306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131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3M2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131010001</v>
      </c>
      <c r="H2528" s="134">
        <f>Systematic[[#This Row],[SampleVariableLabel]]+100*Systematic[[#This Row],[State]]</f>
        <v>131010401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131</v>
      </c>
      <c r="B2529" s="1">
        <f>IF(C2529=0,IF(B2528=Protocol!$V$20,1,B2528+1),B2528)</f>
        <v>1</v>
      </c>
      <c r="C2529" s="1">
        <f>IF(C2528+1=Protocol!$V$21,0,C2528+1)</f>
        <v>5</v>
      </c>
      <c r="D2529" s="1">
        <f t="shared" si="95"/>
        <v>2</v>
      </c>
      <c r="E2529" s="1" t="str">
        <f>INDEX(Protocol[Mark],MATCH(C2529,Protocol[Step],0))</f>
        <v>M(c)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131010002</v>
      </c>
      <c r="H2529" s="134">
        <f>Systematic[[#This Row],[SampleVariableLabel]]+100*Systematic[[#This Row],[State]]</f>
        <v>131010502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131</v>
      </c>
      <c r="B2530" s="1">
        <f>IF(C2530=0,IF(B2529=Protocol!$V$20,1,B2529+1),B2529)</f>
        <v>1</v>
      </c>
      <c r="C2530" s="1">
        <f>IF(C2529+1=Protocol!$V$21,0,C2529+1)</f>
        <v>6</v>
      </c>
      <c r="D2530" s="1">
        <f t="shared" si="95"/>
        <v>3</v>
      </c>
      <c r="E2530" s="1" t="str">
        <f>INDEX(Protocol[Mark],MATCH(C2530,Protocol[Step],0))</f>
        <v>4P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131010003</v>
      </c>
      <c r="H2530" s="134">
        <f>Systematic[[#This Row],[SampleVariableLabel]]+100*Systematic[[#This Row],[State]]</f>
        <v>131010603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131</v>
      </c>
      <c r="B2531" s="1">
        <f>IF(C2531=0,IF(B2530=Protocol!$V$20,1,B2530+1),B2530)</f>
        <v>1</v>
      </c>
      <c r="C2531" s="1">
        <f>IF(C2530+1=Protocol!$V$21,0,C2530+1)</f>
        <v>7</v>
      </c>
      <c r="D2531" s="1">
        <f t="shared" si="95"/>
        <v>4</v>
      </c>
      <c r="E2531" s="1" t="str">
        <f>INDEX(Protocol[Mark],MATCH(C2531,Protocol[Step],0))</f>
        <v>5G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131010004</v>
      </c>
      <c r="H2531" s="134">
        <f>Systematic[[#This Row],[SampleVariableLabel]]+100*Systematic[[#This Row],[State]]</f>
        <v>131010704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131</v>
      </c>
      <c r="B2532" s="1">
        <f>IF(C2532=0,IF(B2531=Protocol!$V$20,1,B2531+1),B2531)</f>
        <v>1</v>
      </c>
      <c r="C2532" s="1">
        <f>IF(C2531+1=Protocol!$V$21,0,C2531+1)</f>
        <v>8</v>
      </c>
      <c r="D2532" s="1">
        <f t="shared" si="95"/>
        <v>5</v>
      </c>
      <c r="E2532" s="1" t="str">
        <f>INDEX(Protocol[Mark],MATCH(C2532,Protocol[Step],0))</f>
        <v>6S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131010005</v>
      </c>
      <c r="H2532" s="134">
        <f>Systematic[[#This Row],[SampleVariableLabel]]+100*Systematic[[#This Row],[State]]</f>
        <v>131010805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131</v>
      </c>
      <c r="B2533" s="1">
        <f>IF(C2533=0,IF(B2532=Protocol!$V$20,1,B2532+1),B2532)</f>
        <v>1</v>
      </c>
      <c r="C2533" s="1">
        <f>IF(C2532+1=Protocol!$V$21,0,C2532+1)</f>
        <v>9</v>
      </c>
      <c r="D2533" s="1">
        <f t="shared" si="95"/>
        <v>6</v>
      </c>
      <c r="E2533" s="1" t="str">
        <f>INDEX(Protocol[Mark],MATCH(C2533,Protocol[Step],0))</f>
        <v>7Gp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131010006</v>
      </c>
      <c r="H2533" s="134">
        <f>Systematic[[#This Row],[SampleVariableLabel]]+100*Systematic[[#This Row],[State]]</f>
        <v>131010906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131</v>
      </c>
      <c r="B2534" s="1">
        <f>IF(C2534=0,IF(B2533=Protocol!$V$20,1,B2533+1),B2533)</f>
        <v>1</v>
      </c>
      <c r="C2534" s="1">
        <f>IF(C2533+1=Protocol!$V$21,0,C2533+1)</f>
        <v>10</v>
      </c>
      <c r="D2534" s="1">
        <f t="shared" si="95"/>
        <v>1</v>
      </c>
      <c r="E2534" s="1" t="str">
        <f>INDEX(Protocol[Mark],MATCH(C2534,Protocol[Step],0))</f>
        <v>8U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131010001</v>
      </c>
      <c r="H2534" s="134">
        <f>Systematic[[#This Row],[SampleVariableLabel]]+100*Systematic[[#This Row],[State]]</f>
        <v>131011001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131</v>
      </c>
      <c r="B2535" s="1">
        <f>IF(C2535=0,IF(B2534=Protocol!$V$20,1,B2534+1),B2534)</f>
        <v>1</v>
      </c>
      <c r="C2535" s="1">
        <f>IF(C2534+1=Protocol!$V$21,0,C2534+1)</f>
        <v>11</v>
      </c>
      <c r="D2535" s="1">
        <f t="shared" si="95"/>
        <v>2</v>
      </c>
      <c r="E2535" s="1" t="str">
        <f>INDEX(Protocol[Mark],MATCH(C2535,Protocol[Step],0))</f>
        <v>9Rot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131010002</v>
      </c>
      <c r="H2535" s="134">
        <f>Systematic[[#This Row],[SampleVariableLabel]]+100*Systematic[[#This Row],[State]]</f>
        <v>131011102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131</v>
      </c>
      <c r="B2536" s="1">
        <f>IF(C2536=0,IF(B2535=Protocol!$V$20,1,B2535+1),B2535)</f>
        <v>1</v>
      </c>
      <c r="C2536" s="1">
        <f>IF(C2535+1=Protocol!$V$21,0,C2535+1)</f>
        <v>12</v>
      </c>
      <c r="D2536" s="1">
        <f t="shared" si="95"/>
        <v>3</v>
      </c>
      <c r="E2536" s="1" t="str">
        <f>INDEX(Protocol[Mark],MATCH(C2536,Protocol[Step],0))</f>
        <v>10Ama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131010003</v>
      </c>
      <c r="H2536" s="134">
        <f>Systematic[[#This Row],[SampleVariableLabel]]+100*Systematic[[#This Row],[State]]</f>
        <v>131011203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132</v>
      </c>
      <c r="B2537" s="1">
        <f>IF(C2537=0,IF(B2536=Protocol!$V$20,1,B2536+1),B2536)</f>
        <v>1</v>
      </c>
      <c r="C2537" s="1">
        <f>IF(C2536+1=Protocol!$V$21,0,C2536+1)</f>
        <v>0</v>
      </c>
      <c r="D2537" s="1">
        <f t="shared" si="95"/>
        <v>4</v>
      </c>
      <c r="E2537" s="1" t="str">
        <f>INDEX(Protocol[Mark],MATCH(C2537,Protocol[Step],0))</f>
        <v>0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132010004</v>
      </c>
      <c r="H2537" s="134">
        <f>Systematic[[#This Row],[SampleVariableLabel]]+100*Systematic[[#This Row],[State]]</f>
        <v>132010004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132</v>
      </c>
      <c r="B2538" s="1">
        <f>IF(C2538=0,IF(B2537=Protocol!$V$20,1,B2537+1),B2537)</f>
        <v>1</v>
      </c>
      <c r="C2538" s="1">
        <f>IF(C2537+1=Protocol!$V$21,0,C2537+1)</f>
        <v>1</v>
      </c>
      <c r="D2538" s="1">
        <f t="shared" si="95"/>
        <v>5</v>
      </c>
      <c r="E2538" s="1" t="str">
        <f>INDEX(Protocol[Mark],MATCH(C2538,Protocol[Step],0))</f>
        <v>1D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132010005</v>
      </c>
      <c r="H2538" s="134">
        <f>Systematic[[#This Row],[SampleVariableLabel]]+100*Systematic[[#This Row],[State]]</f>
        <v>132010105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132</v>
      </c>
      <c r="B2539" s="1">
        <f>IF(C2539=0,IF(B2538=Protocol!$V$20,1,B2538+1),B2538)</f>
        <v>1</v>
      </c>
      <c r="C2539" s="1">
        <f>IF(C2538+1=Protocol!$V$21,0,C2538+1)</f>
        <v>2</v>
      </c>
      <c r="D2539" s="1">
        <f t="shared" si="95"/>
        <v>6</v>
      </c>
      <c r="E2539" s="1" t="str">
        <f>INDEX(Protocol[Mark],MATCH(C2539,Protocol[Step],0))</f>
        <v>(M.1)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132010006</v>
      </c>
      <c r="H2539" s="134">
        <f>Systematic[[#This Row],[SampleVariableLabel]]+100*Systematic[[#This Row],[State]]</f>
        <v>132010206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132</v>
      </c>
      <c r="B2540" s="1">
        <f>IF(C2540=0,IF(B2539=Protocol!$V$20,1,B2539+1),B2539)</f>
        <v>1</v>
      </c>
      <c r="C2540" s="1">
        <f>IF(C2539+1=Protocol!$V$21,0,C2539+1)</f>
        <v>3</v>
      </c>
      <c r="D2540" s="1">
        <f t="shared" si="95"/>
        <v>1</v>
      </c>
      <c r="E2540" s="1" t="str">
        <f>INDEX(Protocol[Mark],MATCH(C2540,Protocol[Step],0))</f>
        <v>2Oct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132010001</v>
      </c>
      <c r="H2540" s="134">
        <f>Systematic[[#This Row],[SampleVariableLabel]]+100*Systematic[[#This Row],[State]]</f>
        <v>132010301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132</v>
      </c>
      <c r="B2541" s="1">
        <f>IF(C2541=0,IF(B2540=Protocol!$V$20,1,B2540+1),B2540)</f>
        <v>1</v>
      </c>
      <c r="C2541" s="1">
        <f>IF(C2540+1=Protocol!$V$21,0,C2540+1)</f>
        <v>4</v>
      </c>
      <c r="D2541" s="1">
        <f t="shared" si="95"/>
        <v>2</v>
      </c>
      <c r="E2541" s="1" t="str">
        <f>INDEX(Protocol[Mark],MATCH(C2541,Protocol[Step],0))</f>
        <v>3M2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132010002</v>
      </c>
      <c r="H2541" s="134">
        <f>Systematic[[#This Row],[SampleVariableLabel]]+100*Systematic[[#This Row],[State]]</f>
        <v>132010402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132</v>
      </c>
      <c r="B2542" s="1">
        <f>IF(C2542=0,IF(B2541=Protocol!$V$20,1,B2541+1),B2541)</f>
        <v>1</v>
      </c>
      <c r="C2542" s="1">
        <f>IF(C2541+1=Protocol!$V$21,0,C2541+1)</f>
        <v>5</v>
      </c>
      <c r="D2542" s="1">
        <f t="shared" si="95"/>
        <v>3</v>
      </c>
      <c r="E2542" s="1" t="str">
        <f>INDEX(Protocol[Mark],MATCH(C2542,Protocol[Step],0))</f>
        <v>M(c)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132010003</v>
      </c>
      <c r="H2542" s="134">
        <f>Systematic[[#This Row],[SampleVariableLabel]]+100*Systematic[[#This Row],[State]]</f>
        <v>132010503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132</v>
      </c>
      <c r="B2543" s="1">
        <f>IF(C2543=0,IF(B2542=Protocol!$V$20,1,B2542+1),B2542)</f>
        <v>1</v>
      </c>
      <c r="C2543" s="1">
        <f>IF(C2542+1=Protocol!$V$21,0,C2542+1)</f>
        <v>6</v>
      </c>
      <c r="D2543" s="1">
        <f t="shared" si="95"/>
        <v>4</v>
      </c>
      <c r="E2543" s="1" t="str">
        <f>INDEX(Protocol[Mark],MATCH(C2543,Protocol[Step],0))</f>
        <v>4P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132010004</v>
      </c>
      <c r="H2543" s="134">
        <f>Systematic[[#This Row],[SampleVariableLabel]]+100*Systematic[[#This Row],[State]]</f>
        <v>132010604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132</v>
      </c>
      <c r="B2544" s="1">
        <f>IF(C2544=0,IF(B2543=Protocol!$V$20,1,B2543+1),B2543)</f>
        <v>1</v>
      </c>
      <c r="C2544" s="1">
        <f>IF(C2543+1=Protocol!$V$21,0,C2543+1)</f>
        <v>7</v>
      </c>
      <c r="D2544" s="1">
        <f t="shared" si="95"/>
        <v>5</v>
      </c>
      <c r="E2544" s="1" t="str">
        <f>INDEX(Protocol[Mark],MATCH(C2544,Protocol[Step],0))</f>
        <v>5G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132010005</v>
      </c>
      <c r="H2544" s="134">
        <f>Systematic[[#This Row],[SampleVariableLabel]]+100*Systematic[[#This Row],[State]]</f>
        <v>132010705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132</v>
      </c>
      <c r="B2545" s="1">
        <f>IF(C2545=0,IF(B2544=Protocol!$V$20,1,B2544+1),B2544)</f>
        <v>1</v>
      </c>
      <c r="C2545" s="1">
        <f>IF(C2544+1=Protocol!$V$21,0,C2544+1)</f>
        <v>8</v>
      </c>
      <c r="D2545" s="1">
        <f t="shared" si="95"/>
        <v>6</v>
      </c>
      <c r="E2545" s="1" t="str">
        <f>INDEX(Protocol[Mark],MATCH(C2545,Protocol[Step],0))</f>
        <v>6S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132010006</v>
      </c>
      <c r="H2545" s="134">
        <f>Systematic[[#This Row],[SampleVariableLabel]]+100*Systematic[[#This Row],[State]]</f>
        <v>132010806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132</v>
      </c>
      <c r="B2546" s="1">
        <f>IF(C2546=0,IF(B2545=Protocol!$V$20,1,B2545+1),B2545)</f>
        <v>1</v>
      </c>
      <c r="C2546" s="1">
        <f>IF(C2545+1=Protocol!$V$21,0,C2545+1)</f>
        <v>9</v>
      </c>
      <c r="D2546" s="1">
        <f t="shared" si="95"/>
        <v>1</v>
      </c>
      <c r="E2546" s="1" t="str">
        <f>INDEX(Protocol[Mark],MATCH(C2546,Protocol[Step],0))</f>
        <v>7Gp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132010001</v>
      </c>
      <c r="H2546" s="134">
        <f>Systematic[[#This Row],[SampleVariableLabel]]+100*Systematic[[#This Row],[State]]</f>
        <v>132010901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132</v>
      </c>
      <c r="B2547" s="1">
        <f>IF(C2547=0,IF(B2546=Protocol!$V$20,1,B2546+1),B2546)</f>
        <v>1</v>
      </c>
      <c r="C2547" s="1">
        <f>IF(C2546+1=Protocol!$V$21,0,C2546+1)</f>
        <v>10</v>
      </c>
      <c r="D2547" s="1">
        <f t="shared" si="95"/>
        <v>2</v>
      </c>
      <c r="E2547" s="1" t="str">
        <f>INDEX(Protocol[Mark],MATCH(C2547,Protocol[Step],0))</f>
        <v>8U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132010002</v>
      </c>
      <c r="H2547" s="134">
        <f>Systematic[[#This Row],[SampleVariableLabel]]+100*Systematic[[#This Row],[State]]</f>
        <v>132011002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132</v>
      </c>
      <c r="B2548" s="1">
        <f>IF(C2548=0,IF(B2547=Protocol!$V$20,1,B2547+1),B2547)</f>
        <v>1</v>
      </c>
      <c r="C2548" s="1">
        <f>IF(C2547+1=Protocol!$V$21,0,C2547+1)</f>
        <v>11</v>
      </c>
      <c r="D2548" s="1">
        <f t="shared" si="95"/>
        <v>3</v>
      </c>
      <c r="E2548" s="1" t="str">
        <f>INDEX(Protocol[Mark],MATCH(C2548,Protocol[Step],0))</f>
        <v>9Rot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132010003</v>
      </c>
      <c r="H2548" s="134">
        <f>Systematic[[#This Row],[SampleVariableLabel]]+100*Systematic[[#This Row],[State]]</f>
        <v>132011103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132</v>
      </c>
      <c r="B2549" s="1">
        <f>IF(C2549=0,IF(B2548=Protocol!$V$20,1,B2548+1),B2548)</f>
        <v>1</v>
      </c>
      <c r="C2549" s="1">
        <f>IF(C2548+1=Protocol!$V$21,0,C2548+1)</f>
        <v>12</v>
      </c>
      <c r="D2549" s="1">
        <f t="shared" si="95"/>
        <v>4</v>
      </c>
      <c r="E2549" s="1" t="str">
        <f>INDEX(Protocol[Mark],MATCH(C2549,Protocol[Step],0))</f>
        <v>10Ama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132010004</v>
      </c>
      <c r="H2549" s="134">
        <f>Systematic[[#This Row],[SampleVariableLabel]]+100*Systematic[[#This Row],[State]]</f>
        <v>132011204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133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0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133010005</v>
      </c>
      <c r="H2550" s="134">
        <f>Systematic[[#This Row],[SampleVariableLabel]]+100*Systematic[[#This Row],[State]]</f>
        <v>133010005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133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1D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133010006</v>
      </c>
      <c r="H2551" s="134">
        <f>Systematic[[#This Row],[SampleVariableLabel]]+100*Systematic[[#This Row],[State]]</f>
        <v>133010106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133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(M.1)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133010001</v>
      </c>
      <c r="H2552" s="134">
        <f>Systematic[[#This Row],[SampleVariableLabel]]+100*Systematic[[#This Row],[State]]</f>
        <v>133010201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133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2Oct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133010002</v>
      </c>
      <c r="H2553" s="134">
        <f>Systematic[[#This Row],[SampleVariableLabel]]+100*Systematic[[#This Row],[State]]</f>
        <v>133010302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133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3M2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133010003</v>
      </c>
      <c r="H2554" s="134">
        <f>Systematic[[#This Row],[SampleVariableLabel]]+100*Systematic[[#This Row],[State]]</f>
        <v>133010403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133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M(c)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133010004</v>
      </c>
      <c r="H2555" s="134">
        <f>Systematic[[#This Row],[SampleVariableLabel]]+100*Systematic[[#This Row],[State]]</f>
        <v>133010504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133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4P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133010005</v>
      </c>
      <c r="H2556" s="134">
        <f>Systematic[[#This Row],[SampleVariableLabel]]+100*Systematic[[#This Row],[State]]</f>
        <v>133010605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133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5G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133010006</v>
      </c>
      <c r="H2557" s="134">
        <f>Systematic[[#This Row],[SampleVariableLabel]]+100*Systematic[[#This Row],[State]]</f>
        <v>133010706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133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6S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133010001</v>
      </c>
      <c r="H2558" s="134">
        <f>Systematic[[#This Row],[SampleVariableLabel]]+100*Systematic[[#This Row],[State]]</f>
        <v>133010801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133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7Gp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133010002</v>
      </c>
      <c r="H2559" s="134">
        <f>Systematic[[#This Row],[SampleVariableLabel]]+100*Systematic[[#This Row],[State]]</f>
        <v>133010902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133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8U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133010003</v>
      </c>
      <c r="H2560" s="134">
        <f>Systematic[[#This Row],[SampleVariableLabel]]+100*Systematic[[#This Row],[State]]</f>
        <v>133011003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133</v>
      </c>
      <c r="B2561" s="1">
        <f>IF(C2561=0,IF(B2560=Protocol!$V$20,1,B2560+1),B2560)</f>
        <v>1</v>
      </c>
      <c r="C2561" s="1">
        <f>IF(C2560+1=Protocol!$V$21,0,C2560+1)</f>
        <v>11</v>
      </c>
      <c r="D2561" s="1">
        <f t="shared" si="95"/>
        <v>4</v>
      </c>
      <c r="E2561" s="1" t="str">
        <f>INDEX(Protocol[Mark],MATCH(C2561,Protocol[Step],0))</f>
        <v>9Rot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133010004</v>
      </c>
      <c r="H2561" s="134">
        <f>Systematic[[#This Row],[SampleVariableLabel]]+100*Systematic[[#This Row],[State]]</f>
        <v>133011104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133</v>
      </c>
      <c r="B2562" s="1">
        <f>IF(C2562=0,IF(B2561=Protocol!$V$20,1,B2561+1),B2561)</f>
        <v>1</v>
      </c>
      <c r="C2562" s="1">
        <f>IF(C2561+1=Protocol!$V$21,0,C2561+1)</f>
        <v>12</v>
      </c>
      <c r="D2562" s="1">
        <f t="shared" si="95"/>
        <v>5</v>
      </c>
      <c r="E2562" s="1" t="str">
        <f>INDEX(Protocol[Mark],MATCH(C2562,Protocol[Step],0))</f>
        <v>10Ama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133010005</v>
      </c>
      <c r="H2562" s="134">
        <f>Systematic[[#This Row],[SampleVariableLabel]]+100*Systematic[[#This Row],[State]]</f>
        <v>133011205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134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0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134010006</v>
      </c>
      <c r="H2563" s="134">
        <f>Systematic[[#This Row],[SampleVariableLabel]]+100*Systematic[[#This Row],[State]]</f>
        <v>134010006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134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134010001</v>
      </c>
      <c r="H2564" s="134">
        <f>Systematic[[#This Row],[SampleVariableLabel]]+100*Systematic[[#This Row],[State]]</f>
        <v>134010101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134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(M.1)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134010002</v>
      </c>
      <c r="H2565" s="134">
        <f>Systematic[[#This Row],[SampleVariableLabel]]+100*Systematic[[#This Row],[State]]</f>
        <v>134010202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134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134010003</v>
      </c>
      <c r="H2566" s="134">
        <f>Systematic[[#This Row],[SampleVariableLabel]]+100*Systematic[[#This Row],[State]]</f>
        <v>134010303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134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3M2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134010004</v>
      </c>
      <c r="H2567" s="134">
        <f>Systematic[[#This Row],[SampleVariableLabel]]+100*Systematic[[#This Row],[State]]</f>
        <v>134010404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134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M(c)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134010005</v>
      </c>
      <c r="H2568" s="134">
        <f>Systematic[[#This Row],[SampleVariableLabel]]+100*Systematic[[#This Row],[State]]</f>
        <v>134010505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134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4P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134010006</v>
      </c>
      <c r="H2569" s="134">
        <f>Systematic[[#This Row],[SampleVariableLabel]]+100*Systematic[[#This Row],[State]]</f>
        <v>134010606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134</v>
      </c>
      <c r="B2570" s="1">
        <f>IF(C2570=0,IF(B2569=Protocol!$V$20,1,B2569+1),B2569)</f>
        <v>1</v>
      </c>
      <c r="C2570" s="1">
        <f>IF(C2569+1=Protocol!$V$21,0,C2569+1)</f>
        <v>7</v>
      </c>
      <c r="D2570" s="1">
        <f t="shared" si="97"/>
        <v>1</v>
      </c>
      <c r="E2570" s="1" t="str">
        <f>INDEX(Protocol[Mark],MATCH(C2570,Protocol[Step],0))</f>
        <v>5G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134010001</v>
      </c>
      <c r="H2570" s="134">
        <f>Systematic[[#This Row],[SampleVariableLabel]]+100*Systematic[[#This Row],[State]]</f>
        <v>134010701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134</v>
      </c>
      <c r="B2571" s="1">
        <f>IF(C2571=0,IF(B2570=Protocol!$V$20,1,B2570+1),B2570)</f>
        <v>1</v>
      </c>
      <c r="C2571" s="1">
        <f>IF(C2570+1=Protocol!$V$21,0,C2570+1)</f>
        <v>8</v>
      </c>
      <c r="D2571" s="1">
        <f t="shared" si="97"/>
        <v>2</v>
      </c>
      <c r="E2571" s="1" t="str">
        <f>INDEX(Protocol[Mark],MATCH(C2571,Protocol[Step],0))</f>
        <v>6S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134010002</v>
      </c>
      <c r="H2571" s="134">
        <f>Systematic[[#This Row],[SampleVariableLabel]]+100*Systematic[[#This Row],[State]]</f>
        <v>134010802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134</v>
      </c>
      <c r="B2572" s="1">
        <f>IF(C2572=0,IF(B2571=Protocol!$V$20,1,B2571+1),B2571)</f>
        <v>1</v>
      </c>
      <c r="C2572" s="1">
        <f>IF(C2571+1=Protocol!$V$21,0,C2571+1)</f>
        <v>9</v>
      </c>
      <c r="D2572" s="1">
        <f t="shared" si="97"/>
        <v>3</v>
      </c>
      <c r="E2572" s="1" t="str">
        <f>INDEX(Protocol[Mark],MATCH(C2572,Protocol[Step],0))</f>
        <v>7Gp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134010003</v>
      </c>
      <c r="H2572" s="134">
        <f>Systematic[[#This Row],[SampleVariableLabel]]+100*Systematic[[#This Row],[State]]</f>
        <v>134010903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134</v>
      </c>
      <c r="B2573" s="1">
        <f>IF(C2573=0,IF(B2572=Protocol!$V$20,1,B2572+1),B2572)</f>
        <v>1</v>
      </c>
      <c r="C2573" s="1">
        <f>IF(C2572+1=Protocol!$V$21,0,C2572+1)</f>
        <v>10</v>
      </c>
      <c r="D2573" s="1">
        <f t="shared" si="97"/>
        <v>4</v>
      </c>
      <c r="E2573" s="1" t="str">
        <f>INDEX(Protocol[Mark],MATCH(C2573,Protocol[Step],0))</f>
        <v>8U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134010004</v>
      </c>
      <c r="H2573" s="134">
        <f>Systematic[[#This Row],[SampleVariableLabel]]+100*Systematic[[#This Row],[State]]</f>
        <v>134011004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134</v>
      </c>
      <c r="B2574" s="1">
        <f>IF(C2574=0,IF(B2573=Protocol!$V$20,1,B2573+1),B2573)</f>
        <v>1</v>
      </c>
      <c r="C2574" s="1">
        <f>IF(C2573+1=Protocol!$V$21,0,C2573+1)</f>
        <v>11</v>
      </c>
      <c r="D2574" s="1">
        <f t="shared" si="97"/>
        <v>5</v>
      </c>
      <c r="E2574" s="1" t="str">
        <f>INDEX(Protocol[Mark],MATCH(C2574,Protocol[Step],0))</f>
        <v>9Rot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134010005</v>
      </c>
      <c r="H2574" s="134">
        <f>Systematic[[#This Row],[SampleVariableLabel]]+100*Systematic[[#This Row],[State]]</f>
        <v>134011105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134</v>
      </c>
      <c r="B2575" s="1">
        <f>IF(C2575=0,IF(B2574=Protocol!$V$20,1,B2574+1),B2574)</f>
        <v>1</v>
      </c>
      <c r="C2575" s="1">
        <f>IF(C2574+1=Protocol!$V$21,0,C2574+1)</f>
        <v>12</v>
      </c>
      <c r="D2575" s="1">
        <f t="shared" si="97"/>
        <v>6</v>
      </c>
      <c r="E2575" s="1" t="str">
        <f>INDEX(Protocol[Mark],MATCH(C2575,Protocol[Step],0))</f>
        <v>10Ama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134010006</v>
      </c>
      <c r="H2575" s="134">
        <f>Systematic[[#This Row],[SampleVariableLabel]]+100*Systematic[[#This Row],[State]]</f>
        <v>134011206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135</v>
      </c>
      <c r="B2576" s="1">
        <f>IF(C2576=0,IF(B2575=Protocol!$V$20,1,B2575+1),B2575)</f>
        <v>1</v>
      </c>
      <c r="C2576" s="1">
        <f>IF(C2575+1=Protocol!$V$21,0,C2575+1)</f>
        <v>0</v>
      </c>
      <c r="D2576" s="1">
        <f t="shared" si="97"/>
        <v>1</v>
      </c>
      <c r="E2576" s="1" t="str">
        <f>INDEX(Protocol[Mark],MATCH(C2576,Protocol[Step],0))</f>
        <v>0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135010001</v>
      </c>
      <c r="H2576" s="134">
        <f>Systematic[[#This Row],[SampleVariableLabel]]+100*Systematic[[#This Row],[State]]</f>
        <v>135010001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135</v>
      </c>
      <c r="B2577" s="1">
        <f>IF(C2577=0,IF(B2576=Protocol!$V$20,1,B2576+1),B2576)</f>
        <v>1</v>
      </c>
      <c r="C2577" s="1">
        <f>IF(C2576+1=Protocol!$V$21,0,C2576+1)</f>
        <v>1</v>
      </c>
      <c r="D2577" s="1">
        <f t="shared" si="97"/>
        <v>2</v>
      </c>
      <c r="E2577" s="1" t="str">
        <f>INDEX(Protocol[Mark],MATCH(C2577,Protocol[Step],0))</f>
        <v>1D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135010002</v>
      </c>
      <c r="H2577" s="134">
        <f>Systematic[[#This Row],[SampleVariableLabel]]+100*Systematic[[#This Row],[State]]</f>
        <v>135010102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135</v>
      </c>
      <c r="B2578" s="1">
        <f>IF(C2578=0,IF(B2577=Protocol!$V$20,1,B2577+1),B2577)</f>
        <v>1</v>
      </c>
      <c r="C2578" s="1">
        <f>IF(C2577+1=Protocol!$V$21,0,C2577+1)</f>
        <v>2</v>
      </c>
      <c r="D2578" s="1">
        <f t="shared" si="97"/>
        <v>3</v>
      </c>
      <c r="E2578" s="1" t="str">
        <f>INDEX(Protocol[Mark],MATCH(C2578,Protocol[Step],0))</f>
        <v>(M.1)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135010003</v>
      </c>
      <c r="H2578" s="134">
        <f>Systematic[[#This Row],[SampleVariableLabel]]+100*Systematic[[#This Row],[State]]</f>
        <v>135010203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135</v>
      </c>
      <c r="B2579" s="1">
        <f>IF(C2579=0,IF(B2578=Protocol!$V$20,1,B2578+1),B2578)</f>
        <v>1</v>
      </c>
      <c r="C2579" s="1">
        <f>IF(C2578+1=Protocol!$V$21,0,C2578+1)</f>
        <v>3</v>
      </c>
      <c r="D2579" s="1">
        <f t="shared" si="97"/>
        <v>4</v>
      </c>
      <c r="E2579" s="1" t="str">
        <f>INDEX(Protocol[Mark],MATCH(C2579,Protocol[Step],0))</f>
        <v>2Oct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135010004</v>
      </c>
      <c r="H2579" s="134">
        <f>Systematic[[#This Row],[SampleVariableLabel]]+100*Systematic[[#This Row],[State]]</f>
        <v>135010304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135</v>
      </c>
      <c r="B2580" s="1">
        <f>IF(C2580=0,IF(B2579=Protocol!$V$20,1,B2579+1),B2579)</f>
        <v>1</v>
      </c>
      <c r="C2580" s="1">
        <f>IF(C2579+1=Protocol!$V$21,0,C2579+1)</f>
        <v>4</v>
      </c>
      <c r="D2580" s="1">
        <f t="shared" si="97"/>
        <v>5</v>
      </c>
      <c r="E2580" s="1" t="str">
        <f>INDEX(Protocol[Mark],MATCH(C2580,Protocol[Step],0))</f>
        <v>3M2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135010005</v>
      </c>
      <c r="H2580" s="134">
        <f>Systematic[[#This Row],[SampleVariableLabel]]+100*Systematic[[#This Row],[State]]</f>
        <v>135010405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135</v>
      </c>
      <c r="B2581" s="1">
        <f>IF(C2581=0,IF(B2580=Protocol!$V$20,1,B2580+1),B2580)</f>
        <v>1</v>
      </c>
      <c r="C2581" s="1">
        <f>IF(C2580+1=Protocol!$V$21,0,C2580+1)</f>
        <v>5</v>
      </c>
      <c r="D2581" s="1">
        <f t="shared" si="97"/>
        <v>6</v>
      </c>
      <c r="E2581" s="1" t="str">
        <f>INDEX(Protocol[Mark],MATCH(C2581,Protocol[Step],0))</f>
        <v>M(c)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135010006</v>
      </c>
      <c r="H2581" s="134">
        <f>Systematic[[#This Row],[SampleVariableLabel]]+100*Systematic[[#This Row],[State]]</f>
        <v>135010506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135</v>
      </c>
      <c r="B2582" s="1">
        <f>IF(C2582=0,IF(B2581=Protocol!$V$20,1,B2581+1),B2581)</f>
        <v>1</v>
      </c>
      <c r="C2582" s="1">
        <f>IF(C2581+1=Protocol!$V$21,0,C2581+1)</f>
        <v>6</v>
      </c>
      <c r="D2582" s="1">
        <f t="shared" si="97"/>
        <v>1</v>
      </c>
      <c r="E2582" s="1" t="str">
        <f>INDEX(Protocol[Mark],MATCH(C2582,Protocol[Step],0))</f>
        <v>4P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135010001</v>
      </c>
      <c r="H2582" s="134">
        <f>Systematic[[#This Row],[SampleVariableLabel]]+100*Systematic[[#This Row],[State]]</f>
        <v>135010601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135</v>
      </c>
      <c r="B2583" s="1">
        <f>IF(C2583=0,IF(B2582=Protocol!$V$20,1,B2582+1),B2582)</f>
        <v>1</v>
      </c>
      <c r="C2583" s="1">
        <f>IF(C2582+1=Protocol!$V$21,0,C2582+1)</f>
        <v>7</v>
      </c>
      <c r="D2583" s="1">
        <f t="shared" si="97"/>
        <v>2</v>
      </c>
      <c r="E2583" s="1" t="str">
        <f>INDEX(Protocol[Mark],MATCH(C2583,Protocol[Step],0))</f>
        <v>5G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135010002</v>
      </c>
      <c r="H2583" s="134">
        <f>Systematic[[#This Row],[SampleVariableLabel]]+100*Systematic[[#This Row],[State]]</f>
        <v>135010702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135</v>
      </c>
      <c r="B2584" s="1">
        <f>IF(C2584=0,IF(B2583=Protocol!$V$20,1,B2583+1),B2583)</f>
        <v>1</v>
      </c>
      <c r="C2584" s="1">
        <f>IF(C2583+1=Protocol!$V$21,0,C2583+1)</f>
        <v>8</v>
      </c>
      <c r="D2584" s="1">
        <f t="shared" si="97"/>
        <v>3</v>
      </c>
      <c r="E2584" s="1" t="str">
        <f>INDEX(Protocol[Mark],MATCH(C2584,Protocol[Step],0))</f>
        <v>6S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135010003</v>
      </c>
      <c r="H2584" s="134">
        <f>Systematic[[#This Row],[SampleVariableLabel]]+100*Systematic[[#This Row],[State]]</f>
        <v>135010803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135</v>
      </c>
      <c r="B2585" s="1">
        <f>IF(C2585=0,IF(B2584=Protocol!$V$20,1,B2584+1),B2584)</f>
        <v>1</v>
      </c>
      <c r="C2585" s="1">
        <f>IF(C2584+1=Protocol!$V$21,0,C2584+1)</f>
        <v>9</v>
      </c>
      <c r="D2585" s="1">
        <f t="shared" si="97"/>
        <v>4</v>
      </c>
      <c r="E2585" s="1" t="str">
        <f>INDEX(Protocol[Mark],MATCH(C2585,Protocol[Step],0))</f>
        <v>7Gp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135010004</v>
      </c>
      <c r="H2585" s="134">
        <f>Systematic[[#This Row],[SampleVariableLabel]]+100*Systematic[[#This Row],[State]]</f>
        <v>135010904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135</v>
      </c>
      <c r="B2586" s="1">
        <f>IF(C2586=0,IF(B2585=Protocol!$V$20,1,B2585+1),B2585)</f>
        <v>1</v>
      </c>
      <c r="C2586" s="1">
        <f>IF(C2585+1=Protocol!$V$21,0,C2585+1)</f>
        <v>10</v>
      </c>
      <c r="D2586" s="1">
        <f t="shared" si="97"/>
        <v>5</v>
      </c>
      <c r="E2586" s="1" t="str">
        <f>INDEX(Protocol[Mark],MATCH(C2586,Protocol[Step],0))</f>
        <v>8U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135010005</v>
      </c>
      <c r="H2586" s="134">
        <f>Systematic[[#This Row],[SampleVariableLabel]]+100*Systematic[[#This Row],[State]]</f>
        <v>135011005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135</v>
      </c>
      <c r="B2587" s="1">
        <f>IF(C2587=0,IF(B2586=Protocol!$V$20,1,B2586+1),B2586)</f>
        <v>1</v>
      </c>
      <c r="C2587" s="1">
        <f>IF(C2586+1=Protocol!$V$21,0,C2586+1)</f>
        <v>11</v>
      </c>
      <c r="D2587" s="1">
        <f t="shared" si="97"/>
        <v>6</v>
      </c>
      <c r="E2587" s="1" t="str">
        <f>INDEX(Protocol[Mark],MATCH(C2587,Protocol[Step],0))</f>
        <v>9Rot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135010006</v>
      </c>
      <c r="H2587" s="134">
        <f>Systematic[[#This Row],[SampleVariableLabel]]+100*Systematic[[#This Row],[State]]</f>
        <v>135011106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135</v>
      </c>
      <c r="B2588" s="1">
        <f>IF(C2588=0,IF(B2587=Protocol!$V$20,1,B2587+1),B2587)</f>
        <v>1</v>
      </c>
      <c r="C2588" s="1">
        <f>IF(C2587+1=Protocol!$V$21,0,C2587+1)</f>
        <v>12</v>
      </c>
      <c r="D2588" s="1">
        <f t="shared" si="97"/>
        <v>1</v>
      </c>
      <c r="E2588" s="1" t="str">
        <f>INDEX(Protocol[Mark],MATCH(C2588,Protocol[Step],0))</f>
        <v>10Ama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135010001</v>
      </c>
      <c r="H2588" s="134">
        <f>Systematic[[#This Row],[SampleVariableLabel]]+100*Systematic[[#This Row],[State]]</f>
        <v>135011201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136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0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136010002</v>
      </c>
      <c r="H2589" s="134">
        <f>Systematic[[#This Row],[SampleVariableLabel]]+100*Systematic[[#This Row],[State]]</f>
        <v>136010002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136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1D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136010003</v>
      </c>
      <c r="H2590" s="134">
        <f>Systematic[[#This Row],[SampleVariableLabel]]+100*Systematic[[#This Row],[State]]</f>
        <v>136010103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136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(M.1)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136010004</v>
      </c>
      <c r="H2591" s="134">
        <f>Systematic[[#This Row],[SampleVariableLabel]]+100*Systematic[[#This Row],[State]]</f>
        <v>136010204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136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136010005</v>
      </c>
      <c r="H2592" s="134">
        <f>Systematic[[#This Row],[SampleVariableLabel]]+100*Systematic[[#This Row],[State]]</f>
        <v>136010305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136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3M2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136010006</v>
      </c>
      <c r="H2593" s="134">
        <f>Systematic[[#This Row],[SampleVariableLabel]]+100*Systematic[[#This Row],[State]]</f>
        <v>136010406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136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M(c)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136010001</v>
      </c>
      <c r="H2594" s="134">
        <f>Systematic[[#This Row],[SampleVariableLabel]]+100*Systematic[[#This Row],[State]]</f>
        <v>136010501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136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4P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136010002</v>
      </c>
      <c r="H2595" s="134">
        <f>Systematic[[#This Row],[SampleVariableLabel]]+100*Systematic[[#This Row],[State]]</f>
        <v>136010602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136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5G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136010003</v>
      </c>
      <c r="H2596" s="134">
        <f>Systematic[[#This Row],[SampleVariableLabel]]+100*Systematic[[#This Row],[State]]</f>
        <v>136010703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136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6S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136010004</v>
      </c>
      <c r="H2597" s="134">
        <f>Systematic[[#This Row],[SampleVariableLabel]]+100*Systematic[[#This Row],[State]]</f>
        <v>136010804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136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7Gp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136010005</v>
      </c>
      <c r="H2598" s="134">
        <f>Systematic[[#This Row],[SampleVariableLabel]]+100*Systematic[[#This Row],[State]]</f>
        <v>136010905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136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8U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136010006</v>
      </c>
      <c r="H2599" s="134">
        <f>Systematic[[#This Row],[SampleVariableLabel]]+100*Systematic[[#This Row],[State]]</f>
        <v>136011006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136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9Rot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136010001</v>
      </c>
      <c r="H2600" s="134">
        <f>Systematic[[#This Row],[SampleVariableLabel]]+100*Systematic[[#This Row],[State]]</f>
        <v>136011101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136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10Ama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136010002</v>
      </c>
      <c r="H2601" s="134">
        <f>Systematic[[#This Row],[SampleVariableLabel]]+100*Systematic[[#This Row],[State]]</f>
        <v>136011202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137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0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137010003</v>
      </c>
      <c r="H2602" s="134">
        <f>Systematic[[#This Row],[SampleVariableLabel]]+100*Systematic[[#This Row],[State]]</f>
        <v>137010003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137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137010004</v>
      </c>
      <c r="H2603" s="134">
        <f>Systematic[[#This Row],[SampleVariableLabel]]+100*Systematic[[#This Row],[State]]</f>
        <v>137010104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137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(M.1)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137010005</v>
      </c>
      <c r="H2604" s="134">
        <f>Systematic[[#This Row],[SampleVariableLabel]]+100*Systematic[[#This Row],[State]]</f>
        <v>137010205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137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2Oct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137010006</v>
      </c>
      <c r="H2605" s="134">
        <f>Systematic[[#This Row],[SampleVariableLabel]]+100*Systematic[[#This Row],[State]]</f>
        <v>137010306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137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3M2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137010001</v>
      </c>
      <c r="H2606" s="134">
        <f>Systematic[[#This Row],[SampleVariableLabel]]+100*Systematic[[#This Row],[State]]</f>
        <v>137010401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137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M(c)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137010002</v>
      </c>
      <c r="H2607" s="134">
        <f>Systematic[[#This Row],[SampleVariableLabel]]+100*Systematic[[#This Row],[State]]</f>
        <v>137010502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137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4P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137010003</v>
      </c>
      <c r="H2608" s="134">
        <f>Systematic[[#This Row],[SampleVariableLabel]]+100*Systematic[[#This Row],[State]]</f>
        <v>137010603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137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5G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137010004</v>
      </c>
      <c r="H2609" s="134">
        <f>Systematic[[#This Row],[SampleVariableLabel]]+100*Systematic[[#This Row],[State]]</f>
        <v>137010704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137</v>
      </c>
      <c r="B2610" s="1">
        <f>IF(C2610=0,IF(B2609=Protocol!$V$20,1,B2609+1),B2609)</f>
        <v>1</v>
      </c>
      <c r="C2610" s="1">
        <f>IF(C2609+1=Protocol!$V$21,0,C2609+1)</f>
        <v>8</v>
      </c>
      <c r="D2610" s="1">
        <f t="shared" si="97"/>
        <v>5</v>
      </c>
      <c r="E2610" s="1" t="str">
        <f>INDEX(Protocol[Mark],MATCH(C2610,Protocol[Step],0))</f>
        <v>6S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137010005</v>
      </c>
      <c r="H2610" s="134">
        <f>Systematic[[#This Row],[SampleVariableLabel]]+100*Systematic[[#This Row],[State]]</f>
        <v>137010805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137</v>
      </c>
      <c r="B2611" s="1">
        <f>IF(C2611=0,IF(B2610=Protocol!$V$20,1,B2610+1),B2610)</f>
        <v>1</v>
      </c>
      <c r="C2611" s="1">
        <f>IF(C2610+1=Protocol!$V$21,0,C2610+1)</f>
        <v>9</v>
      </c>
      <c r="D2611" s="1">
        <f t="shared" si="97"/>
        <v>6</v>
      </c>
      <c r="E2611" s="1" t="str">
        <f>INDEX(Protocol[Mark],MATCH(C2611,Protocol[Step],0))</f>
        <v>7Gp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137010006</v>
      </c>
      <c r="H2611" s="134">
        <f>Systematic[[#This Row],[SampleVariableLabel]]+100*Systematic[[#This Row],[State]]</f>
        <v>137010906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137</v>
      </c>
      <c r="B2612" s="1">
        <f>IF(C2612=0,IF(B2611=Protocol!$V$20,1,B2611+1),B2611)</f>
        <v>1</v>
      </c>
      <c r="C2612" s="1">
        <f>IF(C2611+1=Protocol!$V$21,0,C2611+1)</f>
        <v>10</v>
      </c>
      <c r="D2612" s="1">
        <f t="shared" si="97"/>
        <v>1</v>
      </c>
      <c r="E2612" s="1" t="str">
        <f>INDEX(Protocol[Mark],MATCH(C2612,Protocol[Step],0))</f>
        <v>8U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137010001</v>
      </c>
      <c r="H2612" s="134">
        <f>Systematic[[#This Row],[SampleVariableLabel]]+100*Systematic[[#This Row],[State]]</f>
        <v>137011001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137</v>
      </c>
      <c r="B2613" s="1">
        <f>IF(C2613=0,IF(B2612=Protocol!$V$20,1,B2612+1),B2612)</f>
        <v>1</v>
      </c>
      <c r="C2613" s="1">
        <f>IF(C2612+1=Protocol!$V$21,0,C2612+1)</f>
        <v>11</v>
      </c>
      <c r="D2613" s="1">
        <f t="shared" si="97"/>
        <v>2</v>
      </c>
      <c r="E2613" s="1" t="str">
        <f>INDEX(Protocol[Mark],MATCH(C2613,Protocol[Step],0))</f>
        <v>9Rot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137010002</v>
      </c>
      <c r="H2613" s="134">
        <f>Systematic[[#This Row],[SampleVariableLabel]]+100*Systematic[[#This Row],[State]]</f>
        <v>137011102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137</v>
      </c>
      <c r="B2614" s="1">
        <f>IF(C2614=0,IF(B2613=Protocol!$V$20,1,B2613+1),B2613)</f>
        <v>1</v>
      </c>
      <c r="C2614" s="1">
        <f>IF(C2613+1=Protocol!$V$21,0,C2613+1)</f>
        <v>12</v>
      </c>
      <c r="D2614" s="1">
        <f t="shared" si="97"/>
        <v>3</v>
      </c>
      <c r="E2614" s="1" t="str">
        <f>INDEX(Protocol[Mark],MATCH(C2614,Protocol[Step],0))</f>
        <v>10Ama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137010003</v>
      </c>
      <c r="H2614" s="134">
        <f>Systematic[[#This Row],[SampleVariableLabel]]+100*Systematic[[#This Row],[State]]</f>
        <v>137011203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138</v>
      </c>
      <c r="B2615" s="1">
        <f>IF(C2615=0,IF(B2614=Protocol!$V$20,1,B2614+1),B2614)</f>
        <v>1</v>
      </c>
      <c r="C2615" s="1">
        <f>IF(C2614+1=Protocol!$V$21,0,C2614+1)</f>
        <v>0</v>
      </c>
      <c r="D2615" s="1">
        <f t="shared" si="97"/>
        <v>4</v>
      </c>
      <c r="E2615" s="1" t="str">
        <f>INDEX(Protocol[Mark],MATCH(C2615,Protocol[Step],0))</f>
        <v>0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138010004</v>
      </c>
      <c r="H2615" s="134">
        <f>Systematic[[#This Row],[SampleVariableLabel]]+100*Systematic[[#This Row],[State]]</f>
        <v>138010004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138</v>
      </c>
      <c r="B2616" s="1">
        <f>IF(C2616=0,IF(B2615=Protocol!$V$20,1,B2615+1),B2615)</f>
        <v>1</v>
      </c>
      <c r="C2616" s="1">
        <f>IF(C2615+1=Protocol!$V$21,0,C2615+1)</f>
        <v>1</v>
      </c>
      <c r="D2616" s="1">
        <f t="shared" si="97"/>
        <v>5</v>
      </c>
      <c r="E2616" s="1" t="str">
        <f>INDEX(Protocol[Mark],MATCH(C2616,Protocol[Step],0))</f>
        <v>1D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138010005</v>
      </c>
      <c r="H2616" s="134">
        <f>Systematic[[#This Row],[SampleVariableLabel]]+100*Systematic[[#This Row],[State]]</f>
        <v>138010105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138</v>
      </c>
      <c r="B2617" s="1">
        <f>IF(C2617=0,IF(B2616=Protocol!$V$20,1,B2616+1),B2616)</f>
        <v>1</v>
      </c>
      <c r="C2617" s="1">
        <f>IF(C2616+1=Protocol!$V$21,0,C2616+1)</f>
        <v>2</v>
      </c>
      <c r="D2617" s="1">
        <f t="shared" si="97"/>
        <v>6</v>
      </c>
      <c r="E2617" s="1" t="str">
        <f>INDEX(Protocol[Mark],MATCH(C2617,Protocol[Step],0))</f>
        <v>(M.1)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138010006</v>
      </c>
      <c r="H2617" s="134">
        <f>Systematic[[#This Row],[SampleVariableLabel]]+100*Systematic[[#This Row],[State]]</f>
        <v>138010206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138</v>
      </c>
      <c r="B2618" s="1">
        <f>IF(C2618=0,IF(B2617=Protocol!$V$20,1,B2617+1),B2617)</f>
        <v>1</v>
      </c>
      <c r="C2618" s="1">
        <f>IF(C2617+1=Protocol!$V$21,0,C2617+1)</f>
        <v>3</v>
      </c>
      <c r="D2618" s="1">
        <f t="shared" si="97"/>
        <v>1</v>
      </c>
      <c r="E2618" s="1" t="str">
        <f>INDEX(Protocol[Mark],MATCH(C2618,Protocol[Step],0))</f>
        <v>2Oct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138010001</v>
      </c>
      <c r="H2618" s="134">
        <f>Systematic[[#This Row],[SampleVariableLabel]]+100*Systematic[[#This Row],[State]]</f>
        <v>138010301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138</v>
      </c>
      <c r="B2619" s="1">
        <f>IF(C2619=0,IF(B2618=Protocol!$V$20,1,B2618+1),B2618)</f>
        <v>1</v>
      </c>
      <c r="C2619" s="1">
        <f>IF(C2618+1=Protocol!$V$21,0,C2618+1)</f>
        <v>4</v>
      </c>
      <c r="D2619" s="1">
        <f t="shared" si="97"/>
        <v>2</v>
      </c>
      <c r="E2619" s="1" t="str">
        <f>INDEX(Protocol[Mark],MATCH(C2619,Protocol[Step],0))</f>
        <v>3M2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138010002</v>
      </c>
      <c r="H2619" s="134">
        <f>Systematic[[#This Row],[SampleVariableLabel]]+100*Systematic[[#This Row],[State]]</f>
        <v>138010402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138</v>
      </c>
      <c r="B2620" s="1">
        <f>IF(C2620=0,IF(B2619=Protocol!$V$20,1,B2619+1),B2619)</f>
        <v>1</v>
      </c>
      <c r="C2620" s="1">
        <f>IF(C2619+1=Protocol!$V$21,0,C2619+1)</f>
        <v>5</v>
      </c>
      <c r="D2620" s="1">
        <f t="shared" si="97"/>
        <v>3</v>
      </c>
      <c r="E2620" s="1" t="str">
        <f>INDEX(Protocol[Mark],MATCH(C2620,Protocol[Step],0))</f>
        <v>M(c)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138010003</v>
      </c>
      <c r="H2620" s="134">
        <f>Systematic[[#This Row],[SampleVariableLabel]]+100*Systematic[[#This Row],[State]]</f>
        <v>138010503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138</v>
      </c>
      <c r="B2621" s="1">
        <f>IF(C2621=0,IF(B2620=Protocol!$V$20,1,B2620+1),B2620)</f>
        <v>1</v>
      </c>
      <c r="C2621" s="1">
        <f>IF(C2620+1=Protocol!$V$21,0,C2620+1)</f>
        <v>6</v>
      </c>
      <c r="D2621" s="1">
        <f t="shared" si="97"/>
        <v>4</v>
      </c>
      <c r="E2621" s="1" t="str">
        <f>INDEX(Protocol[Mark],MATCH(C2621,Protocol[Step],0))</f>
        <v>4P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138010004</v>
      </c>
      <c r="H2621" s="134">
        <f>Systematic[[#This Row],[SampleVariableLabel]]+100*Systematic[[#This Row],[State]]</f>
        <v>138010604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138</v>
      </c>
      <c r="B2622" s="1">
        <f>IF(C2622=0,IF(B2621=Protocol!$V$20,1,B2621+1),B2621)</f>
        <v>1</v>
      </c>
      <c r="C2622" s="1">
        <f>IF(C2621+1=Protocol!$V$21,0,C2621+1)</f>
        <v>7</v>
      </c>
      <c r="D2622" s="1">
        <f t="shared" si="97"/>
        <v>5</v>
      </c>
      <c r="E2622" s="1" t="str">
        <f>INDEX(Protocol[Mark],MATCH(C2622,Protocol[Step],0))</f>
        <v>5G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138010005</v>
      </c>
      <c r="H2622" s="134">
        <f>Systematic[[#This Row],[SampleVariableLabel]]+100*Systematic[[#This Row],[State]]</f>
        <v>138010705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138</v>
      </c>
      <c r="B2623" s="1">
        <f>IF(C2623=0,IF(B2622=Protocol!$V$20,1,B2622+1),B2622)</f>
        <v>1</v>
      </c>
      <c r="C2623" s="1">
        <f>IF(C2622+1=Protocol!$V$21,0,C2622+1)</f>
        <v>8</v>
      </c>
      <c r="D2623" s="1">
        <f t="shared" si="97"/>
        <v>6</v>
      </c>
      <c r="E2623" s="1" t="str">
        <f>INDEX(Protocol[Mark],MATCH(C2623,Protocol[Step],0))</f>
        <v>6S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138010006</v>
      </c>
      <c r="H2623" s="134">
        <f>Systematic[[#This Row],[SampleVariableLabel]]+100*Systematic[[#This Row],[State]]</f>
        <v>138010806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138</v>
      </c>
      <c r="B2624" s="1">
        <f>IF(C2624=0,IF(B2623=Protocol!$V$20,1,B2623+1),B2623)</f>
        <v>1</v>
      </c>
      <c r="C2624" s="1">
        <f>IF(C2623+1=Protocol!$V$21,0,C2623+1)</f>
        <v>9</v>
      </c>
      <c r="D2624" s="1">
        <f t="shared" si="97"/>
        <v>1</v>
      </c>
      <c r="E2624" s="1" t="str">
        <f>INDEX(Protocol[Mark],MATCH(C2624,Protocol[Step],0))</f>
        <v>7Gp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138010001</v>
      </c>
      <c r="H2624" s="134">
        <f>Systematic[[#This Row],[SampleVariableLabel]]+100*Systematic[[#This Row],[State]]</f>
        <v>138010901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138</v>
      </c>
      <c r="B2625" s="1">
        <f>IF(C2625=0,IF(B2624=Protocol!$V$20,1,B2624+1),B2624)</f>
        <v>1</v>
      </c>
      <c r="C2625" s="1">
        <f>IF(C2624+1=Protocol!$V$21,0,C2624+1)</f>
        <v>10</v>
      </c>
      <c r="D2625" s="1">
        <f t="shared" si="97"/>
        <v>2</v>
      </c>
      <c r="E2625" s="1" t="str">
        <f>INDEX(Protocol[Mark],MATCH(C2625,Protocol[Step],0))</f>
        <v>8U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138010002</v>
      </c>
      <c r="H2625" s="134">
        <f>Systematic[[#This Row],[SampleVariableLabel]]+100*Systematic[[#This Row],[State]]</f>
        <v>138011002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138</v>
      </c>
      <c r="B2626" s="1">
        <f>IF(C2626=0,IF(B2625=Protocol!$V$20,1,B2625+1),B2625)</f>
        <v>1</v>
      </c>
      <c r="C2626" s="1">
        <f>IF(C2625+1=Protocol!$V$21,0,C2625+1)</f>
        <v>11</v>
      </c>
      <c r="D2626" s="1">
        <f t="shared" si="97"/>
        <v>3</v>
      </c>
      <c r="E2626" s="1" t="str">
        <f>INDEX(Protocol[Mark],MATCH(C2626,Protocol[Step],0))</f>
        <v>9Rot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138010003</v>
      </c>
      <c r="H2626" s="134">
        <f>Systematic[[#This Row],[SampleVariableLabel]]+100*Systematic[[#This Row],[State]]</f>
        <v>138011103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138</v>
      </c>
      <c r="B2627" s="1">
        <f>IF(C2627=0,IF(B2626=Protocol!$V$20,1,B2626+1),B2626)</f>
        <v>1</v>
      </c>
      <c r="C2627" s="1">
        <f>IF(C2626+1=Protocol!$V$21,0,C2626+1)</f>
        <v>12</v>
      </c>
      <c r="D2627" s="1">
        <f t="shared" ref="D2627:D2690" si="99">IF(D2626=nVariables,1,D2626+1)</f>
        <v>4</v>
      </c>
      <c r="E2627" s="1" t="str">
        <f>INDEX(Protocol[Mark],MATCH(C2627,Protocol[Step],0))</f>
        <v>10Ama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138010004</v>
      </c>
      <c r="H2627" s="134">
        <f>Systematic[[#This Row],[SampleVariableLabel]]+100*Systematic[[#This Row],[State]]</f>
        <v>138011204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139</v>
      </c>
      <c r="B2628" s="1">
        <f>IF(C2628=0,IF(B2627=Protocol!$V$20,1,B2627+1),B2627)</f>
        <v>1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0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139010005</v>
      </c>
      <c r="H2628" s="134">
        <f>Systematic[[#This Row],[SampleVariableLabel]]+100*Systematic[[#This Row],[State]]</f>
        <v>139010005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139</v>
      </c>
      <c r="B2629" s="1">
        <f>IF(C2629=0,IF(B2628=Protocol!$V$20,1,B2628+1),B2628)</f>
        <v>1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1D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139010006</v>
      </c>
      <c r="H2629" s="134">
        <f>Systematic[[#This Row],[SampleVariableLabel]]+100*Systematic[[#This Row],[State]]</f>
        <v>139010106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139</v>
      </c>
      <c r="B2630" s="1">
        <f>IF(C2630=0,IF(B2629=Protocol!$V$20,1,B2629+1),B2629)</f>
        <v>1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(M.1)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139010001</v>
      </c>
      <c r="H2630" s="134">
        <f>Systematic[[#This Row],[SampleVariableLabel]]+100*Systematic[[#This Row],[State]]</f>
        <v>139010201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139</v>
      </c>
      <c r="B2631" s="1">
        <f>IF(C2631=0,IF(B2630=Protocol!$V$20,1,B2630+1),B2630)</f>
        <v>1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2Oct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139010002</v>
      </c>
      <c r="H2631" s="134">
        <f>Systematic[[#This Row],[SampleVariableLabel]]+100*Systematic[[#This Row],[State]]</f>
        <v>139010302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139</v>
      </c>
      <c r="B2632" s="1">
        <f>IF(C2632=0,IF(B2631=Protocol!$V$20,1,B2631+1),B2631)</f>
        <v>1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3M2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139010003</v>
      </c>
      <c r="H2632" s="134">
        <f>Systematic[[#This Row],[SampleVariableLabel]]+100*Systematic[[#This Row],[State]]</f>
        <v>139010403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139</v>
      </c>
      <c r="B2633" s="1">
        <f>IF(C2633=0,IF(B2632=Protocol!$V$20,1,B2632+1),B2632)</f>
        <v>1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M(c)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139010004</v>
      </c>
      <c r="H2633" s="134">
        <f>Systematic[[#This Row],[SampleVariableLabel]]+100*Systematic[[#This Row],[State]]</f>
        <v>139010504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139</v>
      </c>
      <c r="B2634" s="1">
        <f>IF(C2634=0,IF(B2633=Protocol!$V$20,1,B2633+1),B2633)</f>
        <v>1</v>
      </c>
      <c r="C2634" s="1">
        <f>IF(C2633+1=Protocol!$V$21,0,C2633+1)</f>
        <v>6</v>
      </c>
      <c r="D2634" s="1">
        <f t="shared" si="99"/>
        <v>5</v>
      </c>
      <c r="E2634" s="1" t="str">
        <f>INDEX(Protocol[Mark],MATCH(C2634,Protocol[Step],0))</f>
        <v>4P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139010005</v>
      </c>
      <c r="H2634" s="134">
        <f>Systematic[[#This Row],[SampleVariableLabel]]+100*Systematic[[#This Row],[State]]</f>
        <v>139010605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139</v>
      </c>
      <c r="B2635" s="1">
        <f>IF(C2635=0,IF(B2634=Protocol!$V$20,1,B2634+1),B2634)</f>
        <v>1</v>
      </c>
      <c r="C2635" s="1">
        <f>IF(C2634+1=Protocol!$V$21,0,C2634+1)</f>
        <v>7</v>
      </c>
      <c r="D2635" s="1">
        <f t="shared" si="99"/>
        <v>6</v>
      </c>
      <c r="E2635" s="1" t="str">
        <f>INDEX(Protocol[Mark],MATCH(C2635,Protocol[Step],0))</f>
        <v>5G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139010006</v>
      </c>
      <c r="H2635" s="134">
        <f>Systematic[[#This Row],[SampleVariableLabel]]+100*Systematic[[#This Row],[State]]</f>
        <v>139010706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139</v>
      </c>
      <c r="B2636" s="1">
        <f>IF(C2636=0,IF(B2635=Protocol!$V$20,1,B2635+1),B2635)</f>
        <v>1</v>
      </c>
      <c r="C2636" s="1">
        <f>IF(C2635+1=Protocol!$V$21,0,C2635+1)</f>
        <v>8</v>
      </c>
      <c r="D2636" s="1">
        <f t="shared" si="99"/>
        <v>1</v>
      </c>
      <c r="E2636" s="1" t="str">
        <f>INDEX(Protocol[Mark],MATCH(C2636,Protocol[Step],0))</f>
        <v>6S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139010001</v>
      </c>
      <c r="H2636" s="134">
        <f>Systematic[[#This Row],[SampleVariableLabel]]+100*Systematic[[#This Row],[State]]</f>
        <v>139010801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139</v>
      </c>
      <c r="B2637" s="1">
        <f>IF(C2637=0,IF(B2636=Protocol!$V$20,1,B2636+1),B2636)</f>
        <v>1</v>
      </c>
      <c r="C2637" s="1">
        <f>IF(C2636+1=Protocol!$V$21,0,C2636+1)</f>
        <v>9</v>
      </c>
      <c r="D2637" s="1">
        <f t="shared" si="99"/>
        <v>2</v>
      </c>
      <c r="E2637" s="1" t="str">
        <f>INDEX(Protocol[Mark],MATCH(C2637,Protocol[Step],0))</f>
        <v>7Gp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139010002</v>
      </c>
      <c r="H2637" s="134">
        <f>Systematic[[#This Row],[SampleVariableLabel]]+100*Systematic[[#This Row],[State]]</f>
        <v>139010902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139</v>
      </c>
      <c r="B2638" s="1">
        <f>IF(C2638=0,IF(B2637=Protocol!$V$20,1,B2637+1),B2637)</f>
        <v>1</v>
      </c>
      <c r="C2638" s="1">
        <f>IF(C2637+1=Protocol!$V$21,0,C2637+1)</f>
        <v>10</v>
      </c>
      <c r="D2638" s="1">
        <f t="shared" si="99"/>
        <v>3</v>
      </c>
      <c r="E2638" s="1" t="str">
        <f>INDEX(Protocol[Mark],MATCH(C2638,Protocol[Step],0))</f>
        <v>8U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139010003</v>
      </c>
      <c r="H2638" s="134">
        <f>Systematic[[#This Row],[SampleVariableLabel]]+100*Systematic[[#This Row],[State]]</f>
        <v>139011003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139</v>
      </c>
      <c r="B2639" s="1">
        <f>IF(C2639=0,IF(B2638=Protocol!$V$20,1,B2638+1),B2638)</f>
        <v>1</v>
      </c>
      <c r="C2639" s="1">
        <f>IF(C2638+1=Protocol!$V$21,0,C2638+1)</f>
        <v>11</v>
      </c>
      <c r="D2639" s="1">
        <f t="shared" si="99"/>
        <v>4</v>
      </c>
      <c r="E2639" s="1" t="str">
        <f>INDEX(Protocol[Mark],MATCH(C2639,Protocol[Step],0))</f>
        <v>9Rot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139010004</v>
      </c>
      <c r="H2639" s="134">
        <f>Systematic[[#This Row],[SampleVariableLabel]]+100*Systematic[[#This Row],[State]]</f>
        <v>139011104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139</v>
      </c>
      <c r="B2640" s="1">
        <f>IF(C2640=0,IF(B2639=Protocol!$V$20,1,B2639+1),B2639)</f>
        <v>1</v>
      </c>
      <c r="C2640" s="1">
        <f>IF(C2639+1=Protocol!$V$21,0,C2639+1)</f>
        <v>12</v>
      </c>
      <c r="D2640" s="1">
        <f t="shared" si="99"/>
        <v>5</v>
      </c>
      <c r="E2640" s="1" t="str">
        <f>INDEX(Protocol[Mark],MATCH(C2640,Protocol[Step],0))</f>
        <v>10Ama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139010005</v>
      </c>
      <c r="H2640" s="134">
        <f>Systematic[[#This Row],[SampleVariableLabel]]+100*Systematic[[#This Row],[State]]</f>
        <v>139011205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140</v>
      </c>
      <c r="B2641" s="1">
        <f>IF(C2641=0,IF(B2640=Protocol!$V$20,1,B2640+1),B2640)</f>
        <v>1</v>
      </c>
      <c r="C2641" s="1">
        <f>IF(C2640+1=Protocol!$V$21,0,C2640+1)</f>
        <v>0</v>
      </c>
      <c r="D2641" s="1">
        <f t="shared" si="99"/>
        <v>6</v>
      </c>
      <c r="E2641" s="1" t="str">
        <f>INDEX(Protocol[Mark],MATCH(C2641,Protocol[Step],0))</f>
        <v>0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140010006</v>
      </c>
      <c r="H2641" s="134">
        <f>Systematic[[#This Row],[SampleVariableLabel]]+100*Systematic[[#This Row],[State]]</f>
        <v>140010006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140</v>
      </c>
      <c r="B2642" s="1">
        <f>IF(C2642=0,IF(B2641=Protocol!$V$20,1,B2641+1),B2641)</f>
        <v>1</v>
      </c>
      <c r="C2642" s="1">
        <f>IF(C2641+1=Protocol!$V$21,0,C2641+1)</f>
        <v>1</v>
      </c>
      <c r="D2642" s="1">
        <f t="shared" si="99"/>
        <v>1</v>
      </c>
      <c r="E2642" s="1" t="str">
        <f>INDEX(Protocol[Mark],MATCH(C2642,Protocol[Step],0))</f>
        <v>1D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140010001</v>
      </c>
      <c r="H2642" s="134">
        <f>Systematic[[#This Row],[SampleVariableLabel]]+100*Systematic[[#This Row],[State]]</f>
        <v>140010101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140</v>
      </c>
      <c r="B2643" s="1">
        <f>IF(C2643=0,IF(B2642=Protocol!$V$20,1,B2642+1),B2642)</f>
        <v>1</v>
      </c>
      <c r="C2643" s="1">
        <f>IF(C2642+1=Protocol!$V$21,0,C2642+1)</f>
        <v>2</v>
      </c>
      <c r="D2643" s="1">
        <f t="shared" si="99"/>
        <v>2</v>
      </c>
      <c r="E2643" s="1" t="str">
        <f>INDEX(Protocol[Mark],MATCH(C2643,Protocol[Step],0))</f>
        <v>(M.1)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140010002</v>
      </c>
      <c r="H2643" s="134">
        <f>Systematic[[#This Row],[SampleVariableLabel]]+100*Systematic[[#This Row],[State]]</f>
        <v>140010202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140</v>
      </c>
      <c r="B2644" s="1">
        <f>IF(C2644=0,IF(B2643=Protocol!$V$20,1,B2643+1),B2643)</f>
        <v>1</v>
      </c>
      <c r="C2644" s="1">
        <f>IF(C2643+1=Protocol!$V$21,0,C2643+1)</f>
        <v>3</v>
      </c>
      <c r="D2644" s="1">
        <f t="shared" si="99"/>
        <v>3</v>
      </c>
      <c r="E2644" s="1" t="str">
        <f>INDEX(Protocol[Mark],MATCH(C2644,Protocol[Step],0))</f>
        <v>2Oct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140010003</v>
      </c>
      <c r="H2644" s="134">
        <f>Systematic[[#This Row],[SampleVariableLabel]]+100*Systematic[[#This Row],[State]]</f>
        <v>140010303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140</v>
      </c>
      <c r="B2645" s="1">
        <f>IF(C2645=0,IF(B2644=Protocol!$V$20,1,B2644+1),B2644)</f>
        <v>1</v>
      </c>
      <c r="C2645" s="1">
        <f>IF(C2644+1=Protocol!$V$21,0,C2644+1)</f>
        <v>4</v>
      </c>
      <c r="D2645" s="1">
        <f t="shared" si="99"/>
        <v>4</v>
      </c>
      <c r="E2645" s="1" t="str">
        <f>INDEX(Protocol[Mark],MATCH(C2645,Protocol[Step],0))</f>
        <v>3M2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140010004</v>
      </c>
      <c r="H2645" s="134">
        <f>Systematic[[#This Row],[SampleVariableLabel]]+100*Systematic[[#This Row],[State]]</f>
        <v>140010404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140</v>
      </c>
      <c r="B2646" s="1">
        <f>IF(C2646=0,IF(B2645=Protocol!$V$20,1,B2645+1),B2645)</f>
        <v>1</v>
      </c>
      <c r="C2646" s="1">
        <f>IF(C2645+1=Protocol!$V$21,0,C2645+1)</f>
        <v>5</v>
      </c>
      <c r="D2646" s="1">
        <f t="shared" si="99"/>
        <v>5</v>
      </c>
      <c r="E2646" s="1" t="str">
        <f>INDEX(Protocol[Mark],MATCH(C2646,Protocol[Step],0))</f>
        <v>M(c)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140010005</v>
      </c>
      <c r="H2646" s="134">
        <f>Systematic[[#This Row],[SampleVariableLabel]]+100*Systematic[[#This Row],[State]]</f>
        <v>140010505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140</v>
      </c>
      <c r="B2647" s="1">
        <f>IF(C2647=0,IF(B2646=Protocol!$V$20,1,B2646+1),B2646)</f>
        <v>1</v>
      </c>
      <c r="C2647" s="1">
        <f>IF(C2646+1=Protocol!$V$21,0,C2646+1)</f>
        <v>6</v>
      </c>
      <c r="D2647" s="1">
        <f t="shared" si="99"/>
        <v>6</v>
      </c>
      <c r="E2647" s="1" t="str">
        <f>INDEX(Protocol[Mark],MATCH(C2647,Protocol[Step],0))</f>
        <v>4P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140010006</v>
      </c>
      <c r="H2647" s="134">
        <f>Systematic[[#This Row],[SampleVariableLabel]]+100*Systematic[[#This Row],[State]]</f>
        <v>140010606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140</v>
      </c>
      <c r="B2648" s="1">
        <f>IF(C2648=0,IF(B2647=Protocol!$V$20,1,B2647+1),B2647)</f>
        <v>1</v>
      </c>
      <c r="C2648" s="1">
        <f>IF(C2647+1=Protocol!$V$21,0,C2647+1)</f>
        <v>7</v>
      </c>
      <c r="D2648" s="1">
        <f t="shared" si="99"/>
        <v>1</v>
      </c>
      <c r="E2648" s="1" t="str">
        <f>INDEX(Protocol[Mark],MATCH(C2648,Protocol[Step],0))</f>
        <v>5G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140010001</v>
      </c>
      <c r="H2648" s="134">
        <f>Systematic[[#This Row],[SampleVariableLabel]]+100*Systematic[[#This Row],[State]]</f>
        <v>140010701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140</v>
      </c>
      <c r="B2649" s="1">
        <f>IF(C2649=0,IF(B2648=Protocol!$V$20,1,B2648+1),B2648)</f>
        <v>1</v>
      </c>
      <c r="C2649" s="1">
        <f>IF(C2648+1=Protocol!$V$21,0,C2648+1)</f>
        <v>8</v>
      </c>
      <c r="D2649" s="1">
        <f t="shared" si="99"/>
        <v>2</v>
      </c>
      <c r="E2649" s="1" t="str">
        <f>INDEX(Protocol[Mark],MATCH(C2649,Protocol[Step],0))</f>
        <v>6S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140010002</v>
      </c>
      <c r="H2649" s="134">
        <f>Systematic[[#This Row],[SampleVariableLabel]]+100*Systematic[[#This Row],[State]]</f>
        <v>140010802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140</v>
      </c>
      <c r="B2650" s="1">
        <f>IF(C2650=0,IF(B2649=Protocol!$V$20,1,B2649+1),B2649)</f>
        <v>1</v>
      </c>
      <c r="C2650" s="1">
        <f>IF(C2649+1=Protocol!$V$21,0,C2649+1)</f>
        <v>9</v>
      </c>
      <c r="D2650" s="1">
        <f t="shared" si="99"/>
        <v>3</v>
      </c>
      <c r="E2650" s="1" t="str">
        <f>INDEX(Protocol[Mark],MATCH(C2650,Protocol[Step],0))</f>
        <v>7Gp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140010003</v>
      </c>
      <c r="H2650" s="134">
        <f>Systematic[[#This Row],[SampleVariableLabel]]+100*Systematic[[#This Row],[State]]</f>
        <v>140010903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140</v>
      </c>
      <c r="B2651" s="1">
        <f>IF(C2651=0,IF(B2650=Protocol!$V$20,1,B2650+1),B2650)</f>
        <v>1</v>
      </c>
      <c r="C2651" s="1">
        <f>IF(C2650+1=Protocol!$V$21,0,C2650+1)</f>
        <v>10</v>
      </c>
      <c r="D2651" s="1">
        <f t="shared" si="99"/>
        <v>4</v>
      </c>
      <c r="E2651" s="1" t="str">
        <f>INDEX(Protocol[Mark],MATCH(C2651,Protocol[Step],0))</f>
        <v>8U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140010004</v>
      </c>
      <c r="H2651" s="134">
        <f>Systematic[[#This Row],[SampleVariableLabel]]+100*Systematic[[#This Row],[State]]</f>
        <v>140011004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140</v>
      </c>
      <c r="B2652" s="1">
        <f>IF(C2652=0,IF(B2651=Protocol!$V$20,1,B2651+1),B2651)</f>
        <v>1</v>
      </c>
      <c r="C2652" s="1">
        <f>IF(C2651+1=Protocol!$V$21,0,C2651+1)</f>
        <v>11</v>
      </c>
      <c r="D2652" s="1">
        <f t="shared" si="99"/>
        <v>5</v>
      </c>
      <c r="E2652" s="1" t="str">
        <f>INDEX(Protocol[Mark],MATCH(C2652,Protocol[Step],0))</f>
        <v>9Rot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140010005</v>
      </c>
      <c r="H2652" s="134">
        <f>Systematic[[#This Row],[SampleVariableLabel]]+100*Systematic[[#This Row],[State]]</f>
        <v>140011105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140</v>
      </c>
      <c r="B2653" s="1">
        <f>IF(C2653=0,IF(B2652=Protocol!$V$20,1,B2652+1),B2652)</f>
        <v>1</v>
      </c>
      <c r="C2653" s="1">
        <f>IF(C2652+1=Protocol!$V$21,0,C2652+1)</f>
        <v>12</v>
      </c>
      <c r="D2653" s="1">
        <f t="shared" si="99"/>
        <v>6</v>
      </c>
      <c r="E2653" s="1" t="str">
        <f>INDEX(Protocol[Mark],MATCH(C2653,Protocol[Step],0))</f>
        <v>10Ama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140010006</v>
      </c>
      <c r="H2653" s="134">
        <f>Systematic[[#This Row],[SampleVariableLabel]]+100*Systematic[[#This Row],[State]]</f>
        <v>140011206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141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0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141010001</v>
      </c>
      <c r="H2654" s="134">
        <f>Systematic[[#This Row],[SampleVariableLabel]]+100*Systematic[[#This Row],[State]]</f>
        <v>141010001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141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1D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141010002</v>
      </c>
      <c r="H2655" s="134">
        <f>Systematic[[#This Row],[SampleVariableLabel]]+100*Systematic[[#This Row],[State]]</f>
        <v>141010102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141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(M.1)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141010003</v>
      </c>
      <c r="H2656" s="134">
        <f>Systematic[[#This Row],[SampleVariableLabel]]+100*Systematic[[#This Row],[State]]</f>
        <v>141010203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141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2Oct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141010004</v>
      </c>
      <c r="H2657" s="134">
        <f>Systematic[[#This Row],[SampleVariableLabel]]+100*Systematic[[#This Row],[State]]</f>
        <v>141010304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141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3M2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141010005</v>
      </c>
      <c r="H2658" s="134">
        <f>Systematic[[#This Row],[SampleVariableLabel]]+100*Systematic[[#This Row],[State]]</f>
        <v>141010405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141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M(c)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141010006</v>
      </c>
      <c r="H2659" s="134">
        <f>Systematic[[#This Row],[SampleVariableLabel]]+100*Systematic[[#This Row],[State]]</f>
        <v>141010506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141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4P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141010001</v>
      </c>
      <c r="H2660" s="134">
        <f>Systematic[[#This Row],[SampleVariableLabel]]+100*Systematic[[#This Row],[State]]</f>
        <v>141010601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141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5G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141010002</v>
      </c>
      <c r="H2661" s="134">
        <f>Systematic[[#This Row],[SampleVariableLabel]]+100*Systematic[[#This Row],[State]]</f>
        <v>141010702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141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6S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141010003</v>
      </c>
      <c r="H2662" s="134">
        <f>Systematic[[#This Row],[SampleVariableLabel]]+100*Systematic[[#This Row],[State]]</f>
        <v>141010803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141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7Gp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141010004</v>
      </c>
      <c r="H2663" s="134">
        <f>Systematic[[#This Row],[SampleVariableLabel]]+100*Systematic[[#This Row],[State]]</f>
        <v>141010904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141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8U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141010005</v>
      </c>
      <c r="H2664" s="134">
        <f>Systematic[[#This Row],[SampleVariableLabel]]+100*Systematic[[#This Row],[State]]</f>
        <v>141011005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141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9Rot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141010006</v>
      </c>
      <c r="H2665" s="134">
        <f>Systematic[[#This Row],[SampleVariableLabel]]+100*Systematic[[#This Row],[State]]</f>
        <v>141011106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141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10Ama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141010001</v>
      </c>
      <c r="H2666" s="134">
        <f>Systematic[[#This Row],[SampleVariableLabel]]+100*Systematic[[#This Row],[State]]</f>
        <v>141011201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142</v>
      </c>
      <c r="B2667" s="1">
        <f>IF(C2667=0,IF(B2666=Protocol!$V$20,1,B2666+1),B2666)</f>
        <v>1</v>
      </c>
      <c r="C2667" s="1">
        <f>IF(C2666+1=Protocol!$V$21,0,C2666+1)</f>
        <v>0</v>
      </c>
      <c r="D2667" s="1">
        <f t="shared" si="99"/>
        <v>2</v>
      </c>
      <c r="E2667" s="1" t="str">
        <f>INDEX(Protocol[Mark],MATCH(C2667,Protocol[Step],0))</f>
        <v>0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142010002</v>
      </c>
      <c r="H2667" s="134">
        <f>Systematic[[#This Row],[SampleVariableLabel]]+100*Systematic[[#This Row],[State]]</f>
        <v>142010002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142</v>
      </c>
      <c r="B2668" s="1">
        <f>IF(C2668=0,IF(B2667=Protocol!$V$20,1,B2667+1),B2667)</f>
        <v>1</v>
      </c>
      <c r="C2668" s="1">
        <f>IF(C2667+1=Protocol!$V$21,0,C2667+1)</f>
        <v>1</v>
      </c>
      <c r="D2668" s="1">
        <f t="shared" si="99"/>
        <v>3</v>
      </c>
      <c r="E2668" s="1" t="str">
        <f>INDEX(Protocol[Mark],MATCH(C2668,Protocol[Step],0))</f>
        <v>1D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142010003</v>
      </c>
      <c r="H2668" s="134">
        <f>Systematic[[#This Row],[SampleVariableLabel]]+100*Systematic[[#This Row],[State]]</f>
        <v>142010103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142</v>
      </c>
      <c r="B2669" s="1">
        <f>IF(C2669=0,IF(B2668=Protocol!$V$20,1,B2668+1),B2668)</f>
        <v>1</v>
      </c>
      <c r="C2669" s="1">
        <f>IF(C2668+1=Protocol!$V$21,0,C2668+1)</f>
        <v>2</v>
      </c>
      <c r="D2669" s="1">
        <f t="shared" si="99"/>
        <v>4</v>
      </c>
      <c r="E2669" s="1" t="str">
        <f>INDEX(Protocol[Mark],MATCH(C2669,Protocol[Step],0))</f>
        <v>(M.1)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142010004</v>
      </c>
      <c r="H2669" s="134">
        <f>Systematic[[#This Row],[SampleVariableLabel]]+100*Systematic[[#This Row],[State]]</f>
        <v>142010204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142</v>
      </c>
      <c r="B2670" s="1">
        <f>IF(C2670=0,IF(B2669=Protocol!$V$20,1,B2669+1),B2669)</f>
        <v>1</v>
      </c>
      <c r="C2670" s="1">
        <f>IF(C2669+1=Protocol!$V$21,0,C2669+1)</f>
        <v>3</v>
      </c>
      <c r="D2670" s="1">
        <f t="shared" si="99"/>
        <v>5</v>
      </c>
      <c r="E2670" s="1" t="str">
        <f>INDEX(Protocol[Mark],MATCH(C2670,Protocol[Step],0))</f>
        <v>2Oct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142010005</v>
      </c>
      <c r="H2670" s="134">
        <f>Systematic[[#This Row],[SampleVariableLabel]]+100*Systematic[[#This Row],[State]]</f>
        <v>142010305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142</v>
      </c>
      <c r="B2671" s="1">
        <f>IF(C2671=0,IF(B2670=Protocol!$V$20,1,B2670+1),B2670)</f>
        <v>1</v>
      </c>
      <c r="C2671" s="1">
        <f>IF(C2670+1=Protocol!$V$21,0,C2670+1)</f>
        <v>4</v>
      </c>
      <c r="D2671" s="1">
        <f t="shared" si="99"/>
        <v>6</v>
      </c>
      <c r="E2671" s="1" t="str">
        <f>INDEX(Protocol[Mark],MATCH(C2671,Protocol[Step],0))</f>
        <v>3M2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142010006</v>
      </c>
      <c r="H2671" s="134">
        <f>Systematic[[#This Row],[SampleVariableLabel]]+100*Systematic[[#This Row],[State]]</f>
        <v>142010406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142</v>
      </c>
      <c r="B2672" s="1">
        <f>IF(C2672=0,IF(B2671=Protocol!$V$20,1,B2671+1),B2671)</f>
        <v>1</v>
      </c>
      <c r="C2672" s="1">
        <f>IF(C2671+1=Protocol!$V$21,0,C2671+1)</f>
        <v>5</v>
      </c>
      <c r="D2672" s="1">
        <f t="shared" si="99"/>
        <v>1</v>
      </c>
      <c r="E2672" s="1" t="str">
        <f>INDEX(Protocol[Mark],MATCH(C2672,Protocol[Step],0))</f>
        <v>M(c)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142010001</v>
      </c>
      <c r="H2672" s="134">
        <f>Systematic[[#This Row],[SampleVariableLabel]]+100*Systematic[[#This Row],[State]]</f>
        <v>142010501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142</v>
      </c>
      <c r="B2673" s="1">
        <f>IF(C2673=0,IF(B2672=Protocol!$V$20,1,B2672+1),B2672)</f>
        <v>1</v>
      </c>
      <c r="C2673" s="1">
        <f>IF(C2672+1=Protocol!$V$21,0,C2672+1)</f>
        <v>6</v>
      </c>
      <c r="D2673" s="1">
        <f t="shared" si="99"/>
        <v>2</v>
      </c>
      <c r="E2673" s="1" t="str">
        <f>INDEX(Protocol[Mark],MATCH(C2673,Protocol[Step],0))</f>
        <v>4P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142010002</v>
      </c>
      <c r="H2673" s="134">
        <f>Systematic[[#This Row],[SampleVariableLabel]]+100*Systematic[[#This Row],[State]]</f>
        <v>142010602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142</v>
      </c>
      <c r="B2674" s="1">
        <f>IF(C2674=0,IF(B2673=Protocol!$V$20,1,B2673+1),B2673)</f>
        <v>1</v>
      </c>
      <c r="C2674" s="1">
        <f>IF(C2673+1=Protocol!$V$21,0,C2673+1)</f>
        <v>7</v>
      </c>
      <c r="D2674" s="1">
        <f t="shared" si="99"/>
        <v>3</v>
      </c>
      <c r="E2674" s="1" t="str">
        <f>INDEX(Protocol[Mark],MATCH(C2674,Protocol[Step],0))</f>
        <v>5G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142010003</v>
      </c>
      <c r="H2674" s="134">
        <f>Systematic[[#This Row],[SampleVariableLabel]]+100*Systematic[[#This Row],[State]]</f>
        <v>142010703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142</v>
      </c>
      <c r="B2675" s="1">
        <f>IF(C2675=0,IF(B2674=Protocol!$V$20,1,B2674+1),B2674)</f>
        <v>1</v>
      </c>
      <c r="C2675" s="1">
        <f>IF(C2674+1=Protocol!$V$21,0,C2674+1)</f>
        <v>8</v>
      </c>
      <c r="D2675" s="1">
        <f t="shared" si="99"/>
        <v>4</v>
      </c>
      <c r="E2675" s="1" t="str">
        <f>INDEX(Protocol[Mark],MATCH(C2675,Protocol[Step],0))</f>
        <v>6S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142010004</v>
      </c>
      <c r="H2675" s="134">
        <f>Systematic[[#This Row],[SampleVariableLabel]]+100*Systematic[[#This Row],[State]]</f>
        <v>142010804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142</v>
      </c>
      <c r="B2676" s="1">
        <f>IF(C2676=0,IF(B2675=Protocol!$V$20,1,B2675+1),B2675)</f>
        <v>1</v>
      </c>
      <c r="C2676" s="1">
        <f>IF(C2675+1=Protocol!$V$21,0,C2675+1)</f>
        <v>9</v>
      </c>
      <c r="D2676" s="1">
        <f t="shared" si="99"/>
        <v>5</v>
      </c>
      <c r="E2676" s="1" t="str">
        <f>INDEX(Protocol[Mark],MATCH(C2676,Protocol[Step],0))</f>
        <v>7Gp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142010005</v>
      </c>
      <c r="H2676" s="134">
        <f>Systematic[[#This Row],[SampleVariableLabel]]+100*Systematic[[#This Row],[State]]</f>
        <v>142010905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142</v>
      </c>
      <c r="B2677" s="1">
        <f>IF(C2677=0,IF(B2676=Protocol!$V$20,1,B2676+1),B2676)</f>
        <v>1</v>
      </c>
      <c r="C2677" s="1">
        <f>IF(C2676+1=Protocol!$V$21,0,C2676+1)</f>
        <v>10</v>
      </c>
      <c r="D2677" s="1">
        <f t="shared" si="99"/>
        <v>6</v>
      </c>
      <c r="E2677" s="1" t="str">
        <f>INDEX(Protocol[Mark],MATCH(C2677,Protocol[Step],0))</f>
        <v>8U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142010006</v>
      </c>
      <c r="H2677" s="134">
        <f>Systematic[[#This Row],[SampleVariableLabel]]+100*Systematic[[#This Row],[State]]</f>
        <v>142011006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142</v>
      </c>
      <c r="B2678" s="1">
        <f>IF(C2678=0,IF(B2677=Protocol!$V$20,1,B2677+1),B2677)</f>
        <v>1</v>
      </c>
      <c r="C2678" s="1">
        <f>IF(C2677+1=Protocol!$V$21,0,C2677+1)</f>
        <v>11</v>
      </c>
      <c r="D2678" s="1">
        <f t="shared" si="99"/>
        <v>1</v>
      </c>
      <c r="E2678" s="1" t="str">
        <f>INDEX(Protocol[Mark],MATCH(C2678,Protocol[Step],0))</f>
        <v>9Rot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142010001</v>
      </c>
      <c r="H2678" s="134">
        <f>Systematic[[#This Row],[SampleVariableLabel]]+100*Systematic[[#This Row],[State]]</f>
        <v>142011101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142</v>
      </c>
      <c r="B2679" s="1">
        <f>IF(C2679=0,IF(B2678=Protocol!$V$20,1,B2678+1),B2678)</f>
        <v>1</v>
      </c>
      <c r="C2679" s="1">
        <f>IF(C2678+1=Protocol!$V$21,0,C2678+1)</f>
        <v>12</v>
      </c>
      <c r="D2679" s="1">
        <f t="shared" si="99"/>
        <v>2</v>
      </c>
      <c r="E2679" s="1" t="str">
        <f>INDEX(Protocol[Mark],MATCH(C2679,Protocol[Step],0))</f>
        <v>10Ama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142010002</v>
      </c>
      <c r="H2679" s="134">
        <f>Systematic[[#This Row],[SampleVariableLabel]]+100*Systematic[[#This Row],[State]]</f>
        <v>142011202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143</v>
      </c>
      <c r="B2680" s="1">
        <f>IF(C2680=0,IF(B2679=Protocol!$V$20,1,B2679+1),B2679)</f>
        <v>1</v>
      </c>
      <c r="C2680" s="1">
        <f>IF(C2679+1=Protocol!$V$21,0,C2679+1)</f>
        <v>0</v>
      </c>
      <c r="D2680" s="1">
        <f t="shared" si="99"/>
        <v>3</v>
      </c>
      <c r="E2680" s="1" t="str">
        <f>INDEX(Protocol[Mark],MATCH(C2680,Protocol[Step],0))</f>
        <v>0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143010003</v>
      </c>
      <c r="H2680" s="134">
        <f>Systematic[[#This Row],[SampleVariableLabel]]+100*Systematic[[#This Row],[State]]</f>
        <v>143010003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143</v>
      </c>
      <c r="B2681" s="1">
        <f>IF(C2681=0,IF(B2680=Protocol!$V$20,1,B2680+1),B2680)</f>
        <v>1</v>
      </c>
      <c r="C2681" s="1">
        <f>IF(C2680+1=Protocol!$V$21,0,C2680+1)</f>
        <v>1</v>
      </c>
      <c r="D2681" s="1">
        <f t="shared" si="99"/>
        <v>4</v>
      </c>
      <c r="E2681" s="1" t="str">
        <f>INDEX(Protocol[Mark],MATCH(C2681,Protocol[Step],0))</f>
        <v>1D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143010004</v>
      </c>
      <c r="H2681" s="134">
        <f>Systematic[[#This Row],[SampleVariableLabel]]+100*Systematic[[#This Row],[State]]</f>
        <v>143010104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143</v>
      </c>
      <c r="B2682" s="1">
        <f>IF(C2682=0,IF(B2681=Protocol!$V$20,1,B2681+1),B2681)</f>
        <v>1</v>
      </c>
      <c r="C2682" s="1">
        <f>IF(C2681+1=Protocol!$V$21,0,C2681+1)</f>
        <v>2</v>
      </c>
      <c r="D2682" s="1">
        <f t="shared" si="99"/>
        <v>5</v>
      </c>
      <c r="E2682" s="1" t="str">
        <f>INDEX(Protocol[Mark],MATCH(C2682,Protocol[Step],0))</f>
        <v>(M.1)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143010005</v>
      </c>
      <c r="H2682" s="134">
        <f>Systematic[[#This Row],[SampleVariableLabel]]+100*Systematic[[#This Row],[State]]</f>
        <v>143010205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143</v>
      </c>
      <c r="B2683" s="1">
        <f>IF(C2683=0,IF(B2682=Protocol!$V$20,1,B2682+1),B2682)</f>
        <v>1</v>
      </c>
      <c r="C2683" s="1">
        <f>IF(C2682+1=Protocol!$V$21,0,C2682+1)</f>
        <v>3</v>
      </c>
      <c r="D2683" s="1">
        <f t="shared" si="99"/>
        <v>6</v>
      </c>
      <c r="E2683" s="1" t="str">
        <f>INDEX(Protocol[Mark],MATCH(C2683,Protocol[Step],0))</f>
        <v>2Oct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143010006</v>
      </c>
      <c r="H2683" s="134">
        <f>Systematic[[#This Row],[SampleVariableLabel]]+100*Systematic[[#This Row],[State]]</f>
        <v>143010306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143</v>
      </c>
      <c r="B2684" s="1">
        <f>IF(C2684=0,IF(B2683=Protocol!$V$20,1,B2683+1),B2683)</f>
        <v>1</v>
      </c>
      <c r="C2684" s="1">
        <f>IF(C2683+1=Protocol!$V$21,0,C2683+1)</f>
        <v>4</v>
      </c>
      <c r="D2684" s="1">
        <f t="shared" si="99"/>
        <v>1</v>
      </c>
      <c r="E2684" s="1" t="str">
        <f>INDEX(Protocol[Mark],MATCH(C2684,Protocol[Step],0))</f>
        <v>3M2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143010001</v>
      </c>
      <c r="H2684" s="134">
        <f>Systematic[[#This Row],[SampleVariableLabel]]+100*Systematic[[#This Row],[State]]</f>
        <v>143010401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143</v>
      </c>
      <c r="B2685" s="1">
        <f>IF(C2685=0,IF(B2684=Protocol!$V$20,1,B2684+1),B2684)</f>
        <v>1</v>
      </c>
      <c r="C2685" s="1">
        <f>IF(C2684+1=Protocol!$V$21,0,C2684+1)</f>
        <v>5</v>
      </c>
      <c r="D2685" s="1">
        <f t="shared" si="99"/>
        <v>2</v>
      </c>
      <c r="E2685" s="1" t="str">
        <f>INDEX(Protocol[Mark],MATCH(C2685,Protocol[Step],0))</f>
        <v>M(c)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143010002</v>
      </c>
      <c r="H2685" s="134">
        <f>Systematic[[#This Row],[SampleVariableLabel]]+100*Systematic[[#This Row],[State]]</f>
        <v>143010502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143</v>
      </c>
      <c r="B2686" s="1">
        <f>IF(C2686=0,IF(B2685=Protocol!$V$20,1,B2685+1),B2685)</f>
        <v>1</v>
      </c>
      <c r="C2686" s="1">
        <f>IF(C2685+1=Protocol!$V$21,0,C2685+1)</f>
        <v>6</v>
      </c>
      <c r="D2686" s="1">
        <f t="shared" si="99"/>
        <v>3</v>
      </c>
      <c r="E2686" s="1" t="str">
        <f>INDEX(Protocol[Mark],MATCH(C2686,Protocol[Step],0))</f>
        <v>4P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143010003</v>
      </c>
      <c r="H2686" s="134">
        <f>Systematic[[#This Row],[SampleVariableLabel]]+100*Systematic[[#This Row],[State]]</f>
        <v>143010603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143</v>
      </c>
      <c r="B2687" s="1">
        <f>IF(C2687=0,IF(B2686=Protocol!$V$20,1,B2686+1),B2686)</f>
        <v>1</v>
      </c>
      <c r="C2687" s="1">
        <f>IF(C2686+1=Protocol!$V$21,0,C2686+1)</f>
        <v>7</v>
      </c>
      <c r="D2687" s="1">
        <f t="shared" si="99"/>
        <v>4</v>
      </c>
      <c r="E2687" s="1" t="str">
        <f>INDEX(Protocol[Mark],MATCH(C2687,Protocol[Step],0))</f>
        <v>5G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143010004</v>
      </c>
      <c r="H2687" s="134">
        <f>Systematic[[#This Row],[SampleVariableLabel]]+100*Systematic[[#This Row],[State]]</f>
        <v>143010704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143</v>
      </c>
      <c r="B2688" s="1">
        <f>IF(C2688=0,IF(B2687=Protocol!$V$20,1,B2687+1),B2687)</f>
        <v>1</v>
      </c>
      <c r="C2688" s="1">
        <f>IF(C2687+1=Protocol!$V$21,0,C2687+1)</f>
        <v>8</v>
      </c>
      <c r="D2688" s="1">
        <f t="shared" si="99"/>
        <v>5</v>
      </c>
      <c r="E2688" s="1" t="str">
        <f>INDEX(Protocol[Mark],MATCH(C2688,Protocol[Step],0))</f>
        <v>6S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143010005</v>
      </c>
      <c r="H2688" s="134">
        <f>Systematic[[#This Row],[SampleVariableLabel]]+100*Systematic[[#This Row],[State]]</f>
        <v>143010805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143</v>
      </c>
      <c r="B2689" s="1">
        <f>IF(C2689=0,IF(B2688=Protocol!$V$20,1,B2688+1),B2688)</f>
        <v>1</v>
      </c>
      <c r="C2689" s="1">
        <f>IF(C2688+1=Protocol!$V$21,0,C2688+1)</f>
        <v>9</v>
      </c>
      <c r="D2689" s="1">
        <f t="shared" si="99"/>
        <v>6</v>
      </c>
      <c r="E2689" s="1" t="str">
        <f>INDEX(Protocol[Mark],MATCH(C2689,Protocol[Step],0))</f>
        <v>7Gp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143010006</v>
      </c>
      <c r="H2689" s="134">
        <f>Systematic[[#This Row],[SampleVariableLabel]]+100*Systematic[[#This Row],[State]]</f>
        <v>143010906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143</v>
      </c>
      <c r="B2690" s="1">
        <f>IF(C2690=0,IF(B2689=Protocol!$V$20,1,B2689+1),B2689)</f>
        <v>1</v>
      </c>
      <c r="C2690" s="1">
        <f>IF(C2689+1=Protocol!$V$21,0,C2689+1)</f>
        <v>10</v>
      </c>
      <c r="D2690" s="1">
        <f t="shared" si="99"/>
        <v>1</v>
      </c>
      <c r="E2690" s="1" t="str">
        <f>INDEX(Protocol[Mark],MATCH(C2690,Protocol[Step],0))</f>
        <v>8U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143010001</v>
      </c>
      <c r="H2690" s="134">
        <f>Systematic[[#This Row],[SampleVariableLabel]]+100*Systematic[[#This Row],[State]]</f>
        <v>143011001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143</v>
      </c>
      <c r="B2691" s="1">
        <f>IF(C2691=0,IF(B2690=Protocol!$V$20,1,B2690+1),B2690)</f>
        <v>1</v>
      </c>
      <c r="C2691" s="1">
        <f>IF(C2690+1=Protocol!$V$21,0,C2690+1)</f>
        <v>11</v>
      </c>
      <c r="D2691" s="1">
        <f t="shared" ref="D2691:D2754" si="101">IF(D2690=nVariables,1,D2690+1)</f>
        <v>2</v>
      </c>
      <c r="E2691" s="1" t="str">
        <f>INDEX(Protocol[Mark],MATCH(C2691,Protocol[Step],0))</f>
        <v>9Rot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143010002</v>
      </c>
      <c r="H2691" s="134">
        <f>Systematic[[#This Row],[SampleVariableLabel]]+100*Systematic[[#This Row],[State]]</f>
        <v>143011102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143</v>
      </c>
      <c r="B2692" s="1">
        <f>IF(C2692=0,IF(B2691=Protocol!$V$20,1,B2691+1),B2691)</f>
        <v>1</v>
      </c>
      <c r="C2692" s="1">
        <f>IF(C2691+1=Protocol!$V$21,0,C2691+1)</f>
        <v>12</v>
      </c>
      <c r="D2692" s="1">
        <f t="shared" si="101"/>
        <v>3</v>
      </c>
      <c r="E2692" s="1" t="str">
        <f>INDEX(Protocol[Mark],MATCH(C2692,Protocol[Step],0))</f>
        <v>10Ama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143010003</v>
      </c>
      <c r="H2692" s="134">
        <f>Systematic[[#This Row],[SampleVariableLabel]]+100*Systematic[[#This Row],[State]]</f>
        <v>143011203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144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0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144010004</v>
      </c>
      <c r="H2693" s="134">
        <f>Systematic[[#This Row],[SampleVariableLabel]]+100*Systematic[[#This Row],[State]]</f>
        <v>144010004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144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1D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144010005</v>
      </c>
      <c r="H2694" s="134">
        <f>Systematic[[#This Row],[SampleVariableLabel]]+100*Systematic[[#This Row],[State]]</f>
        <v>144010105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144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(M.1)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144010006</v>
      </c>
      <c r="H2695" s="134">
        <f>Systematic[[#This Row],[SampleVariableLabel]]+100*Systematic[[#This Row],[State]]</f>
        <v>144010206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144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2Oct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144010001</v>
      </c>
      <c r="H2696" s="134">
        <f>Systematic[[#This Row],[SampleVariableLabel]]+100*Systematic[[#This Row],[State]]</f>
        <v>144010301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144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3M2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144010002</v>
      </c>
      <c r="H2697" s="134">
        <f>Systematic[[#This Row],[SampleVariableLabel]]+100*Systematic[[#This Row],[State]]</f>
        <v>144010402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144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M(c)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144010003</v>
      </c>
      <c r="H2698" s="134">
        <f>Systematic[[#This Row],[SampleVariableLabel]]+100*Systematic[[#This Row],[State]]</f>
        <v>144010503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144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4P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144010004</v>
      </c>
      <c r="H2699" s="134">
        <f>Systematic[[#This Row],[SampleVariableLabel]]+100*Systematic[[#This Row],[State]]</f>
        <v>144010604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144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5G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144010005</v>
      </c>
      <c r="H2700" s="134">
        <f>Systematic[[#This Row],[SampleVariableLabel]]+100*Systematic[[#This Row],[State]]</f>
        <v>144010705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144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6S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144010006</v>
      </c>
      <c r="H2701" s="134">
        <f>Systematic[[#This Row],[SampleVariableLabel]]+100*Systematic[[#This Row],[State]]</f>
        <v>144010806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144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7Gp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144010001</v>
      </c>
      <c r="H2702" s="134">
        <f>Systematic[[#This Row],[SampleVariableLabel]]+100*Systematic[[#This Row],[State]]</f>
        <v>144010901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144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8U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144010002</v>
      </c>
      <c r="H2703" s="134">
        <f>Systematic[[#This Row],[SampleVariableLabel]]+100*Systematic[[#This Row],[State]]</f>
        <v>144011002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144</v>
      </c>
      <c r="B2704" s="1">
        <f>IF(C2704=0,IF(B2703=Protocol!$V$20,1,B2703+1),B2703)</f>
        <v>1</v>
      </c>
      <c r="C2704" s="1">
        <f>IF(C2703+1=Protocol!$V$21,0,C2703+1)</f>
        <v>11</v>
      </c>
      <c r="D2704" s="1">
        <f t="shared" si="101"/>
        <v>3</v>
      </c>
      <c r="E2704" s="1" t="str">
        <f>INDEX(Protocol[Mark],MATCH(C2704,Protocol[Step],0))</f>
        <v>9Rot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144010003</v>
      </c>
      <c r="H2704" s="134">
        <f>Systematic[[#This Row],[SampleVariableLabel]]+100*Systematic[[#This Row],[State]]</f>
        <v>144011103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144</v>
      </c>
      <c r="B2705" s="1">
        <f>IF(C2705=0,IF(B2704=Protocol!$V$20,1,B2704+1),B2704)</f>
        <v>1</v>
      </c>
      <c r="C2705" s="1">
        <f>IF(C2704+1=Protocol!$V$21,0,C2704+1)</f>
        <v>12</v>
      </c>
      <c r="D2705" s="1">
        <f t="shared" si="101"/>
        <v>4</v>
      </c>
      <c r="E2705" s="1" t="str">
        <f>INDEX(Protocol[Mark],MATCH(C2705,Protocol[Step],0))</f>
        <v>10Ama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144010004</v>
      </c>
      <c r="H2705" s="134">
        <f>Systematic[[#This Row],[SampleVariableLabel]]+100*Systematic[[#This Row],[State]]</f>
        <v>144011204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145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0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145010005</v>
      </c>
      <c r="H2706" s="134">
        <f>Systematic[[#This Row],[SampleVariableLabel]]+100*Systematic[[#This Row],[State]]</f>
        <v>145010005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145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145010006</v>
      </c>
      <c r="H2707" s="134">
        <f>Systematic[[#This Row],[SampleVariableLabel]]+100*Systematic[[#This Row],[State]]</f>
        <v>145010106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145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(M.1)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145010001</v>
      </c>
      <c r="H2708" s="134">
        <f>Systematic[[#This Row],[SampleVariableLabel]]+100*Systematic[[#This Row],[State]]</f>
        <v>145010201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145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2Oct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145010002</v>
      </c>
      <c r="H2709" s="134">
        <f>Systematic[[#This Row],[SampleVariableLabel]]+100*Systematic[[#This Row],[State]]</f>
        <v>145010302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145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3M2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145010003</v>
      </c>
      <c r="H2710" s="134">
        <f>Systematic[[#This Row],[SampleVariableLabel]]+100*Systematic[[#This Row],[State]]</f>
        <v>145010403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145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M(c)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145010004</v>
      </c>
      <c r="H2711" s="134">
        <f>Systematic[[#This Row],[SampleVariableLabel]]+100*Systematic[[#This Row],[State]]</f>
        <v>145010504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145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4P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145010005</v>
      </c>
      <c r="H2712" s="134">
        <f>Systematic[[#This Row],[SampleVariableLabel]]+100*Systematic[[#This Row],[State]]</f>
        <v>145010605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145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5G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145010006</v>
      </c>
      <c r="H2713" s="134">
        <f>Systematic[[#This Row],[SampleVariableLabel]]+100*Systematic[[#This Row],[State]]</f>
        <v>145010706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145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6S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145010001</v>
      </c>
      <c r="H2714" s="134">
        <f>Systematic[[#This Row],[SampleVariableLabel]]+100*Systematic[[#This Row],[State]]</f>
        <v>145010801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145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7Gp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145010002</v>
      </c>
      <c r="H2715" s="134">
        <f>Systematic[[#This Row],[SampleVariableLabel]]+100*Systematic[[#This Row],[State]]</f>
        <v>145010902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145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8U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145010003</v>
      </c>
      <c r="H2716" s="134">
        <f>Systematic[[#This Row],[SampleVariableLabel]]+100*Systematic[[#This Row],[State]]</f>
        <v>145011003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145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9Rot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145010004</v>
      </c>
      <c r="H2717" s="134">
        <f>Systematic[[#This Row],[SampleVariableLabel]]+100*Systematic[[#This Row],[State]]</f>
        <v>145011104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145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10Ama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145010005</v>
      </c>
      <c r="H2718" s="134">
        <f>Systematic[[#This Row],[SampleVariableLabel]]+100*Systematic[[#This Row],[State]]</f>
        <v>145011205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146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0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146010006</v>
      </c>
      <c r="H2719" s="134">
        <f>Systematic[[#This Row],[SampleVariableLabel]]+100*Systematic[[#This Row],[State]]</f>
        <v>146010006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146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1D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146010001</v>
      </c>
      <c r="H2720" s="134">
        <f>Systematic[[#This Row],[SampleVariableLabel]]+100*Systematic[[#This Row],[State]]</f>
        <v>146010101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146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(M.1)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146010002</v>
      </c>
      <c r="H2721" s="134">
        <f>Systematic[[#This Row],[SampleVariableLabel]]+100*Systematic[[#This Row],[State]]</f>
        <v>146010202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146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2Oct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146010003</v>
      </c>
      <c r="H2722" s="134">
        <f>Systematic[[#This Row],[SampleVariableLabel]]+100*Systematic[[#This Row],[State]]</f>
        <v>146010303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146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3M2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146010004</v>
      </c>
      <c r="H2723" s="134">
        <f>Systematic[[#This Row],[SampleVariableLabel]]+100*Systematic[[#This Row],[State]]</f>
        <v>146010404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146</v>
      </c>
      <c r="B2724" s="1">
        <f>IF(C2724=0,IF(B2723=Protocol!$V$20,1,B2723+1),B2723)</f>
        <v>1</v>
      </c>
      <c r="C2724" s="1">
        <f>IF(C2723+1=Protocol!$V$21,0,C2723+1)</f>
        <v>5</v>
      </c>
      <c r="D2724" s="1">
        <f t="shared" si="101"/>
        <v>5</v>
      </c>
      <c r="E2724" s="1" t="str">
        <f>INDEX(Protocol[Mark],MATCH(C2724,Protocol[Step],0))</f>
        <v>M(c)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146010005</v>
      </c>
      <c r="H2724" s="134">
        <f>Systematic[[#This Row],[SampleVariableLabel]]+100*Systematic[[#This Row],[State]]</f>
        <v>146010505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146</v>
      </c>
      <c r="B2725" s="1">
        <f>IF(C2725=0,IF(B2724=Protocol!$V$20,1,B2724+1),B2724)</f>
        <v>1</v>
      </c>
      <c r="C2725" s="1">
        <f>IF(C2724+1=Protocol!$V$21,0,C2724+1)</f>
        <v>6</v>
      </c>
      <c r="D2725" s="1">
        <f t="shared" si="101"/>
        <v>6</v>
      </c>
      <c r="E2725" s="1" t="str">
        <f>INDEX(Protocol[Mark],MATCH(C2725,Protocol[Step],0))</f>
        <v>4P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146010006</v>
      </c>
      <c r="H2725" s="134">
        <f>Systematic[[#This Row],[SampleVariableLabel]]+100*Systematic[[#This Row],[State]]</f>
        <v>146010606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146</v>
      </c>
      <c r="B2726" s="1">
        <f>IF(C2726=0,IF(B2725=Protocol!$V$20,1,B2725+1),B2725)</f>
        <v>1</v>
      </c>
      <c r="C2726" s="1">
        <f>IF(C2725+1=Protocol!$V$21,0,C2725+1)</f>
        <v>7</v>
      </c>
      <c r="D2726" s="1">
        <f t="shared" si="101"/>
        <v>1</v>
      </c>
      <c r="E2726" s="1" t="str">
        <f>INDEX(Protocol[Mark],MATCH(C2726,Protocol[Step],0))</f>
        <v>5G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146010001</v>
      </c>
      <c r="H2726" s="134">
        <f>Systematic[[#This Row],[SampleVariableLabel]]+100*Systematic[[#This Row],[State]]</f>
        <v>146010701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146</v>
      </c>
      <c r="B2727" s="1">
        <f>IF(C2727=0,IF(B2726=Protocol!$V$20,1,B2726+1),B2726)</f>
        <v>1</v>
      </c>
      <c r="C2727" s="1">
        <f>IF(C2726+1=Protocol!$V$21,0,C2726+1)</f>
        <v>8</v>
      </c>
      <c r="D2727" s="1">
        <f t="shared" si="101"/>
        <v>2</v>
      </c>
      <c r="E2727" s="1" t="str">
        <f>INDEX(Protocol[Mark],MATCH(C2727,Protocol[Step],0))</f>
        <v>6S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146010002</v>
      </c>
      <c r="H2727" s="134">
        <f>Systematic[[#This Row],[SampleVariableLabel]]+100*Systematic[[#This Row],[State]]</f>
        <v>146010802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146</v>
      </c>
      <c r="B2728" s="1">
        <f>IF(C2728=0,IF(B2727=Protocol!$V$20,1,B2727+1),B2727)</f>
        <v>1</v>
      </c>
      <c r="C2728" s="1">
        <f>IF(C2727+1=Protocol!$V$21,0,C2727+1)</f>
        <v>9</v>
      </c>
      <c r="D2728" s="1">
        <f t="shared" si="101"/>
        <v>3</v>
      </c>
      <c r="E2728" s="1" t="str">
        <f>INDEX(Protocol[Mark],MATCH(C2728,Protocol[Step],0))</f>
        <v>7Gp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146010003</v>
      </c>
      <c r="H2728" s="134">
        <f>Systematic[[#This Row],[SampleVariableLabel]]+100*Systematic[[#This Row],[State]]</f>
        <v>146010903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146</v>
      </c>
      <c r="B2729" s="1">
        <f>IF(C2729=0,IF(B2728=Protocol!$V$20,1,B2728+1),B2728)</f>
        <v>1</v>
      </c>
      <c r="C2729" s="1">
        <f>IF(C2728+1=Protocol!$V$21,0,C2728+1)</f>
        <v>10</v>
      </c>
      <c r="D2729" s="1">
        <f t="shared" si="101"/>
        <v>4</v>
      </c>
      <c r="E2729" s="1" t="str">
        <f>INDEX(Protocol[Mark],MATCH(C2729,Protocol[Step],0))</f>
        <v>8U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146010004</v>
      </c>
      <c r="H2729" s="134">
        <f>Systematic[[#This Row],[SampleVariableLabel]]+100*Systematic[[#This Row],[State]]</f>
        <v>146011004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146</v>
      </c>
      <c r="B2730" s="1">
        <f>IF(C2730=0,IF(B2729=Protocol!$V$20,1,B2729+1),B2729)</f>
        <v>1</v>
      </c>
      <c r="C2730" s="1">
        <f>IF(C2729+1=Protocol!$V$21,0,C2729+1)</f>
        <v>11</v>
      </c>
      <c r="D2730" s="1">
        <f t="shared" si="101"/>
        <v>5</v>
      </c>
      <c r="E2730" s="1" t="str">
        <f>INDEX(Protocol[Mark],MATCH(C2730,Protocol[Step],0))</f>
        <v>9Rot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146010005</v>
      </c>
      <c r="H2730" s="134">
        <f>Systematic[[#This Row],[SampleVariableLabel]]+100*Systematic[[#This Row],[State]]</f>
        <v>146011105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146</v>
      </c>
      <c r="B2731" s="1">
        <f>IF(C2731=0,IF(B2730=Protocol!$V$20,1,B2730+1),B2730)</f>
        <v>1</v>
      </c>
      <c r="C2731" s="1">
        <f>IF(C2730+1=Protocol!$V$21,0,C2730+1)</f>
        <v>12</v>
      </c>
      <c r="D2731" s="1">
        <f t="shared" si="101"/>
        <v>6</v>
      </c>
      <c r="E2731" s="1" t="str">
        <f>INDEX(Protocol[Mark],MATCH(C2731,Protocol[Step],0))</f>
        <v>10Ama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146010006</v>
      </c>
      <c r="H2731" s="134">
        <f>Systematic[[#This Row],[SampleVariableLabel]]+100*Systematic[[#This Row],[State]]</f>
        <v>146011206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147</v>
      </c>
      <c r="B2732" s="1">
        <f>IF(C2732=0,IF(B2731=Protocol!$V$20,1,B2731+1),B2731)</f>
        <v>1</v>
      </c>
      <c r="C2732" s="1">
        <f>IF(C2731+1=Protocol!$V$21,0,C2731+1)</f>
        <v>0</v>
      </c>
      <c r="D2732" s="1">
        <f t="shared" si="101"/>
        <v>1</v>
      </c>
      <c r="E2732" s="1" t="str">
        <f>INDEX(Protocol[Mark],MATCH(C2732,Protocol[Step],0))</f>
        <v>0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147010001</v>
      </c>
      <c r="H2732" s="134">
        <f>Systematic[[#This Row],[SampleVariableLabel]]+100*Systematic[[#This Row],[State]]</f>
        <v>147010001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147</v>
      </c>
      <c r="B2733" s="1">
        <f>IF(C2733=0,IF(B2732=Protocol!$V$20,1,B2732+1),B2732)</f>
        <v>1</v>
      </c>
      <c r="C2733" s="1">
        <f>IF(C2732+1=Protocol!$V$21,0,C2732+1)</f>
        <v>1</v>
      </c>
      <c r="D2733" s="1">
        <f t="shared" si="101"/>
        <v>2</v>
      </c>
      <c r="E2733" s="1" t="str">
        <f>INDEX(Protocol[Mark],MATCH(C2733,Protocol[Step],0))</f>
        <v>1D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147010002</v>
      </c>
      <c r="H2733" s="134">
        <f>Systematic[[#This Row],[SampleVariableLabel]]+100*Systematic[[#This Row],[State]]</f>
        <v>147010102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147</v>
      </c>
      <c r="B2734" s="1">
        <f>IF(C2734=0,IF(B2733=Protocol!$V$20,1,B2733+1),B2733)</f>
        <v>1</v>
      </c>
      <c r="C2734" s="1">
        <f>IF(C2733+1=Protocol!$V$21,0,C2733+1)</f>
        <v>2</v>
      </c>
      <c r="D2734" s="1">
        <f t="shared" si="101"/>
        <v>3</v>
      </c>
      <c r="E2734" s="1" t="str">
        <f>INDEX(Protocol[Mark],MATCH(C2734,Protocol[Step],0))</f>
        <v>(M.1)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147010003</v>
      </c>
      <c r="H2734" s="134">
        <f>Systematic[[#This Row],[SampleVariableLabel]]+100*Systematic[[#This Row],[State]]</f>
        <v>147010203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147</v>
      </c>
      <c r="B2735" s="1">
        <f>IF(C2735=0,IF(B2734=Protocol!$V$20,1,B2734+1),B2734)</f>
        <v>1</v>
      </c>
      <c r="C2735" s="1">
        <f>IF(C2734+1=Protocol!$V$21,0,C2734+1)</f>
        <v>3</v>
      </c>
      <c r="D2735" s="1">
        <f t="shared" si="101"/>
        <v>4</v>
      </c>
      <c r="E2735" s="1" t="str">
        <f>INDEX(Protocol[Mark],MATCH(C2735,Protocol[Step],0))</f>
        <v>2Oct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147010004</v>
      </c>
      <c r="H2735" s="134">
        <f>Systematic[[#This Row],[SampleVariableLabel]]+100*Systematic[[#This Row],[State]]</f>
        <v>147010304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147</v>
      </c>
      <c r="B2736" s="1">
        <f>IF(C2736=0,IF(B2735=Protocol!$V$20,1,B2735+1),B2735)</f>
        <v>1</v>
      </c>
      <c r="C2736" s="1">
        <f>IF(C2735+1=Protocol!$V$21,0,C2735+1)</f>
        <v>4</v>
      </c>
      <c r="D2736" s="1">
        <f t="shared" si="101"/>
        <v>5</v>
      </c>
      <c r="E2736" s="1" t="str">
        <f>INDEX(Protocol[Mark],MATCH(C2736,Protocol[Step],0))</f>
        <v>3M2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147010005</v>
      </c>
      <c r="H2736" s="134">
        <f>Systematic[[#This Row],[SampleVariableLabel]]+100*Systematic[[#This Row],[State]]</f>
        <v>147010405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147</v>
      </c>
      <c r="B2737" s="1">
        <f>IF(C2737=0,IF(B2736=Protocol!$V$20,1,B2736+1),B2736)</f>
        <v>1</v>
      </c>
      <c r="C2737" s="1">
        <f>IF(C2736+1=Protocol!$V$21,0,C2736+1)</f>
        <v>5</v>
      </c>
      <c r="D2737" s="1">
        <f t="shared" si="101"/>
        <v>6</v>
      </c>
      <c r="E2737" s="1" t="str">
        <f>INDEX(Protocol[Mark],MATCH(C2737,Protocol[Step],0))</f>
        <v>M(c)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147010006</v>
      </c>
      <c r="H2737" s="134">
        <f>Systematic[[#This Row],[SampleVariableLabel]]+100*Systematic[[#This Row],[State]]</f>
        <v>147010506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147</v>
      </c>
      <c r="B2738" s="1">
        <f>IF(C2738=0,IF(B2737=Protocol!$V$20,1,B2737+1),B2737)</f>
        <v>1</v>
      </c>
      <c r="C2738" s="1">
        <f>IF(C2737+1=Protocol!$V$21,0,C2737+1)</f>
        <v>6</v>
      </c>
      <c r="D2738" s="1">
        <f t="shared" si="101"/>
        <v>1</v>
      </c>
      <c r="E2738" s="1" t="str">
        <f>INDEX(Protocol[Mark],MATCH(C2738,Protocol[Step],0))</f>
        <v>4P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147010001</v>
      </c>
      <c r="H2738" s="134">
        <f>Systematic[[#This Row],[SampleVariableLabel]]+100*Systematic[[#This Row],[State]]</f>
        <v>147010601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147</v>
      </c>
      <c r="B2739" s="1">
        <f>IF(C2739=0,IF(B2738=Protocol!$V$20,1,B2738+1),B2738)</f>
        <v>1</v>
      </c>
      <c r="C2739" s="1">
        <f>IF(C2738+1=Protocol!$V$21,0,C2738+1)</f>
        <v>7</v>
      </c>
      <c r="D2739" s="1">
        <f t="shared" si="101"/>
        <v>2</v>
      </c>
      <c r="E2739" s="1" t="str">
        <f>INDEX(Protocol[Mark],MATCH(C2739,Protocol[Step],0))</f>
        <v>5G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147010002</v>
      </c>
      <c r="H2739" s="134">
        <f>Systematic[[#This Row],[SampleVariableLabel]]+100*Systematic[[#This Row],[State]]</f>
        <v>147010702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147</v>
      </c>
      <c r="B2740" s="1">
        <f>IF(C2740=0,IF(B2739=Protocol!$V$20,1,B2739+1),B2739)</f>
        <v>1</v>
      </c>
      <c r="C2740" s="1">
        <f>IF(C2739+1=Protocol!$V$21,0,C2739+1)</f>
        <v>8</v>
      </c>
      <c r="D2740" s="1">
        <f t="shared" si="101"/>
        <v>3</v>
      </c>
      <c r="E2740" s="1" t="str">
        <f>INDEX(Protocol[Mark],MATCH(C2740,Protocol[Step],0))</f>
        <v>6S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147010003</v>
      </c>
      <c r="H2740" s="134">
        <f>Systematic[[#This Row],[SampleVariableLabel]]+100*Systematic[[#This Row],[State]]</f>
        <v>147010803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147</v>
      </c>
      <c r="B2741" s="1">
        <f>IF(C2741=0,IF(B2740=Protocol!$V$20,1,B2740+1),B2740)</f>
        <v>1</v>
      </c>
      <c r="C2741" s="1">
        <f>IF(C2740+1=Protocol!$V$21,0,C2740+1)</f>
        <v>9</v>
      </c>
      <c r="D2741" s="1">
        <f t="shared" si="101"/>
        <v>4</v>
      </c>
      <c r="E2741" s="1" t="str">
        <f>INDEX(Protocol[Mark],MATCH(C2741,Protocol[Step],0))</f>
        <v>7Gp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147010004</v>
      </c>
      <c r="H2741" s="134">
        <f>Systematic[[#This Row],[SampleVariableLabel]]+100*Systematic[[#This Row],[State]]</f>
        <v>147010904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147</v>
      </c>
      <c r="B2742" s="1">
        <f>IF(C2742=0,IF(B2741=Protocol!$V$20,1,B2741+1),B2741)</f>
        <v>1</v>
      </c>
      <c r="C2742" s="1">
        <f>IF(C2741+1=Protocol!$V$21,0,C2741+1)</f>
        <v>10</v>
      </c>
      <c r="D2742" s="1">
        <f t="shared" si="101"/>
        <v>5</v>
      </c>
      <c r="E2742" s="1" t="str">
        <f>INDEX(Protocol[Mark],MATCH(C2742,Protocol[Step],0))</f>
        <v>8U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147010005</v>
      </c>
      <c r="H2742" s="134">
        <f>Systematic[[#This Row],[SampleVariableLabel]]+100*Systematic[[#This Row],[State]]</f>
        <v>147011005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147</v>
      </c>
      <c r="B2743" s="1">
        <f>IF(C2743=0,IF(B2742=Protocol!$V$20,1,B2742+1),B2742)</f>
        <v>1</v>
      </c>
      <c r="C2743" s="1">
        <f>IF(C2742+1=Protocol!$V$21,0,C2742+1)</f>
        <v>11</v>
      </c>
      <c r="D2743" s="1">
        <f t="shared" si="101"/>
        <v>6</v>
      </c>
      <c r="E2743" s="1" t="str">
        <f>INDEX(Protocol[Mark],MATCH(C2743,Protocol[Step],0))</f>
        <v>9Rot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147010006</v>
      </c>
      <c r="H2743" s="134">
        <f>Systematic[[#This Row],[SampleVariableLabel]]+100*Systematic[[#This Row],[State]]</f>
        <v>147011106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147</v>
      </c>
      <c r="B2744" s="1">
        <f>IF(C2744=0,IF(B2743=Protocol!$V$20,1,B2743+1),B2743)</f>
        <v>1</v>
      </c>
      <c r="C2744" s="1">
        <f>IF(C2743+1=Protocol!$V$21,0,C2743+1)</f>
        <v>12</v>
      </c>
      <c r="D2744" s="1">
        <f t="shared" si="101"/>
        <v>1</v>
      </c>
      <c r="E2744" s="1" t="str">
        <f>INDEX(Protocol[Mark],MATCH(C2744,Protocol[Step],0))</f>
        <v>10Ama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147010001</v>
      </c>
      <c r="H2744" s="134">
        <f>Systematic[[#This Row],[SampleVariableLabel]]+100*Systematic[[#This Row],[State]]</f>
        <v>147011201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148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0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148010002</v>
      </c>
      <c r="H2745" s="134">
        <f>Systematic[[#This Row],[SampleVariableLabel]]+100*Systematic[[#This Row],[State]]</f>
        <v>148010002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148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1D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148010003</v>
      </c>
      <c r="H2746" s="134">
        <f>Systematic[[#This Row],[SampleVariableLabel]]+100*Systematic[[#This Row],[State]]</f>
        <v>148010103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148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(M.1)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148010004</v>
      </c>
      <c r="H2747" s="134">
        <f>Systematic[[#This Row],[SampleVariableLabel]]+100*Systematic[[#This Row],[State]]</f>
        <v>148010204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148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2Oct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148010005</v>
      </c>
      <c r="H2748" s="134">
        <f>Systematic[[#This Row],[SampleVariableLabel]]+100*Systematic[[#This Row],[State]]</f>
        <v>148010305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148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3M2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148010006</v>
      </c>
      <c r="H2749" s="134">
        <f>Systematic[[#This Row],[SampleVariableLabel]]+100*Systematic[[#This Row],[State]]</f>
        <v>148010406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148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M(c)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148010001</v>
      </c>
      <c r="H2750" s="134">
        <f>Systematic[[#This Row],[SampleVariableLabel]]+100*Systematic[[#This Row],[State]]</f>
        <v>148010501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148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4P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148010002</v>
      </c>
      <c r="H2751" s="134">
        <f>Systematic[[#This Row],[SampleVariableLabel]]+100*Systematic[[#This Row],[State]]</f>
        <v>148010602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148</v>
      </c>
      <c r="B2752" s="1">
        <f>IF(C2752=0,IF(B2751=Protocol!$V$20,1,B2751+1),B2751)</f>
        <v>1</v>
      </c>
      <c r="C2752" s="1">
        <f>IF(C2751+1=Protocol!$V$21,0,C2751+1)</f>
        <v>7</v>
      </c>
      <c r="D2752" s="1">
        <f t="shared" si="101"/>
        <v>3</v>
      </c>
      <c r="E2752" s="1" t="str">
        <f>INDEX(Protocol[Mark],MATCH(C2752,Protocol[Step],0))</f>
        <v>5G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148010003</v>
      </c>
      <c r="H2752" s="134">
        <f>Systematic[[#This Row],[SampleVariableLabel]]+100*Systematic[[#This Row],[State]]</f>
        <v>148010703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148</v>
      </c>
      <c r="B2753" s="1">
        <f>IF(C2753=0,IF(B2752=Protocol!$V$20,1,B2752+1),B2752)</f>
        <v>1</v>
      </c>
      <c r="C2753" s="1">
        <f>IF(C2752+1=Protocol!$V$21,0,C2752+1)</f>
        <v>8</v>
      </c>
      <c r="D2753" s="1">
        <f t="shared" si="101"/>
        <v>4</v>
      </c>
      <c r="E2753" s="1" t="str">
        <f>INDEX(Protocol[Mark],MATCH(C2753,Protocol[Step],0))</f>
        <v>6S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148010004</v>
      </c>
      <c r="H2753" s="134">
        <f>Systematic[[#This Row],[SampleVariableLabel]]+100*Systematic[[#This Row],[State]]</f>
        <v>148010804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148</v>
      </c>
      <c r="B2754" s="1">
        <f>IF(C2754=0,IF(B2753=Protocol!$V$20,1,B2753+1),B2753)</f>
        <v>1</v>
      </c>
      <c r="C2754" s="1">
        <f>IF(C2753+1=Protocol!$V$21,0,C2753+1)</f>
        <v>9</v>
      </c>
      <c r="D2754" s="1">
        <f t="shared" si="101"/>
        <v>5</v>
      </c>
      <c r="E2754" s="1" t="str">
        <f>INDEX(Protocol[Mark],MATCH(C2754,Protocol[Step],0))</f>
        <v>7Gp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148010005</v>
      </c>
      <c r="H2754" s="134">
        <f>Systematic[[#This Row],[SampleVariableLabel]]+100*Systematic[[#This Row],[State]]</f>
        <v>148010905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148</v>
      </c>
      <c r="B2755" s="1">
        <f>IF(C2755=0,IF(B2754=Protocol!$V$20,1,B2754+1),B2754)</f>
        <v>1</v>
      </c>
      <c r="C2755" s="1">
        <f>IF(C2754+1=Protocol!$V$21,0,C2754+1)</f>
        <v>10</v>
      </c>
      <c r="D2755" s="1">
        <f t="shared" ref="D2755:D2818" si="103">IF(D2754=nVariables,1,D2754+1)</f>
        <v>6</v>
      </c>
      <c r="E2755" s="1" t="str">
        <f>INDEX(Protocol[Mark],MATCH(C2755,Protocol[Step],0))</f>
        <v>8U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148010006</v>
      </c>
      <c r="H2755" s="134">
        <f>Systematic[[#This Row],[SampleVariableLabel]]+100*Systematic[[#This Row],[State]]</f>
        <v>148011006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148</v>
      </c>
      <c r="B2756" s="1">
        <f>IF(C2756=0,IF(B2755=Protocol!$V$20,1,B2755+1),B2755)</f>
        <v>1</v>
      </c>
      <c r="C2756" s="1">
        <f>IF(C2755+1=Protocol!$V$21,0,C2755+1)</f>
        <v>11</v>
      </c>
      <c r="D2756" s="1">
        <f t="shared" si="103"/>
        <v>1</v>
      </c>
      <c r="E2756" s="1" t="str">
        <f>INDEX(Protocol[Mark],MATCH(C2756,Protocol[Step],0))</f>
        <v>9Rot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148010001</v>
      </c>
      <c r="H2756" s="134">
        <f>Systematic[[#This Row],[SampleVariableLabel]]+100*Systematic[[#This Row],[State]]</f>
        <v>148011101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148</v>
      </c>
      <c r="B2757" s="1">
        <f>IF(C2757=0,IF(B2756=Protocol!$V$20,1,B2756+1),B2756)</f>
        <v>1</v>
      </c>
      <c r="C2757" s="1">
        <f>IF(C2756+1=Protocol!$V$21,0,C2756+1)</f>
        <v>12</v>
      </c>
      <c r="D2757" s="1">
        <f t="shared" si="103"/>
        <v>2</v>
      </c>
      <c r="E2757" s="1" t="str">
        <f>INDEX(Protocol[Mark],MATCH(C2757,Protocol[Step],0))</f>
        <v>10Ama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148010002</v>
      </c>
      <c r="H2757" s="134">
        <f>Systematic[[#This Row],[SampleVariableLabel]]+100*Systematic[[#This Row],[State]]</f>
        <v>148011202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149</v>
      </c>
      <c r="B2758" s="1">
        <f>IF(C2758=0,IF(B2757=Protocol!$V$20,1,B2757+1),B2757)</f>
        <v>1</v>
      </c>
      <c r="C2758" s="1">
        <f>IF(C2757+1=Protocol!$V$21,0,C2757+1)</f>
        <v>0</v>
      </c>
      <c r="D2758" s="1">
        <f t="shared" si="103"/>
        <v>3</v>
      </c>
      <c r="E2758" s="1" t="str">
        <f>INDEX(Protocol[Mark],MATCH(C2758,Protocol[Step],0))</f>
        <v>0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149010003</v>
      </c>
      <c r="H2758" s="134">
        <f>Systematic[[#This Row],[SampleVariableLabel]]+100*Systematic[[#This Row],[State]]</f>
        <v>149010003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149</v>
      </c>
      <c r="B2759" s="1">
        <f>IF(C2759=0,IF(B2758=Protocol!$V$20,1,B2758+1),B2758)</f>
        <v>1</v>
      </c>
      <c r="C2759" s="1">
        <f>IF(C2758+1=Protocol!$V$21,0,C2758+1)</f>
        <v>1</v>
      </c>
      <c r="D2759" s="1">
        <f t="shared" si="103"/>
        <v>4</v>
      </c>
      <c r="E2759" s="1" t="str">
        <f>INDEX(Protocol[Mark],MATCH(C2759,Protocol[Step],0))</f>
        <v>1D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149010004</v>
      </c>
      <c r="H2759" s="134">
        <f>Systematic[[#This Row],[SampleVariableLabel]]+100*Systematic[[#This Row],[State]]</f>
        <v>149010104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149</v>
      </c>
      <c r="B2760" s="1">
        <f>IF(C2760=0,IF(B2759=Protocol!$V$20,1,B2759+1),B2759)</f>
        <v>1</v>
      </c>
      <c r="C2760" s="1">
        <f>IF(C2759+1=Protocol!$V$21,0,C2759+1)</f>
        <v>2</v>
      </c>
      <c r="D2760" s="1">
        <f t="shared" si="103"/>
        <v>5</v>
      </c>
      <c r="E2760" s="1" t="str">
        <f>INDEX(Protocol[Mark],MATCH(C2760,Protocol[Step],0))</f>
        <v>(M.1)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149010005</v>
      </c>
      <c r="H2760" s="134">
        <f>Systematic[[#This Row],[SampleVariableLabel]]+100*Systematic[[#This Row],[State]]</f>
        <v>149010205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149</v>
      </c>
      <c r="B2761" s="1">
        <f>IF(C2761=0,IF(B2760=Protocol!$V$20,1,B2760+1),B2760)</f>
        <v>1</v>
      </c>
      <c r="C2761" s="1">
        <f>IF(C2760+1=Protocol!$V$21,0,C2760+1)</f>
        <v>3</v>
      </c>
      <c r="D2761" s="1">
        <f t="shared" si="103"/>
        <v>6</v>
      </c>
      <c r="E2761" s="1" t="str">
        <f>INDEX(Protocol[Mark],MATCH(C2761,Protocol[Step],0))</f>
        <v>2Oct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149010006</v>
      </c>
      <c r="H2761" s="134">
        <f>Systematic[[#This Row],[SampleVariableLabel]]+100*Systematic[[#This Row],[State]]</f>
        <v>149010306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149</v>
      </c>
      <c r="B2762" s="1">
        <f>IF(C2762=0,IF(B2761=Protocol!$V$20,1,B2761+1),B2761)</f>
        <v>1</v>
      </c>
      <c r="C2762" s="1">
        <f>IF(C2761+1=Protocol!$V$21,0,C2761+1)</f>
        <v>4</v>
      </c>
      <c r="D2762" s="1">
        <f t="shared" si="103"/>
        <v>1</v>
      </c>
      <c r="E2762" s="1" t="str">
        <f>INDEX(Protocol[Mark],MATCH(C2762,Protocol[Step],0))</f>
        <v>3M2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149010001</v>
      </c>
      <c r="H2762" s="134">
        <f>Systematic[[#This Row],[SampleVariableLabel]]+100*Systematic[[#This Row],[State]]</f>
        <v>149010401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149</v>
      </c>
      <c r="B2763" s="1">
        <f>IF(C2763=0,IF(B2762=Protocol!$V$20,1,B2762+1),B2762)</f>
        <v>1</v>
      </c>
      <c r="C2763" s="1">
        <f>IF(C2762+1=Protocol!$V$21,0,C2762+1)</f>
        <v>5</v>
      </c>
      <c r="D2763" s="1">
        <f t="shared" si="103"/>
        <v>2</v>
      </c>
      <c r="E2763" s="1" t="str">
        <f>INDEX(Protocol[Mark],MATCH(C2763,Protocol[Step],0))</f>
        <v>M(c)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149010002</v>
      </c>
      <c r="H2763" s="134">
        <f>Systematic[[#This Row],[SampleVariableLabel]]+100*Systematic[[#This Row],[State]]</f>
        <v>149010502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149</v>
      </c>
      <c r="B2764" s="1">
        <f>IF(C2764=0,IF(B2763=Protocol!$V$20,1,B2763+1),B2763)</f>
        <v>1</v>
      </c>
      <c r="C2764" s="1">
        <f>IF(C2763+1=Protocol!$V$21,0,C2763+1)</f>
        <v>6</v>
      </c>
      <c r="D2764" s="1">
        <f t="shared" si="103"/>
        <v>3</v>
      </c>
      <c r="E2764" s="1" t="str">
        <f>INDEX(Protocol[Mark],MATCH(C2764,Protocol[Step],0))</f>
        <v>4P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149010003</v>
      </c>
      <c r="H2764" s="134">
        <f>Systematic[[#This Row],[SampleVariableLabel]]+100*Systematic[[#This Row],[State]]</f>
        <v>149010603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149</v>
      </c>
      <c r="B2765" s="1">
        <f>IF(C2765=0,IF(B2764=Protocol!$V$20,1,B2764+1),B2764)</f>
        <v>1</v>
      </c>
      <c r="C2765" s="1">
        <f>IF(C2764+1=Protocol!$V$21,0,C2764+1)</f>
        <v>7</v>
      </c>
      <c r="D2765" s="1">
        <f t="shared" si="103"/>
        <v>4</v>
      </c>
      <c r="E2765" s="1" t="str">
        <f>INDEX(Protocol[Mark],MATCH(C2765,Protocol[Step],0))</f>
        <v>5G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149010004</v>
      </c>
      <c r="H2765" s="134">
        <f>Systematic[[#This Row],[SampleVariableLabel]]+100*Systematic[[#This Row],[State]]</f>
        <v>149010704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149</v>
      </c>
      <c r="B2766" s="1">
        <f>IF(C2766=0,IF(B2765=Protocol!$V$20,1,B2765+1),B2765)</f>
        <v>1</v>
      </c>
      <c r="C2766" s="1">
        <f>IF(C2765+1=Protocol!$V$21,0,C2765+1)</f>
        <v>8</v>
      </c>
      <c r="D2766" s="1">
        <f t="shared" si="103"/>
        <v>5</v>
      </c>
      <c r="E2766" s="1" t="str">
        <f>INDEX(Protocol[Mark],MATCH(C2766,Protocol[Step],0))</f>
        <v>6S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149010005</v>
      </c>
      <c r="H2766" s="134">
        <f>Systematic[[#This Row],[SampleVariableLabel]]+100*Systematic[[#This Row],[State]]</f>
        <v>149010805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149</v>
      </c>
      <c r="B2767" s="1">
        <f>IF(C2767=0,IF(B2766=Protocol!$V$20,1,B2766+1),B2766)</f>
        <v>1</v>
      </c>
      <c r="C2767" s="1">
        <f>IF(C2766+1=Protocol!$V$21,0,C2766+1)</f>
        <v>9</v>
      </c>
      <c r="D2767" s="1">
        <f t="shared" si="103"/>
        <v>6</v>
      </c>
      <c r="E2767" s="1" t="str">
        <f>INDEX(Protocol[Mark],MATCH(C2767,Protocol[Step],0))</f>
        <v>7Gp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149010006</v>
      </c>
      <c r="H2767" s="134">
        <f>Systematic[[#This Row],[SampleVariableLabel]]+100*Systematic[[#This Row],[State]]</f>
        <v>149010906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149</v>
      </c>
      <c r="B2768" s="1">
        <f>IF(C2768=0,IF(B2767=Protocol!$V$20,1,B2767+1),B2767)</f>
        <v>1</v>
      </c>
      <c r="C2768" s="1">
        <f>IF(C2767+1=Protocol!$V$21,0,C2767+1)</f>
        <v>10</v>
      </c>
      <c r="D2768" s="1">
        <f t="shared" si="103"/>
        <v>1</v>
      </c>
      <c r="E2768" s="1" t="str">
        <f>INDEX(Protocol[Mark],MATCH(C2768,Protocol[Step],0))</f>
        <v>8U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149010001</v>
      </c>
      <c r="H2768" s="134">
        <f>Systematic[[#This Row],[SampleVariableLabel]]+100*Systematic[[#This Row],[State]]</f>
        <v>149011001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149</v>
      </c>
      <c r="B2769" s="1">
        <f>IF(C2769=0,IF(B2768=Protocol!$V$20,1,B2768+1),B2768)</f>
        <v>1</v>
      </c>
      <c r="C2769" s="1">
        <f>IF(C2768+1=Protocol!$V$21,0,C2768+1)</f>
        <v>11</v>
      </c>
      <c r="D2769" s="1">
        <f t="shared" si="103"/>
        <v>2</v>
      </c>
      <c r="E2769" s="1" t="str">
        <f>INDEX(Protocol[Mark],MATCH(C2769,Protocol[Step],0))</f>
        <v>9Rot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149010002</v>
      </c>
      <c r="H2769" s="134">
        <f>Systematic[[#This Row],[SampleVariableLabel]]+100*Systematic[[#This Row],[State]]</f>
        <v>149011102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149</v>
      </c>
      <c r="B2770" s="1">
        <f>IF(C2770=0,IF(B2769=Protocol!$V$20,1,B2769+1),B2769)</f>
        <v>1</v>
      </c>
      <c r="C2770" s="1">
        <f>IF(C2769+1=Protocol!$V$21,0,C2769+1)</f>
        <v>12</v>
      </c>
      <c r="D2770" s="1">
        <f t="shared" si="103"/>
        <v>3</v>
      </c>
      <c r="E2770" s="1" t="str">
        <f>INDEX(Protocol[Mark],MATCH(C2770,Protocol[Step],0))</f>
        <v>10Ama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149010003</v>
      </c>
      <c r="H2770" s="134">
        <f>Systematic[[#This Row],[SampleVariableLabel]]+100*Systematic[[#This Row],[State]]</f>
        <v>149011203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150</v>
      </c>
      <c r="B2771" s="1">
        <f>IF(C2771=0,IF(B2770=Protocol!$V$20,1,B2770+1),B2770)</f>
        <v>1</v>
      </c>
      <c r="C2771" s="1">
        <f>IF(C2770+1=Protocol!$V$21,0,C2770+1)</f>
        <v>0</v>
      </c>
      <c r="D2771" s="1">
        <f t="shared" si="103"/>
        <v>4</v>
      </c>
      <c r="E2771" s="1" t="str">
        <f>INDEX(Protocol[Mark],MATCH(C2771,Protocol[Step],0))</f>
        <v>0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150010004</v>
      </c>
      <c r="H2771" s="134">
        <f>Systematic[[#This Row],[SampleVariableLabel]]+100*Systematic[[#This Row],[State]]</f>
        <v>150010004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150</v>
      </c>
      <c r="B2772" s="1">
        <f>IF(C2772=0,IF(B2771=Protocol!$V$20,1,B2771+1),B2771)</f>
        <v>1</v>
      </c>
      <c r="C2772" s="1">
        <f>IF(C2771+1=Protocol!$V$21,0,C2771+1)</f>
        <v>1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150010005</v>
      </c>
      <c r="H2772" s="134">
        <f>Systematic[[#This Row],[SampleVariableLabel]]+100*Systematic[[#This Row],[State]]</f>
        <v>150010105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150</v>
      </c>
      <c r="B2773" s="1">
        <f>IF(C2773=0,IF(B2772=Protocol!$V$20,1,B2772+1),B2772)</f>
        <v>1</v>
      </c>
      <c r="C2773" s="1">
        <f>IF(C2772+1=Protocol!$V$21,0,C2772+1)</f>
        <v>2</v>
      </c>
      <c r="D2773" s="1">
        <f t="shared" si="103"/>
        <v>6</v>
      </c>
      <c r="E2773" s="1" t="str">
        <f>INDEX(Protocol[Mark],MATCH(C2773,Protocol[Step],0))</f>
        <v>(M.1)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150010006</v>
      </c>
      <c r="H2773" s="134">
        <f>Systematic[[#This Row],[SampleVariableLabel]]+100*Systematic[[#This Row],[State]]</f>
        <v>150010206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150</v>
      </c>
      <c r="B2774" s="1">
        <f>IF(C2774=0,IF(B2773=Protocol!$V$20,1,B2773+1),B2773)</f>
        <v>1</v>
      </c>
      <c r="C2774" s="1">
        <f>IF(C2773+1=Protocol!$V$21,0,C2773+1)</f>
        <v>3</v>
      </c>
      <c r="D2774" s="1">
        <f t="shared" si="103"/>
        <v>1</v>
      </c>
      <c r="E2774" s="1" t="str">
        <f>INDEX(Protocol[Mark],MATCH(C2774,Protocol[Step],0))</f>
        <v>2Oct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150010001</v>
      </c>
      <c r="H2774" s="134">
        <f>Systematic[[#This Row],[SampleVariableLabel]]+100*Systematic[[#This Row],[State]]</f>
        <v>150010301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150</v>
      </c>
      <c r="B2775" s="1">
        <f>IF(C2775=0,IF(B2774=Protocol!$V$20,1,B2774+1),B2774)</f>
        <v>1</v>
      </c>
      <c r="C2775" s="1">
        <f>IF(C2774+1=Protocol!$V$21,0,C2774+1)</f>
        <v>4</v>
      </c>
      <c r="D2775" s="1">
        <f t="shared" si="103"/>
        <v>2</v>
      </c>
      <c r="E2775" s="1" t="str">
        <f>INDEX(Protocol[Mark],MATCH(C2775,Protocol[Step],0))</f>
        <v>3M2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150010002</v>
      </c>
      <c r="H2775" s="134">
        <f>Systematic[[#This Row],[SampleVariableLabel]]+100*Systematic[[#This Row],[State]]</f>
        <v>150010402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150</v>
      </c>
      <c r="B2776" s="1">
        <f>IF(C2776=0,IF(B2775=Protocol!$V$20,1,B2775+1),B2775)</f>
        <v>1</v>
      </c>
      <c r="C2776" s="1">
        <f>IF(C2775+1=Protocol!$V$21,0,C2775+1)</f>
        <v>5</v>
      </c>
      <c r="D2776" s="1">
        <f t="shared" si="103"/>
        <v>3</v>
      </c>
      <c r="E2776" s="1" t="str">
        <f>INDEX(Protocol[Mark],MATCH(C2776,Protocol[Step],0))</f>
        <v>M(c)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150010003</v>
      </c>
      <c r="H2776" s="134">
        <f>Systematic[[#This Row],[SampleVariableLabel]]+100*Systematic[[#This Row],[State]]</f>
        <v>150010503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150</v>
      </c>
      <c r="B2777" s="1">
        <f>IF(C2777=0,IF(B2776=Protocol!$V$20,1,B2776+1),B2776)</f>
        <v>1</v>
      </c>
      <c r="C2777" s="1">
        <f>IF(C2776+1=Protocol!$V$21,0,C2776+1)</f>
        <v>6</v>
      </c>
      <c r="D2777" s="1">
        <f t="shared" si="103"/>
        <v>4</v>
      </c>
      <c r="E2777" s="1" t="str">
        <f>INDEX(Protocol[Mark],MATCH(C2777,Protocol[Step],0))</f>
        <v>4P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150010004</v>
      </c>
      <c r="H2777" s="134">
        <f>Systematic[[#This Row],[SampleVariableLabel]]+100*Systematic[[#This Row],[State]]</f>
        <v>150010604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150</v>
      </c>
      <c r="B2778" s="1">
        <f>IF(C2778=0,IF(B2777=Protocol!$V$20,1,B2777+1),B2777)</f>
        <v>1</v>
      </c>
      <c r="C2778" s="1">
        <f>IF(C2777+1=Protocol!$V$21,0,C2777+1)</f>
        <v>7</v>
      </c>
      <c r="D2778" s="1">
        <f t="shared" si="103"/>
        <v>5</v>
      </c>
      <c r="E2778" s="1" t="str">
        <f>INDEX(Protocol[Mark],MATCH(C2778,Protocol[Step],0))</f>
        <v>5G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150010005</v>
      </c>
      <c r="H2778" s="134">
        <f>Systematic[[#This Row],[SampleVariableLabel]]+100*Systematic[[#This Row],[State]]</f>
        <v>150010705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150</v>
      </c>
      <c r="B2779" s="1">
        <f>IF(C2779=0,IF(B2778=Protocol!$V$20,1,B2778+1),B2778)</f>
        <v>1</v>
      </c>
      <c r="C2779" s="1">
        <f>IF(C2778+1=Protocol!$V$21,0,C2778+1)</f>
        <v>8</v>
      </c>
      <c r="D2779" s="1">
        <f t="shared" si="103"/>
        <v>6</v>
      </c>
      <c r="E2779" s="1" t="str">
        <f>INDEX(Protocol[Mark],MATCH(C2779,Protocol[Step],0))</f>
        <v>6S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150010006</v>
      </c>
      <c r="H2779" s="134">
        <f>Systematic[[#This Row],[SampleVariableLabel]]+100*Systematic[[#This Row],[State]]</f>
        <v>150010806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150</v>
      </c>
      <c r="B2780" s="1">
        <f>IF(C2780=0,IF(B2779=Protocol!$V$20,1,B2779+1),B2779)</f>
        <v>1</v>
      </c>
      <c r="C2780" s="1">
        <f>IF(C2779+1=Protocol!$V$21,0,C2779+1)</f>
        <v>9</v>
      </c>
      <c r="D2780" s="1">
        <f t="shared" si="103"/>
        <v>1</v>
      </c>
      <c r="E2780" s="1" t="str">
        <f>INDEX(Protocol[Mark],MATCH(C2780,Protocol[Step],0))</f>
        <v>7Gp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150010001</v>
      </c>
      <c r="H2780" s="134">
        <f>Systematic[[#This Row],[SampleVariableLabel]]+100*Systematic[[#This Row],[State]]</f>
        <v>150010901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150</v>
      </c>
      <c r="B2781" s="1">
        <f>IF(C2781=0,IF(B2780=Protocol!$V$20,1,B2780+1),B2780)</f>
        <v>1</v>
      </c>
      <c r="C2781" s="1">
        <f>IF(C2780+1=Protocol!$V$21,0,C2780+1)</f>
        <v>10</v>
      </c>
      <c r="D2781" s="1">
        <f t="shared" si="103"/>
        <v>2</v>
      </c>
      <c r="E2781" s="1" t="str">
        <f>INDEX(Protocol[Mark],MATCH(C2781,Protocol[Step],0))</f>
        <v>8U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150010002</v>
      </c>
      <c r="H2781" s="134">
        <f>Systematic[[#This Row],[SampleVariableLabel]]+100*Systematic[[#This Row],[State]]</f>
        <v>150011002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150</v>
      </c>
      <c r="B2782" s="1">
        <f>IF(C2782=0,IF(B2781=Protocol!$V$20,1,B2781+1),B2781)</f>
        <v>1</v>
      </c>
      <c r="C2782" s="1">
        <f>IF(C2781+1=Protocol!$V$21,0,C2781+1)</f>
        <v>11</v>
      </c>
      <c r="D2782" s="1">
        <f t="shared" si="103"/>
        <v>3</v>
      </c>
      <c r="E2782" s="1" t="str">
        <f>INDEX(Protocol[Mark],MATCH(C2782,Protocol[Step],0))</f>
        <v>9Rot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150010003</v>
      </c>
      <c r="H2782" s="134">
        <f>Systematic[[#This Row],[SampleVariableLabel]]+100*Systematic[[#This Row],[State]]</f>
        <v>150011103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150</v>
      </c>
      <c r="B2783" s="1">
        <f>IF(C2783=0,IF(B2782=Protocol!$V$20,1,B2782+1),B2782)</f>
        <v>1</v>
      </c>
      <c r="C2783" s="1">
        <f>IF(C2782+1=Protocol!$V$21,0,C2782+1)</f>
        <v>12</v>
      </c>
      <c r="D2783" s="1">
        <f t="shared" si="103"/>
        <v>4</v>
      </c>
      <c r="E2783" s="1" t="str">
        <f>INDEX(Protocol[Mark],MATCH(C2783,Protocol[Step],0))</f>
        <v>10Ama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150010004</v>
      </c>
      <c r="H2783" s="134">
        <f>Systematic[[#This Row],[SampleVariableLabel]]+100*Systematic[[#This Row],[State]]</f>
        <v>150011204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151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0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151010005</v>
      </c>
      <c r="H2784" s="134">
        <f>Systematic[[#This Row],[SampleVariableLabel]]+100*Systematic[[#This Row],[State]]</f>
        <v>151010005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151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151010006</v>
      </c>
      <c r="H2785" s="134">
        <f>Systematic[[#This Row],[SampleVariableLabel]]+100*Systematic[[#This Row],[State]]</f>
        <v>151010106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151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(M.1)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151010001</v>
      </c>
      <c r="H2786" s="134">
        <f>Systematic[[#This Row],[SampleVariableLabel]]+100*Systematic[[#This Row],[State]]</f>
        <v>151010201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151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2Oct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151010002</v>
      </c>
      <c r="H2787" s="134">
        <f>Systematic[[#This Row],[SampleVariableLabel]]+100*Systematic[[#This Row],[State]]</f>
        <v>151010302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151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3M2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151010003</v>
      </c>
      <c r="H2788" s="134">
        <f>Systematic[[#This Row],[SampleVariableLabel]]+100*Systematic[[#This Row],[State]]</f>
        <v>151010403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151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M(c)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151010004</v>
      </c>
      <c r="H2789" s="134">
        <f>Systematic[[#This Row],[SampleVariableLabel]]+100*Systematic[[#This Row],[State]]</f>
        <v>151010504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151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4P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151010005</v>
      </c>
      <c r="H2790" s="134">
        <f>Systematic[[#This Row],[SampleVariableLabel]]+100*Systematic[[#This Row],[State]]</f>
        <v>151010605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151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5G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151010006</v>
      </c>
      <c r="H2791" s="134">
        <f>Systematic[[#This Row],[SampleVariableLabel]]+100*Systematic[[#This Row],[State]]</f>
        <v>151010706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151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6S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151010001</v>
      </c>
      <c r="H2792" s="134">
        <f>Systematic[[#This Row],[SampleVariableLabel]]+100*Systematic[[#This Row],[State]]</f>
        <v>151010801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151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7Gp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151010002</v>
      </c>
      <c r="H2793" s="134">
        <f>Systematic[[#This Row],[SampleVariableLabel]]+100*Systematic[[#This Row],[State]]</f>
        <v>151010902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151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8U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151010003</v>
      </c>
      <c r="H2794" s="134">
        <f>Systematic[[#This Row],[SampleVariableLabel]]+100*Systematic[[#This Row],[State]]</f>
        <v>151011003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151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9Rot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151010004</v>
      </c>
      <c r="H2795" s="134">
        <f>Systematic[[#This Row],[SampleVariableLabel]]+100*Systematic[[#This Row],[State]]</f>
        <v>151011104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151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10Ama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151010005</v>
      </c>
      <c r="H2796" s="134">
        <f>Systematic[[#This Row],[SampleVariableLabel]]+100*Systematic[[#This Row],[State]]</f>
        <v>151011205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152</v>
      </c>
      <c r="B2797" s="1">
        <f>IF(C2797=0,IF(B2796=Protocol!$V$20,1,B2796+1),B2796)</f>
        <v>1</v>
      </c>
      <c r="C2797" s="1">
        <f>IF(C2796+1=Protocol!$V$21,0,C2796+1)</f>
        <v>0</v>
      </c>
      <c r="D2797" s="1">
        <f t="shared" si="103"/>
        <v>6</v>
      </c>
      <c r="E2797" s="1" t="str">
        <f>INDEX(Protocol[Mark],MATCH(C2797,Protocol[Step],0))</f>
        <v>0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152010006</v>
      </c>
      <c r="H2797" s="134">
        <f>Systematic[[#This Row],[SampleVariableLabel]]+100*Systematic[[#This Row],[State]]</f>
        <v>152010006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152</v>
      </c>
      <c r="B2798" s="1">
        <f>IF(C2798=0,IF(B2797=Protocol!$V$20,1,B2797+1),B2797)</f>
        <v>1</v>
      </c>
      <c r="C2798" s="1">
        <f>IF(C2797+1=Protocol!$V$21,0,C2797+1)</f>
        <v>1</v>
      </c>
      <c r="D2798" s="1">
        <f t="shared" si="103"/>
        <v>1</v>
      </c>
      <c r="E2798" s="1" t="str">
        <f>INDEX(Protocol[Mark],MATCH(C2798,Protocol[Step],0))</f>
        <v>1D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152010001</v>
      </c>
      <c r="H2798" s="134">
        <f>Systematic[[#This Row],[SampleVariableLabel]]+100*Systematic[[#This Row],[State]]</f>
        <v>152010101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152</v>
      </c>
      <c r="B2799" s="1">
        <f>IF(C2799=0,IF(B2798=Protocol!$V$20,1,B2798+1),B2798)</f>
        <v>1</v>
      </c>
      <c r="C2799" s="1">
        <f>IF(C2798+1=Protocol!$V$21,0,C2798+1)</f>
        <v>2</v>
      </c>
      <c r="D2799" s="1">
        <f t="shared" si="103"/>
        <v>2</v>
      </c>
      <c r="E2799" s="1" t="str">
        <f>INDEX(Protocol[Mark],MATCH(C2799,Protocol[Step],0))</f>
        <v>(M.1)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152010002</v>
      </c>
      <c r="H2799" s="134">
        <f>Systematic[[#This Row],[SampleVariableLabel]]+100*Systematic[[#This Row],[State]]</f>
        <v>152010202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152</v>
      </c>
      <c r="B2800" s="1">
        <f>IF(C2800=0,IF(B2799=Protocol!$V$20,1,B2799+1),B2799)</f>
        <v>1</v>
      </c>
      <c r="C2800" s="1">
        <f>IF(C2799+1=Protocol!$V$21,0,C2799+1)</f>
        <v>3</v>
      </c>
      <c r="D2800" s="1">
        <f t="shared" si="103"/>
        <v>3</v>
      </c>
      <c r="E2800" s="1" t="str">
        <f>INDEX(Protocol[Mark],MATCH(C2800,Protocol[Step],0))</f>
        <v>2Oct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152010003</v>
      </c>
      <c r="H2800" s="134">
        <f>Systematic[[#This Row],[SampleVariableLabel]]+100*Systematic[[#This Row],[State]]</f>
        <v>152010303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152</v>
      </c>
      <c r="B2801" s="1">
        <f>IF(C2801=0,IF(B2800=Protocol!$V$20,1,B2800+1),B2800)</f>
        <v>1</v>
      </c>
      <c r="C2801" s="1">
        <f>IF(C2800+1=Protocol!$V$21,0,C2800+1)</f>
        <v>4</v>
      </c>
      <c r="D2801" s="1">
        <f t="shared" si="103"/>
        <v>4</v>
      </c>
      <c r="E2801" s="1" t="str">
        <f>INDEX(Protocol[Mark],MATCH(C2801,Protocol[Step],0))</f>
        <v>3M2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152010004</v>
      </c>
      <c r="H2801" s="134">
        <f>Systematic[[#This Row],[SampleVariableLabel]]+100*Systematic[[#This Row],[State]]</f>
        <v>152010404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152</v>
      </c>
      <c r="B2802" s="1">
        <f>IF(C2802=0,IF(B2801=Protocol!$V$20,1,B2801+1),B2801)</f>
        <v>1</v>
      </c>
      <c r="C2802" s="1">
        <f>IF(C2801+1=Protocol!$V$21,0,C2801+1)</f>
        <v>5</v>
      </c>
      <c r="D2802" s="1">
        <f t="shared" si="103"/>
        <v>5</v>
      </c>
      <c r="E2802" s="1" t="str">
        <f>INDEX(Protocol[Mark],MATCH(C2802,Protocol[Step],0))</f>
        <v>M(c)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152010005</v>
      </c>
      <c r="H2802" s="134">
        <f>Systematic[[#This Row],[SampleVariableLabel]]+100*Systematic[[#This Row],[State]]</f>
        <v>152010505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152</v>
      </c>
      <c r="B2803" s="1">
        <f>IF(C2803=0,IF(B2802=Protocol!$V$20,1,B2802+1),B2802)</f>
        <v>1</v>
      </c>
      <c r="C2803" s="1">
        <f>IF(C2802+1=Protocol!$V$21,0,C2802+1)</f>
        <v>6</v>
      </c>
      <c r="D2803" s="1">
        <f t="shared" si="103"/>
        <v>6</v>
      </c>
      <c r="E2803" s="1" t="str">
        <f>INDEX(Protocol[Mark],MATCH(C2803,Protocol[Step],0))</f>
        <v>4P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152010006</v>
      </c>
      <c r="H2803" s="134">
        <f>Systematic[[#This Row],[SampleVariableLabel]]+100*Systematic[[#This Row],[State]]</f>
        <v>152010606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152</v>
      </c>
      <c r="B2804" s="1">
        <f>IF(C2804=0,IF(B2803=Protocol!$V$20,1,B2803+1),B2803)</f>
        <v>1</v>
      </c>
      <c r="C2804" s="1">
        <f>IF(C2803+1=Protocol!$V$21,0,C2803+1)</f>
        <v>7</v>
      </c>
      <c r="D2804" s="1">
        <f t="shared" si="103"/>
        <v>1</v>
      </c>
      <c r="E2804" s="1" t="str">
        <f>INDEX(Protocol[Mark],MATCH(C2804,Protocol[Step],0))</f>
        <v>5G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152010001</v>
      </c>
      <c r="H2804" s="134">
        <f>Systematic[[#This Row],[SampleVariableLabel]]+100*Systematic[[#This Row],[State]]</f>
        <v>152010701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152</v>
      </c>
      <c r="B2805" s="1">
        <f>IF(C2805=0,IF(B2804=Protocol!$V$20,1,B2804+1),B2804)</f>
        <v>1</v>
      </c>
      <c r="C2805" s="1">
        <f>IF(C2804+1=Protocol!$V$21,0,C2804+1)</f>
        <v>8</v>
      </c>
      <c r="D2805" s="1">
        <f t="shared" si="103"/>
        <v>2</v>
      </c>
      <c r="E2805" s="1" t="str">
        <f>INDEX(Protocol[Mark],MATCH(C2805,Protocol[Step],0))</f>
        <v>6S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152010002</v>
      </c>
      <c r="H2805" s="134">
        <f>Systematic[[#This Row],[SampleVariableLabel]]+100*Systematic[[#This Row],[State]]</f>
        <v>152010802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152</v>
      </c>
      <c r="B2806" s="1">
        <f>IF(C2806=0,IF(B2805=Protocol!$V$20,1,B2805+1),B2805)</f>
        <v>1</v>
      </c>
      <c r="C2806" s="1">
        <f>IF(C2805+1=Protocol!$V$21,0,C2805+1)</f>
        <v>9</v>
      </c>
      <c r="D2806" s="1">
        <f t="shared" si="103"/>
        <v>3</v>
      </c>
      <c r="E2806" s="1" t="str">
        <f>INDEX(Protocol[Mark],MATCH(C2806,Protocol[Step],0))</f>
        <v>7Gp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152010003</v>
      </c>
      <c r="H2806" s="134">
        <f>Systematic[[#This Row],[SampleVariableLabel]]+100*Systematic[[#This Row],[State]]</f>
        <v>152010903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152</v>
      </c>
      <c r="B2807" s="1">
        <f>IF(C2807=0,IF(B2806=Protocol!$V$20,1,B2806+1),B2806)</f>
        <v>1</v>
      </c>
      <c r="C2807" s="1">
        <f>IF(C2806+1=Protocol!$V$21,0,C2806+1)</f>
        <v>10</v>
      </c>
      <c r="D2807" s="1">
        <f t="shared" si="103"/>
        <v>4</v>
      </c>
      <c r="E2807" s="1" t="str">
        <f>INDEX(Protocol[Mark],MATCH(C2807,Protocol[Step],0))</f>
        <v>8U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152010004</v>
      </c>
      <c r="H2807" s="134">
        <f>Systematic[[#This Row],[SampleVariableLabel]]+100*Systematic[[#This Row],[State]]</f>
        <v>152011004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152</v>
      </c>
      <c r="B2808" s="1">
        <f>IF(C2808=0,IF(B2807=Protocol!$V$20,1,B2807+1),B2807)</f>
        <v>1</v>
      </c>
      <c r="C2808" s="1">
        <f>IF(C2807+1=Protocol!$V$21,0,C2807+1)</f>
        <v>11</v>
      </c>
      <c r="D2808" s="1">
        <f t="shared" si="103"/>
        <v>5</v>
      </c>
      <c r="E2808" s="1" t="str">
        <f>INDEX(Protocol[Mark],MATCH(C2808,Protocol[Step],0))</f>
        <v>9Rot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152010005</v>
      </c>
      <c r="H2808" s="134">
        <f>Systematic[[#This Row],[SampleVariableLabel]]+100*Systematic[[#This Row],[State]]</f>
        <v>152011105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152</v>
      </c>
      <c r="B2809" s="1">
        <f>IF(C2809=0,IF(B2808=Protocol!$V$20,1,B2808+1),B2808)</f>
        <v>1</v>
      </c>
      <c r="C2809" s="1">
        <f>IF(C2808+1=Protocol!$V$21,0,C2808+1)</f>
        <v>12</v>
      </c>
      <c r="D2809" s="1">
        <f t="shared" si="103"/>
        <v>6</v>
      </c>
      <c r="E2809" s="1" t="str">
        <f>INDEX(Protocol[Mark],MATCH(C2809,Protocol[Step],0))</f>
        <v>10Ama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152010006</v>
      </c>
      <c r="H2809" s="134">
        <f>Systematic[[#This Row],[SampleVariableLabel]]+100*Systematic[[#This Row],[State]]</f>
        <v>152011206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153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0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153010001</v>
      </c>
      <c r="H2810" s="134">
        <f>Systematic[[#This Row],[SampleVariableLabel]]+100*Systematic[[#This Row],[State]]</f>
        <v>153010001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153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1D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153010002</v>
      </c>
      <c r="H2811" s="134">
        <f>Systematic[[#This Row],[SampleVariableLabel]]+100*Systematic[[#This Row],[State]]</f>
        <v>153010102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153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(M.1)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153010003</v>
      </c>
      <c r="H2812" s="134">
        <f>Systematic[[#This Row],[SampleVariableLabel]]+100*Systematic[[#This Row],[State]]</f>
        <v>153010203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153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2Oct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153010004</v>
      </c>
      <c r="H2813" s="134">
        <f>Systematic[[#This Row],[SampleVariableLabel]]+100*Systematic[[#This Row],[State]]</f>
        <v>153010304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153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3M2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153010005</v>
      </c>
      <c r="H2814" s="134">
        <f>Systematic[[#This Row],[SampleVariableLabel]]+100*Systematic[[#This Row],[State]]</f>
        <v>153010405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153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M(c)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153010006</v>
      </c>
      <c r="H2815" s="134">
        <f>Systematic[[#This Row],[SampleVariableLabel]]+100*Systematic[[#This Row],[State]]</f>
        <v>153010506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153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4P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153010001</v>
      </c>
      <c r="H2816" s="134">
        <f>Systematic[[#This Row],[SampleVariableLabel]]+100*Systematic[[#This Row],[State]]</f>
        <v>153010601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153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5G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153010002</v>
      </c>
      <c r="H2817" s="134">
        <f>Systematic[[#This Row],[SampleVariableLabel]]+100*Systematic[[#This Row],[State]]</f>
        <v>153010702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153</v>
      </c>
      <c r="B2818" s="1">
        <f>IF(C2818=0,IF(B2817=Protocol!$V$20,1,B2817+1),B2817)</f>
        <v>1</v>
      </c>
      <c r="C2818" s="1">
        <f>IF(C2817+1=Protocol!$V$21,0,C2817+1)</f>
        <v>8</v>
      </c>
      <c r="D2818" s="1">
        <f t="shared" si="103"/>
        <v>3</v>
      </c>
      <c r="E2818" s="1" t="str">
        <f>INDEX(Protocol[Mark],MATCH(C2818,Protocol[Step],0))</f>
        <v>6S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153010003</v>
      </c>
      <c r="H2818" s="134">
        <f>Systematic[[#This Row],[SampleVariableLabel]]+100*Systematic[[#This Row],[State]]</f>
        <v>153010803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153</v>
      </c>
      <c r="B2819" s="1">
        <f>IF(C2819=0,IF(B2818=Protocol!$V$20,1,B2818+1),B2818)</f>
        <v>1</v>
      </c>
      <c r="C2819" s="1">
        <f>IF(C2818+1=Protocol!$V$21,0,C2818+1)</f>
        <v>9</v>
      </c>
      <c r="D2819" s="1">
        <f t="shared" ref="D2819:D2882" si="105">IF(D2818=nVariables,1,D2818+1)</f>
        <v>4</v>
      </c>
      <c r="E2819" s="1" t="str">
        <f>INDEX(Protocol[Mark],MATCH(C2819,Protocol[Step],0))</f>
        <v>7Gp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153010004</v>
      </c>
      <c r="H2819" s="134">
        <f>Systematic[[#This Row],[SampleVariableLabel]]+100*Systematic[[#This Row],[State]]</f>
        <v>153010904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153</v>
      </c>
      <c r="B2820" s="1">
        <f>IF(C2820=0,IF(B2819=Protocol!$V$20,1,B2819+1),B2819)</f>
        <v>1</v>
      </c>
      <c r="C2820" s="1">
        <f>IF(C2819+1=Protocol!$V$21,0,C2819+1)</f>
        <v>10</v>
      </c>
      <c r="D2820" s="1">
        <f t="shared" si="105"/>
        <v>5</v>
      </c>
      <c r="E2820" s="1" t="str">
        <f>INDEX(Protocol[Mark],MATCH(C2820,Protocol[Step],0))</f>
        <v>8U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153010005</v>
      </c>
      <c r="H2820" s="134">
        <f>Systematic[[#This Row],[SampleVariableLabel]]+100*Systematic[[#This Row],[State]]</f>
        <v>153011005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153</v>
      </c>
      <c r="B2821" s="1">
        <f>IF(C2821=0,IF(B2820=Protocol!$V$20,1,B2820+1),B2820)</f>
        <v>1</v>
      </c>
      <c r="C2821" s="1">
        <f>IF(C2820+1=Protocol!$V$21,0,C2820+1)</f>
        <v>11</v>
      </c>
      <c r="D2821" s="1">
        <f t="shared" si="105"/>
        <v>6</v>
      </c>
      <c r="E2821" s="1" t="str">
        <f>INDEX(Protocol[Mark],MATCH(C2821,Protocol[Step],0))</f>
        <v>9Rot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153010006</v>
      </c>
      <c r="H2821" s="134">
        <f>Systematic[[#This Row],[SampleVariableLabel]]+100*Systematic[[#This Row],[State]]</f>
        <v>153011106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153</v>
      </c>
      <c r="B2822" s="1">
        <f>IF(C2822=0,IF(B2821=Protocol!$V$20,1,B2821+1),B2821)</f>
        <v>1</v>
      </c>
      <c r="C2822" s="1">
        <f>IF(C2821+1=Protocol!$V$21,0,C2821+1)</f>
        <v>12</v>
      </c>
      <c r="D2822" s="1">
        <f t="shared" si="105"/>
        <v>1</v>
      </c>
      <c r="E2822" s="1" t="str">
        <f>INDEX(Protocol[Mark],MATCH(C2822,Protocol[Step],0))</f>
        <v>10Ama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153010001</v>
      </c>
      <c r="H2822" s="134">
        <f>Systematic[[#This Row],[SampleVariableLabel]]+100*Systematic[[#This Row],[State]]</f>
        <v>153011201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154</v>
      </c>
      <c r="B2823" s="1">
        <f>IF(C2823=0,IF(B2822=Protocol!$V$20,1,B2822+1),B2822)</f>
        <v>1</v>
      </c>
      <c r="C2823" s="1">
        <f>IF(C2822+1=Protocol!$V$21,0,C2822+1)</f>
        <v>0</v>
      </c>
      <c r="D2823" s="1">
        <f t="shared" si="105"/>
        <v>2</v>
      </c>
      <c r="E2823" s="1" t="str">
        <f>INDEX(Protocol[Mark],MATCH(C2823,Protocol[Step],0))</f>
        <v>0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154010002</v>
      </c>
      <c r="H2823" s="134">
        <f>Systematic[[#This Row],[SampleVariableLabel]]+100*Systematic[[#This Row],[State]]</f>
        <v>154010002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154</v>
      </c>
      <c r="B2824" s="1">
        <f>IF(C2824=0,IF(B2823=Protocol!$V$20,1,B2823+1),B2823)</f>
        <v>1</v>
      </c>
      <c r="C2824" s="1">
        <f>IF(C2823+1=Protocol!$V$21,0,C2823+1)</f>
        <v>1</v>
      </c>
      <c r="D2824" s="1">
        <f t="shared" si="105"/>
        <v>3</v>
      </c>
      <c r="E2824" s="1" t="str">
        <f>INDEX(Protocol[Mark],MATCH(C2824,Protocol[Step],0))</f>
        <v>1D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154010003</v>
      </c>
      <c r="H2824" s="134">
        <f>Systematic[[#This Row],[SampleVariableLabel]]+100*Systematic[[#This Row],[State]]</f>
        <v>154010103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154</v>
      </c>
      <c r="B2825" s="1">
        <f>IF(C2825=0,IF(B2824=Protocol!$V$20,1,B2824+1),B2824)</f>
        <v>1</v>
      </c>
      <c r="C2825" s="1">
        <f>IF(C2824+1=Protocol!$V$21,0,C2824+1)</f>
        <v>2</v>
      </c>
      <c r="D2825" s="1">
        <f t="shared" si="105"/>
        <v>4</v>
      </c>
      <c r="E2825" s="1" t="str">
        <f>INDEX(Protocol[Mark],MATCH(C2825,Protocol[Step],0))</f>
        <v>(M.1)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154010004</v>
      </c>
      <c r="H2825" s="134">
        <f>Systematic[[#This Row],[SampleVariableLabel]]+100*Systematic[[#This Row],[State]]</f>
        <v>154010204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154</v>
      </c>
      <c r="B2826" s="1">
        <f>IF(C2826=0,IF(B2825=Protocol!$V$20,1,B2825+1),B2825)</f>
        <v>1</v>
      </c>
      <c r="C2826" s="1">
        <f>IF(C2825+1=Protocol!$V$21,0,C2825+1)</f>
        <v>3</v>
      </c>
      <c r="D2826" s="1">
        <f t="shared" si="105"/>
        <v>5</v>
      </c>
      <c r="E2826" s="1" t="str">
        <f>INDEX(Protocol[Mark],MATCH(C2826,Protocol[Step],0))</f>
        <v>2Oct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154010005</v>
      </c>
      <c r="H2826" s="134">
        <f>Systematic[[#This Row],[SampleVariableLabel]]+100*Systematic[[#This Row],[State]]</f>
        <v>154010305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154</v>
      </c>
      <c r="B2827" s="1">
        <f>IF(C2827=0,IF(B2826=Protocol!$V$20,1,B2826+1),B2826)</f>
        <v>1</v>
      </c>
      <c r="C2827" s="1">
        <f>IF(C2826+1=Protocol!$V$21,0,C2826+1)</f>
        <v>4</v>
      </c>
      <c r="D2827" s="1">
        <f t="shared" si="105"/>
        <v>6</v>
      </c>
      <c r="E2827" s="1" t="str">
        <f>INDEX(Protocol[Mark],MATCH(C2827,Protocol[Step],0))</f>
        <v>3M2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154010006</v>
      </c>
      <c r="H2827" s="134">
        <f>Systematic[[#This Row],[SampleVariableLabel]]+100*Systematic[[#This Row],[State]]</f>
        <v>154010406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154</v>
      </c>
      <c r="B2828" s="1">
        <f>IF(C2828=0,IF(B2827=Protocol!$V$20,1,B2827+1),B2827)</f>
        <v>1</v>
      </c>
      <c r="C2828" s="1">
        <f>IF(C2827+1=Protocol!$V$21,0,C2827+1)</f>
        <v>5</v>
      </c>
      <c r="D2828" s="1">
        <f t="shared" si="105"/>
        <v>1</v>
      </c>
      <c r="E2828" s="1" t="str">
        <f>INDEX(Protocol[Mark],MATCH(C2828,Protocol[Step],0))</f>
        <v>M(c)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154010001</v>
      </c>
      <c r="H2828" s="134">
        <f>Systematic[[#This Row],[SampleVariableLabel]]+100*Systematic[[#This Row],[State]]</f>
        <v>154010501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154</v>
      </c>
      <c r="B2829" s="1">
        <f>IF(C2829=0,IF(B2828=Protocol!$V$20,1,B2828+1),B2828)</f>
        <v>1</v>
      </c>
      <c r="C2829" s="1">
        <f>IF(C2828+1=Protocol!$V$21,0,C2828+1)</f>
        <v>6</v>
      </c>
      <c r="D2829" s="1">
        <f t="shared" si="105"/>
        <v>2</v>
      </c>
      <c r="E2829" s="1" t="str">
        <f>INDEX(Protocol[Mark],MATCH(C2829,Protocol[Step],0))</f>
        <v>4P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154010002</v>
      </c>
      <c r="H2829" s="134">
        <f>Systematic[[#This Row],[SampleVariableLabel]]+100*Systematic[[#This Row],[State]]</f>
        <v>154010602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154</v>
      </c>
      <c r="B2830" s="1">
        <f>IF(C2830=0,IF(B2829=Protocol!$V$20,1,B2829+1),B2829)</f>
        <v>1</v>
      </c>
      <c r="C2830" s="1">
        <f>IF(C2829+1=Protocol!$V$21,0,C2829+1)</f>
        <v>7</v>
      </c>
      <c r="D2830" s="1">
        <f t="shared" si="105"/>
        <v>3</v>
      </c>
      <c r="E2830" s="1" t="str">
        <f>INDEX(Protocol[Mark],MATCH(C2830,Protocol[Step],0))</f>
        <v>5G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154010003</v>
      </c>
      <c r="H2830" s="134">
        <f>Systematic[[#This Row],[SampleVariableLabel]]+100*Systematic[[#This Row],[State]]</f>
        <v>154010703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154</v>
      </c>
      <c r="B2831" s="1">
        <f>IF(C2831=0,IF(B2830=Protocol!$V$20,1,B2830+1),B2830)</f>
        <v>1</v>
      </c>
      <c r="C2831" s="1">
        <f>IF(C2830+1=Protocol!$V$21,0,C2830+1)</f>
        <v>8</v>
      </c>
      <c r="D2831" s="1">
        <f t="shared" si="105"/>
        <v>4</v>
      </c>
      <c r="E2831" s="1" t="str">
        <f>INDEX(Protocol[Mark],MATCH(C2831,Protocol[Step],0))</f>
        <v>6S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154010004</v>
      </c>
      <c r="H2831" s="134">
        <f>Systematic[[#This Row],[SampleVariableLabel]]+100*Systematic[[#This Row],[State]]</f>
        <v>154010804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154</v>
      </c>
      <c r="B2832" s="1">
        <f>IF(C2832=0,IF(B2831=Protocol!$V$20,1,B2831+1),B2831)</f>
        <v>1</v>
      </c>
      <c r="C2832" s="1">
        <f>IF(C2831+1=Protocol!$V$21,0,C2831+1)</f>
        <v>9</v>
      </c>
      <c r="D2832" s="1">
        <f t="shared" si="105"/>
        <v>5</v>
      </c>
      <c r="E2832" s="1" t="str">
        <f>INDEX(Protocol[Mark],MATCH(C2832,Protocol[Step],0))</f>
        <v>7Gp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154010005</v>
      </c>
      <c r="H2832" s="134">
        <f>Systematic[[#This Row],[SampleVariableLabel]]+100*Systematic[[#This Row],[State]]</f>
        <v>154010905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154</v>
      </c>
      <c r="B2833" s="1">
        <f>IF(C2833=0,IF(B2832=Protocol!$V$20,1,B2832+1),B2832)</f>
        <v>1</v>
      </c>
      <c r="C2833" s="1">
        <f>IF(C2832+1=Protocol!$V$21,0,C2832+1)</f>
        <v>10</v>
      </c>
      <c r="D2833" s="1">
        <f t="shared" si="105"/>
        <v>6</v>
      </c>
      <c r="E2833" s="1" t="str">
        <f>INDEX(Protocol[Mark],MATCH(C2833,Protocol[Step],0))</f>
        <v>8U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154010006</v>
      </c>
      <c r="H2833" s="134">
        <f>Systematic[[#This Row],[SampleVariableLabel]]+100*Systematic[[#This Row],[State]]</f>
        <v>154011006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154</v>
      </c>
      <c r="B2834" s="1">
        <f>IF(C2834=0,IF(B2833=Protocol!$V$20,1,B2833+1),B2833)</f>
        <v>1</v>
      </c>
      <c r="C2834" s="1">
        <f>IF(C2833+1=Protocol!$V$21,0,C2833+1)</f>
        <v>11</v>
      </c>
      <c r="D2834" s="1">
        <f t="shared" si="105"/>
        <v>1</v>
      </c>
      <c r="E2834" s="1" t="str">
        <f>INDEX(Protocol[Mark],MATCH(C2834,Protocol[Step],0))</f>
        <v>9Rot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154010001</v>
      </c>
      <c r="H2834" s="134">
        <f>Systematic[[#This Row],[SampleVariableLabel]]+100*Systematic[[#This Row],[State]]</f>
        <v>154011101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154</v>
      </c>
      <c r="B2835" s="1">
        <f>IF(C2835=0,IF(B2834=Protocol!$V$20,1,B2834+1),B2834)</f>
        <v>1</v>
      </c>
      <c r="C2835" s="1">
        <f>IF(C2834+1=Protocol!$V$21,0,C2834+1)</f>
        <v>12</v>
      </c>
      <c r="D2835" s="1">
        <f t="shared" si="105"/>
        <v>2</v>
      </c>
      <c r="E2835" s="1" t="str">
        <f>INDEX(Protocol[Mark],MATCH(C2835,Protocol[Step],0))</f>
        <v>10Ama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154010002</v>
      </c>
      <c r="H2835" s="134">
        <f>Systematic[[#This Row],[SampleVariableLabel]]+100*Systematic[[#This Row],[State]]</f>
        <v>154011202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155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0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155010003</v>
      </c>
      <c r="H2836" s="134">
        <f>Systematic[[#This Row],[SampleVariableLabel]]+100*Systematic[[#This Row],[State]]</f>
        <v>155010003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155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1D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155010004</v>
      </c>
      <c r="H2837" s="134">
        <f>Systematic[[#This Row],[SampleVariableLabel]]+100*Systematic[[#This Row],[State]]</f>
        <v>155010104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155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(M.1)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155010005</v>
      </c>
      <c r="H2838" s="134">
        <f>Systematic[[#This Row],[SampleVariableLabel]]+100*Systematic[[#This Row],[State]]</f>
        <v>155010205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155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2Oct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155010006</v>
      </c>
      <c r="H2839" s="134">
        <f>Systematic[[#This Row],[SampleVariableLabel]]+100*Systematic[[#This Row],[State]]</f>
        <v>155010306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155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155010001</v>
      </c>
      <c r="H2840" s="134">
        <f>Systematic[[#This Row],[SampleVariableLabel]]+100*Systematic[[#This Row],[State]]</f>
        <v>155010401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155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M(c)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155010002</v>
      </c>
      <c r="H2841" s="134">
        <f>Systematic[[#This Row],[SampleVariableLabel]]+100*Systematic[[#This Row],[State]]</f>
        <v>155010502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155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4P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155010003</v>
      </c>
      <c r="H2842" s="134">
        <f>Systematic[[#This Row],[SampleVariableLabel]]+100*Systematic[[#This Row],[State]]</f>
        <v>155010603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155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5G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155010004</v>
      </c>
      <c r="H2843" s="134">
        <f>Systematic[[#This Row],[SampleVariableLabel]]+100*Systematic[[#This Row],[State]]</f>
        <v>155010704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155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6S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155010005</v>
      </c>
      <c r="H2844" s="134">
        <f>Systematic[[#This Row],[SampleVariableLabel]]+100*Systematic[[#This Row],[State]]</f>
        <v>155010805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155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7Gp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155010006</v>
      </c>
      <c r="H2845" s="134">
        <f>Systematic[[#This Row],[SampleVariableLabel]]+100*Systematic[[#This Row],[State]]</f>
        <v>155010906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155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8U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155010001</v>
      </c>
      <c r="H2846" s="134">
        <f>Systematic[[#This Row],[SampleVariableLabel]]+100*Systematic[[#This Row],[State]]</f>
        <v>155011001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155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9Rot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155010002</v>
      </c>
      <c r="H2847" s="134">
        <f>Systematic[[#This Row],[SampleVariableLabel]]+100*Systematic[[#This Row],[State]]</f>
        <v>155011102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155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10Ama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155010003</v>
      </c>
      <c r="H2848" s="134">
        <f>Systematic[[#This Row],[SampleVariableLabel]]+100*Systematic[[#This Row],[State]]</f>
        <v>155011203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156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0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156010004</v>
      </c>
      <c r="H2849" s="134">
        <f>Systematic[[#This Row],[SampleVariableLabel]]+100*Systematic[[#This Row],[State]]</f>
        <v>156010004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156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1D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156010005</v>
      </c>
      <c r="H2850" s="134">
        <f>Systematic[[#This Row],[SampleVariableLabel]]+100*Systematic[[#This Row],[State]]</f>
        <v>156010105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156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(M.1)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156010006</v>
      </c>
      <c r="H2851" s="134">
        <f>Systematic[[#This Row],[SampleVariableLabel]]+100*Systematic[[#This Row],[State]]</f>
        <v>156010206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156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2Oct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156010001</v>
      </c>
      <c r="H2852" s="134">
        <f>Systematic[[#This Row],[SampleVariableLabel]]+100*Systematic[[#This Row],[State]]</f>
        <v>156010301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156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3M2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156010002</v>
      </c>
      <c r="H2853" s="134">
        <f>Systematic[[#This Row],[SampleVariableLabel]]+100*Systematic[[#This Row],[State]]</f>
        <v>156010402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156</v>
      </c>
      <c r="B2854" s="1">
        <f>IF(C2854=0,IF(B2853=Protocol!$V$20,1,B2853+1),B2853)</f>
        <v>1</v>
      </c>
      <c r="C2854" s="1">
        <f>IF(C2853+1=Protocol!$V$21,0,C2853+1)</f>
        <v>5</v>
      </c>
      <c r="D2854" s="1">
        <f t="shared" si="105"/>
        <v>3</v>
      </c>
      <c r="E2854" s="1" t="str">
        <f>INDEX(Protocol[Mark],MATCH(C2854,Protocol[Step],0))</f>
        <v>M(c)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156010003</v>
      </c>
      <c r="H2854" s="134">
        <f>Systematic[[#This Row],[SampleVariableLabel]]+100*Systematic[[#This Row],[State]]</f>
        <v>156010503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156</v>
      </c>
      <c r="B2855" s="1">
        <f>IF(C2855=0,IF(B2854=Protocol!$V$20,1,B2854+1),B2854)</f>
        <v>1</v>
      </c>
      <c r="C2855" s="1">
        <f>IF(C2854+1=Protocol!$V$21,0,C2854+1)</f>
        <v>6</v>
      </c>
      <c r="D2855" s="1">
        <f t="shared" si="105"/>
        <v>4</v>
      </c>
      <c r="E2855" s="1" t="str">
        <f>INDEX(Protocol[Mark],MATCH(C2855,Protocol[Step],0))</f>
        <v>4P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156010004</v>
      </c>
      <c r="H2855" s="134">
        <f>Systematic[[#This Row],[SampleVariableLabel]]+100*Systematic[[#This Row],[State]]</f>
        <v>156010604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156</v>
      </c>
      <c r="B2856" s="1">
        <f>IF(C2856=0,IF(B2855=Protocol!$V$20,1,B2855+1),B2855)</f>
        <v>1</v>
      </c>
      <c r="C2856" s="1">
        <f>IF(C2855+1=Protocol!$V$21,0,C2855+1)</f>
        <v>7</v>
      </c>
      <c r="D2856" s="1">
        <f t="shared" si="105"/>
        <v>5</v>
      </c>
      <c r="E2856" s="1" t="str">
        <f>INDEX(Protocol[Mark],MATCH(C2856,Protocol[Step],0))</f>
        <v>5G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156010005</v>
      </c>
      <c r="H2856" s="134">
        <f>Systematic[[#This Row],[SampleVariableLabel]]+100*Systematic[[#This Row],[State]]</f>
        <v>156010705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156</v>
      </c>
      <c r="B2857" s="1">
        <f>IF(C2857=0,IF(B2856=Protocol!$V$20,1,B2856+1),B2856)</f>
        <v>1</v>
      </c>
      <c r="C2857" s="1">
        <f>IF(C2856+1=Protocol!$V$21,0,C2856+1)</f>
        <v>8</v>
      </c>
      <c r="D2857" s="1">
        <f t="shared" si="105"/>
        <v>6</v>
      </c>
      <c r="E2857" s="1" t="str">
        <f>INDEX(Protocol[Mark],MATCH(C2857,Protocol[Step],0))</f>
        <v>6S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156010006</v>
      </c>
      <c r="H2857" s="134">
        <f>Systematic[[#This Row],[SampleVariableLabel]]+100*Systematic[[#This Row],[State]]</f>
        <v>156010806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156</v>
      </c>
      <c r="B2858" s="1">
        <f>IF(C2858=0,IF(B2857=Protocol!$V$20,1,B2857+1),B2857)</f>
        <v>1</v>
      </c>
      <c r="C2858" s="1">
        <f>IF(C2857+1=Protocol!$V$21,0,C2857+1)</f>
        <v>9</v>
      </c>
      <c r="D2858" s="1">
        <f t="shared" si="105"/>
        <v>1</v>
      </c>
      <c r="E2858" s="1" t="str">
        <f>INDEX(Protocol[Mark],MATCH(C2858,Protocol[Step],0))</f>
        <v>7Gp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156010001</v>
      </c>
      <c r="H2858" s="134">
        <f>Systematic[[#This Row],[SampleVariableLabel]]+100*Systematic[[#This Row],[State]]</f>
        <v>156010901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156</v>
      </c>
      <c r="B2859" s="1">
        <f>IF(C2859=0,IF(B2858=Protocol!$V$20,1,B2858+1),B2858)</f>
        <v>1</v>
      </c>
      <c r="C2859" s="1">
        <f>IF(C2858+1=Protocol!$V$21,0,C2858+1)</f>
        <v>10</v>
      </c>
      <c r="D2859" s="1">
        <f t="shared" si="105"/>
        <v>2</v>
      </c>
      <c r="E2859" s="1" t="str">
        <f>INDEX(Protocol[Mark],MATCH(C2859,Protocol[Step],0))</f>
        <v>8U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156010002</v>
      </c>
      <c r="H2859" s="134">
        <f>Systematic[[#This Row],[SampleVariableLabel]]+100*Systematic[[#This Row],[State]]</f>
        <v>156011002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156</v>
      </c>
      <c r="B2860" s="1">
        <f>IF(C2860=0,IF(B2859=Protocol!$V$20,1,B2859+1),B2859)</f>
        <v>1</v>
      </c>
      <c r="C2860" s="1">
        <f>IF(C2859+1=Protocol!$V$21,0,C2859+1)</f>
        <v>11</v>
      </c>
      <c r="D2860" s="1">
        <f t="shared" si="105"/>
        <v>3</v>
      </c>
      <c r="E2860" s="1" t="str">
        <f>INDEX(Protocol[Mark],MATCH(C2860,Protocol[Step],0))</f>
        <v>9Rot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156010003</v>
      </c>
      <c r="H2860" s="134">
        <f>Systematic[[#This Row],[SampleVariableLabel]]+100*Systematic[[#This Row],[State]]</f>
        <v>156011103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156</v>
      </c>
      <c r="B2861" s="1">
        <f>IF(C2861=0,IF(B2860=Protocol!$V$20,1,B2860+1),B2860)</f>
        <v>1</v>
      </c>
      <c r="C2861" s="1">
        <f>IF(C2860+1=Protocol!$V$21,0,C2860+1)</f>
        <v>12</v>
      </c>
      <c r="D2861" s="1">
        <f t="shared" si="105"/>
        <v>4</v>
      </c>
      <c r="E2861" s="1" t="str">
        <f>INDEX(Protocol[Mark],MATCH(C2861,Protocol[Step],0))</f>
        <v>10Ama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156010004</v>
      </c>
      <c r="H2861" s="134">
        <f>Systematic[[#This Row],[SampleVariableLabel]]+100*Systematic[[#This Row],[State]]</f>
        <v>156011204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157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0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157010005</v>
      </c>
      <c r="H2862" s="134">
        <f>Systematic[[#This Row],[SampleVariableLabel]]+100*Systematic[[#This Row],[State]]</f>
        <v>157010005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157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1D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157010006</v>
      </c>
      <c r="H2863" s="134">
        <f>Systematic[[#This Row],[SampleVariableLabel]]+100*Systematic[[#This Row],[State]]</f>
        <v>157010106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157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(M.1)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157010001</v>
      </c>
      <c r="H2864" s="134">
        <f>Systematic[[#This Row],[SampleVariableLabel]]+100*Systematic[[#This Row],[State]]</f>
        <v>157010201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157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2Oct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157010002</v>
      </c>
      <c r="H2865" s="134">
        <f>Systematic[[#This Row],[SampleVariableLabel]]+100*Systematic[[#This Row],[State]]</f>
        <v>157010302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157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3M2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157010003</v>
      </c>
      <c r="H2866" s="134">
        <f>Systematic[[#This Row],[SampleVariableLabel]]+100*Systematic[[#This Row],[State]]</f>
        <v>157010403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157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M(c)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157010004</v>
      </c>
      <c r="H2867" s="134">
        <f>Systematic[[#This Row],[SampleVariableLabel]]+100*Systematic[[#This Row],[State]]</f>
        <v>157010504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157</v>
      </c>
      <c r="B2868" s="1">
        <f>IF(C2868=0,IF(B2867=Protocol!$V$20,1,B2867+1),B2867)</f>
        <v>1</v>
      </c>
      <c r="C2868" s="1">
        <f>IF(C2867+1=Protocol!$V$21,0,C2867+1)</f>
        <v>6</v>
      </c>
      <c r="D2868" s="1">
        <f t="shared" si="105"/>
        <v>5</v>
      </c>
      <c r="E2868" s="1" t="str">
        <f>INDEX(Protocol[Mark],MATCH(C2868,Protocol[Step],0))</f>
        <v>4P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157010005</v>
      </c>
      <c r="H2868" s="134">
        <f>Systematic[[#This Row],[SampleVariableLabel]]+100*Systematic[[#This Row],[State]]</f>
        <v>157010605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157</v>
      </c>
      <c r="B2869" s="1">
        <f>IF(C2869=0,IF(B2868=Protocol!$V$20,1,B2868+1),B2868)</f>
        <v>1</v>
      </c>
      <c r="C2869" s="1">
        <f>IF(C2868+1=Protocol!$V$21,0,C2868+1)</f>
        <v>7</v>
      </c>
      <c r="D2869" s="1">
        <f t="shared" si="105"/>
        <v>6</v>
      </c>
      <c r="E2869" s="1" t="str">
        <f>INDEX(Protocol[Mark],MATCH(C2869,Protocol[Step],0))</f>
        <v>5G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157010006</v>
      </c>
      <c r="H2869" s="134">
        <f>Systematic[[#This Row],[SampleVariableLabel]]+100*Systematic[[#This Row],[State]]</f>
        <v>157010706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157</v>
      </c>
      <c r="B2870" s="1">
        <f>IF(C2870=0,IF(B2869=Protocol!$V$20,1,B2869+1),B2869)</f>
        <v>1</v>
      </c>
      <c r="C2870" s="1">
        <f>IF(C2869+1=Protocol!$V$21,0,C2869+1)</f>
        <v>8</v>
      </c>
      <c r="D2870" s="1">
        <f t="shared" si="105"/>
        <v>1</v>
      </c>
      <c r="E2870" s="1" t="str">
        <f>INDEX(Protocol[Mark],MATCH(C2870,Protocol[Step],0))</f>
        <v>6S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157010001</v>
      </c>
      <c r="H2870" s="134">
        <f>Systematic[[#This Row],[SampleVariableLabel]]+100*Systematic[[#This Row],[State]]</f>
        <v>157010801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157</v>
      </c>
      <c r="B2871" s="1">
        <f>IF(C2871=0,IF(B2870=Protocol!$V$20,1,B2870+1),B2870)</f>
        <v>1</v>
      </c>
      <c r="C2871" s="1">
        <f>IF(C2870+1=Protocol!$V$21,0,C2870+1)</f>
        <v>9</v>
      </c>
      <c r="D2871" s="1">
        <f t="shared" si="105"/>
        <v>2</v>
      </c>
      <c r="E2871" s="1" t="str">
        <f>INDEX(Protocol[Mark],MATCH(C2871,Protocol[Step],0))</f>
        <v>7Gp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157010002</v>
      </c>
      <c r="H2871" s="134">
        <f>Systematic[[#This Row],[SampleVariableLabel]]+100*Systematic[[#This Row],[State]]</f>
        <v>157010902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157</v>
      </c>
      <c r="B2872" s="1">
        <f>IF(C2872=0,IF(B2871=Protocol!$V$20,1,B2871+1),B2871)</f>
        <v>1</v>
      </c>
      <c r="C2872" s="1">
        <f>IF(C2871+1=Protocol!$V$21,0,C2871+1)</f>
        <v>10</v>
      </c>
      <c r="D2872" s="1">
        <f t="shared" si="105"/>
        <v>3</v>
      </c>
      <c r="E2872" s="1" t="str">
        <f>INDEX(Protocol[Mark],MATCH(C2872,Protocol[Step],0))</f>
        <v>8U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157010003</v>
      </c>
      <c r="H2872" s="134">
        <f>Systematic[[#This Row],[SampleVariableLabel]]+100*Systematic[[#This Row],[State]]</f>
        <v>157011003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157</v>
      </c>
      <c r="B2873" s="1">
        <f>IF(C2873=0,IF(B2872=Protocol!$V$20,1,B2872+1),B2872)</f>
        <v>1</v>
      </c>
      <c r="C2873" s="1">
        <f>IF(C2872+1=Protocol!$V$21,0,C2872+1)</f>
        <v>11</v>
      </c>
      <c r="D2873" s="1">
        <f t="shared" si="105"/>
        <v>4</v>
      </c>
      <c r="E2873" s="1" t="str">
        <f>INDEX(Protocol[Mark],MATCH(C2873,Protocol[Step],0))</f>
        <v>9Rot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157010004</v>
      </c>
      <c r="H2873" s="134">
        <f>Systematic[[#This Row],[SampleVariableLabel]]+100*Systematic[[#This Row],[State]]</f>
        <v>157011104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157</v>
      </c>
      <c r="B2874" s="1">
        <f>IF(C2874=0,IF(B2873=Protocol!$V$20,1,B2873+1),B2873)</f>
        <v>1</v>
      </c>
      <c r="C2874" s="1">
        <f>IF(C2873+1=Protocol!$V$21,0,C2873+1)</f>
        <v>12</v>
      </c>
      <c r="D2874" s="1">
        <f t="shared" si="105"/>
        <v>5</v>
      </c>
      <c r="E2874" s="1" t="str">
        <f>INDEX(Protocol[Mark],MATCH(C2874,Protocol[Step],0))</f>
        <v>10Ama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157010005</v>
      </c>
      <c r="H2874" s="134">
        <f>Systematic[[#This Row],[SampleVariableLabel]]+100*Systematic[[#This Row],[State]]</f>
        <v>157011205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158</v>
      </c>
      <c r="B2875" s="1">
        <f>IF(C2875=0,IF(B2874=Protocol!$V$20,1,B2874+1),B2874)</f>
        <v>1</v>
      </c>
      <c r="C2875" s="1">
        <f>IF(C2874+1=Protocol!$V$21,0,C2874+1)</f>
        <v>0</v>
      </c>
      <c r="D2875" s="1">
        <f t="shared" si="105"/>
        <v>6</v>
      </c>
      <c r="E2875" s="1" t="str">
        <f>INDEX(Protocol[Mark],MATCH(C2875,Protocol[Step],0))</f>
        <v>0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158010006</v>
      </c>
      <c r="H2875" s="134">
        <f>Systematic[[#This Row],[SampleVariableLabel]]+100*Systematic[[#This Row],[State]]</f>
        <v>158010006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158</v>
      </c>
      <c r="B2876" s="1">
        <f>IF(C2876=0,IF(B2875=Protocol!$V$20,1,B2875+1),B2875)</f>
        <v>1</v>
      </c>
      <c r="C2876" s="1">
        <f>IF(C2875+1=Protocol!$V$21,0,C2875+1)</f>
        <v>1</v>
      </c>
      <c r="D2876" s="1">
        <f t="shared" si="105"/>
        <v>1</v>
      </c>
      <c r="E2876" s="1" t="str">
        <f>INDEX(Protocol[Mark],MATCH(C2876,Protocol[Step],0))</f>
        <v>1D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158010001</v>
      </c>
      <c r="H2876" s="134">
        <f>Systematic[[#This Row],[SampleVariableLabel]]+100*Systematic[[#This Row],[State]]</f>
        <v>158010101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158</v>
      </c>
      <c r="B2877" s="1">
        <f>IF(C2877=0,IF(B2876=Protocol!$V$20,1,B2876+1),B2876)</f>
        <v>1</v>
      </c>
      <c r="C2877" s="1">
        <f>IF(C2876+1=Protocol!$V$21,0,C2876+1)</f>
        <v>2</v>
      </c>
      <c r="D2877" s="1">
        <f t="shared" si="105"/>
        <v>2</v>
      </c>
      <c r="E2877" s="1" t="str">
        <f>INDEX(Protocol[Mark],MATCH(C2877,Protocol[Step],0))</f>
        <v>(M.1)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158010002</v>
      </c>
      <c r="H2877" s="134">
        <f>Systematic[[#This Row],[SampleVariableLabel]]+100*Systematic[[#This Row],[State]]</f>
        <v>158010202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158</v>
      </c>
      <c r="B2878" s="1">
        <f>IF(C2878=0,IF(B2877=Protocol!$V$20,1,B2877+1),B2877)</f>
        <v>1</v>
      </c>
      <c r="C2878" s="1">
        <f>IF(C2877+1=Protocol!$V$21,0,C2877+1)</f>
        <v>3</v>
      </c>
      <c r="D2878" s="1">
        <f t="shared" si="105"/>
        <v>3</v>
      </c>
      <c r="E2878" s="1" t="str">
        <f>INDEX(Protocol[Mark],MATCH(C2878,Protocol[Step],0))</f>
        <v>2Oct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158010003</v>
      </c>
      <c r="H2878" s="134">
        <f>Systematic[[#This Row],[SampleVariableLabel]]+100*Systematic[[#This Row],[State]]</f>
        <v>158010303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158</v>
      </c>
      <c r="B2879" s="1">
        <f>IF(C2879=0,IF(B2878=Protocol!$V$20,1,B2878+1),B2878)</f>
        <v>1</v>
      </c>
      <c r="C2879" s="1">
        <f>IF(C2878+1=Protocol!$V$21,0,C2878+1)</f>
        <v>4</v>
      </c>
      <c r="D2879" s="1">
        <f t="shared" si="105"/>
        <v>4</v>
      </c>
      <c r="E2879" s="1" t="str">
        <f>INDEX(Protocol[Mark],MATCH(C2879,Protocol[Step],0))</f>
        <v>3M2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158010004</v>
      </c>
      <c r="H2879" s="134">
        <f>Systematic[[#This Row],[SampleVariableLabel]]+100*Systematic[[#This Row],[State]]</f>
        <v>158010404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158</v>
      </c>
      <c r="B2880" s="1">
        <f>IF(C2880=0,IF(B2879=Protocol!$V$20,1,B2879+1),B2879)</f>
        <v>1</v>
      </c>
      <c r="C2880" s="1">
        <f>IF(C2879+1=Protocol!$V$21,0,C2879+1)</f>
        <v>5</v>
      </c>
      <c r="D2880" s="1">
        <f t="shared" si="105"/>
        <v>5</v>
      </c>
      <c r="E2880" s="1" t="str">
        <f>INDEX(Protocol[Mark],MATCH(C2880,Protocol[Step],0))</f>
        <v>M(c)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158010005</v>
      </c>
      <c r="H2880" s="134">
        <f>Systematic[[#This Row],[SampleVariableLabel]]+100*Systematic[[#This Row],[State]]</f>
        <v>158010505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158</v>
      </c>
      <c r="B2881" s="1">
        <f>IF(C2881=0,IF(B2880=Protocol!$V$20,1,B2880+1),B2880)</f>
        <v>1</v>
      </c>
      <c r="C2881" s="1">
        <f>IF(C2880+1=Protocol!$V$21,0,C2880+1)</f>
        <v>6</v>
      </c>
      <c r="D2881" s="1">
        <f t="shared" si="105"/>
        <v>6</v>
      </c>
      <c r="E2881" s="1" t="str">
        <f>INDEX(Protocol[Mark],MATCH(C2881,Protocol[Step],0))</f>
        <v>4P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158010006</v>
      </c>
      <c r="H2881" s="134">
        <f>Systematic[[#This Row],[SampleVariableLabel]]+100*Systematic[[#This Row],[State]]</f>
        <v>158010606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158</v>
      </c>
      <c r="B2882" s="1">
        <f>IF(C2882=0,IF(B2881=Protocol!$V$20,1,B2881+1),B2881)</f>
        <v>1</v>
      </c>
      <c r="C2882" s="1">
        <f>IF(C2881+1=Protocol!$V$21,0,C2881+1)</f>
        <v>7</v>
      </c>
      <c r="D2882" s="1">
        <f t="shared" si="105"/>
        <v>1</v>
      </c>
      <c r="E2882" s="1" t="str">
        <f>INDEX(Protocol[Mark],MATCH(C2882,Protocol[Step],0))</f>
        <v>5G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158010001</v>
      </c>
      <c r="H2882" s="134">
        <f>Systematic[[#This Row],[SampleVariableLabel]]+100*Systematic[[#This Row],[State]]</f>
        <v>158010701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158</v>
      </c>
      <c r="B2883" s="1">
        <f>IF(C2883=0,IF(B2882=Protocol!$V$20,1,B2882+1),B2882)</f>
        <v>1</v>
      </c>
      <c r="C2883" s="1">
        <f>IF(C2882+1=Protocol!$V$21,0,C2882+1)</f>
        <v>8</v>
      </c>
      <c r="D2883" s="1">
        <f t="shared" ref="D2883:D2946" si="107">IF(D2882=nVariables,1,D2882+1)</f>
        <v>2</v>
      </c>
      <c r="E2883" s="1" t="str">
        <f>INDEX(Protocol[Mark],MATCH(C2883,Protocol[Step],0))</f>
        <v>6S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158010002</v>
      </c>
      <c r="H2883" s="134">
        <f>Systematic[[#This Row],[SampleVariableLabel]]+100*Systematic[[#This Row],[State]]</f>
        <v>158010802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158</v>
      </c>
      <c r="B2884" s="1">
        <f>IF(C2884=0,IF(B2883=Protocol!$V$20,1,B2883+1),B2883)</f>
        <v>1</v>
      </c>
      <c r="C2884" s="1">
        <f>IF(C2883+1=Protocol!$V$21,0,C2883+1)</f>
        <v>9</v>
      </c>
      <c r="D2884" s="1">
        <f t="shared" si="107"/>
        <v>3</v>
      </c>
      <c r="E2884" s="1" t="str">
        <f>INDEX(Protocol[Mark],MATCH(C2884,Protocol[Step],0))</f>
        <v>7Gp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158010003</v>
      </c>
      <c r="H2884" s="134">
        <f>Systematic[[#This Row],[SampleVariableLabel]]+100*Systematic[[#This Row],[State]]</f>
        <v>158010903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158</v>
      </c>
      <c r="B2885" s="1">
        <f>IF(C2885=0,IF(B2884=Protocol!$V$20,1,B2884+1),B2884)</f>
        <v>1</v>
      </c>
      <c r="C2885" s="1">
        <f>IF(C2884+1=Protocol!$V$21,0,C2884+1)</f>
        <v>10</v>
      </c>
      <c r="D2885" s="1">
        <f t="shared" si="107"/>
        <v>4</v>
      </c>
      <c r="E2885" s="1" t="str">
        <f>INDEX(Protocol[Mark],MATCH(C2885,Protocol[Step],0))</f>
        <v>8U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158010004</v>
      </c>
      <c r="H2885" s="134">
        <f>Systematic[[#This Row],[SampleVariableLabel]]+100*Systematic[[#This Row],[State]]</f>
        <v>158011004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158</v>
      </c>
      <c r="B2886" s="1">
        <f>IF(C2886=0,IF(B2885=Protocol!$V$20,1,B2885+1),B2885)</f>
        <v>1</v>
      </c>
      <c r="C2886" s="1">
        <f>IF(C2885+1=Protocol!$V$21,0,C2885+1)</f>
        <v>11</v>
      </c>
      <c r="D2886" s="1">
        <f t="shared" si="107"/>
        <v>5</v>
      </c>
      <c r="E2886" s="1" t="str">
        <f>INDEX(Protocol[Mark],MATCH(C2886,Protocol[Step],0))</f>
        <v>9Rot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158010005</v>
      </c>
      <c r="H2886" s="134">
        <f>Systematic[[#This Row],[SampleVariableLabel]]+100*Systematic[[#This Row],[State]]</f>
        <v>158011105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158</v>
      </c>
      <c r="B2887" s="1">
        <f>IF(C2887=0,IF(B2886=Protocol!$V$20,1,B2886+1),B2886)</f>
        <v>1</v>
      </c>
      <c r="C2887" s="1">
        <f>IF(C2886+1=Protocol!$V$21,0,C2886+1)</f>
        <v>12</v>
      </c>
      <c r="D2887" s="1">
        <f t="shared" si="107"/>
        <v>6</v>
      </c>
      <c r="E2887" s="1" t="str">
        <f>INDEX(Protocol[Mark],MATCH(C2887,Protocol[Step],0))</f>
        <v>10Ama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158010006</v>
      </c>
      <c r="H2887" s="134">
        <f>Systematic[[#This Row],[SampleVariableLabel]]+100*Systematic[[#This Row],[State]]</f>
        <v>158011206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159</v>
      </c>
      <c r="B2888" s="1">
        <f>IF(C2888=0,IF(B2887=Protocol!$V$20,1,B2887+1),B2887)</f>
        <v>1</v>
      </c>
      <c r="C2888" s="1">
        <f>IF(C2887+1=Protocol!$V$21,0,C2887+1)</f>
        <v>0</v>
      </c>
      <c r="D2888" s="1">
        <f t="shared" si="107"/>
        <v>1</v>
      </c>
      <c r="E2888" s="1" t="str">
        <f>INDEX(Protocol[Mark],MATCH(C2888,Protocol[Step],0))</f>
        <v>0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159010001</v>
      </c>
      <c r="H2888" s="134">
        <f>Systematic[[#This Row],[SampleVariableLabel]]+100*Systematic[[#This Row],[State]]</f>
        <v>159010001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159</v>
      </c>
      <c r="B2889" s="1">
        <f>IF(C2889=0,IF(B2888=Protocol!$V$20,1,B2888+1),B2888)</f>
        <v>1</v>
      </c>
      <c r="C2889" s="1">
        <f>IF(C2888+1=Protocol!$V$21,0,C2888+1)</f>
        <v>1</v>
      </c>
      <c r="D2889" s="1">
        <f t="shared" si="107"/>
        <v>2</v>
      </c>
      <c r="E2889" s="1" t="str">
        <f>INDEX(Protocol[Mark],MATCH(C2889,Protocol[Step],0))</f>
        <v>1D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159010002</v>
      </c>
      <c r="H2889" s="134">
        <f>Systematic[[#This Row],[SampleVariableLabel]]+100*Systematic[[#This Row],[State]]</f>
        <v>159010102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159</v>
      </c>
      <c r="B2890" s="1">
        <f>IF(C2890=0,IF(B2889=Protocol!$V$20,1,B2889+1),B2889)</f>
        <v>1</v>
      </c>
      <c r="C2890" s="1">
        <f>IF(C2889+1=Protocol!$V$21,0,C2889+1)</f>
        <v>2</v>
      </c>
      <c r="D2890" s="1">
        <f t="shared" si="107"/>
        <v>3</v>
      </c>
      <c r="E2890" s="1" t="str">
        <f>INDEX(Protocol[Mark],MATCH(C2890,Protocol[Step],0))</f>
        <v>(M.1)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159010003</v>
      </c>
      <c r="H2890" s="134">
        <f>Systematic[[#This Row],[SampleVariableLabel]]+100*Systematic[[#This Row],[State]]</f>
        <v>159010203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159</v>
      </c>
      <c r="B2891" s="1">
        <f>IF(C2891=0,IF(B2890=Protocol!$V$20,1,B2890+1),B2890)</f>
        <v>1</v>
      </c>
      <c r="C2891" s="1">
        <f>IF(C2890+1=Protocol!$V$21,0,C2890+1)</f>
        <v>3</v>
      </c>
      <c r="D2891" s="1">
        <f t="shared" si="107"/>
        <v>4</v>
      </c>
      <c r="E2891" s="1" t="str">
        <f>INDEX(Protocol[Mark],MATCH(C2891,Protocol[Step],0))</f>
        <v>2Oct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159010004</v>
      </c>
      <c r="H2891" s="134">
        <f>Systematic[[#This Row],[SampleVariableLabel]]+100*Systematic[[#This Row],[State]]</f>
        <v>159010304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159</v>
      </c>
      <c r="B2892" s="1">
        <f>IF(C2892=0,IF(B2891=Protocol!$V$20,1,B2891+1),B2891)</f>
        <v>1</v>
      </c>
      <c r="C2892" s="1">
        <f>IF(C2891+1=Protocol!$V$21,0,C2891+1)</f>
        <v>4</v>
      </c>
      <c r="D2892" s="1">
        <f t="shared" si="107"/>
        <v>5</v>
      </c>
      <c r="E2892" s="1" t="str">
        <f>INDEX(Protocol[Mark],MATCH(C2892,Protocol[Step],0))</f>
        <v>3M2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159010005</v>
      </c>
      <c r="H2892" s="134">
        <f>Systematic[[#This Row],[SampleVariableLabel]]+100*Systematic[[#This Row],[State]]</f>
        <v>159010405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159</v>
      </c>
      <c r="B2893" s="1">
        <f>IF(C2893=0,IF(B2892=Protocol!$V$20,1,B2892+1),B2892)</f>
        <v>1</v>
      </c>
      <c r="C2893" s="1">
        <f>IF(C2892+1=Protocol!$V$21,0,C2892+1)</f>
        <v>5</v>
      </c>
      <c r="D2893" s="1">
        <f t="shared" si="107"/>
        <v>6</v>
      </c>
      <c r="E2893" s="1" t="str">
        <f>INDEX(Protocol[Mark],MATCH(C2893,Protocol[Step],0))</f>
        <v>M(c)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159010006</v>
      </c>
      <c r="H2893" s="134">
        <f>Systematic[[#This Row],[SampleVariableLabel]]+100*Systematic[[#This Row],[State]]</f>
        <v>159010506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159</v>
      </c>
      <c r="B2894" s="1">
        <f>IF(C2894=0,IF(B2893=Protocol!$V$20,1,B2893+1),B2893)</f>
        <v>1</v>
      </c>
      <c r="C2894" s="1">
        <f>IF(C2893+1=Protocol!$V$21,0,C2893+1)</f>
        <v>6</v>
      </c>
      <c r="D2894" s="1">
        <f t="shared" si="107"/>
        <v>1</v>
      </c>
      <c r="E2894" s="1" t="str">
        <f>INDEX(Protocol[Mark],MATCH(C2894,Protocol[Step],0))</f>
        <v>4P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159010001</v>
      </c>
      <c r="H2894" s="134">
        <f>Systematic[[#This Row],[SampleVariableLabel]]+100*Systematic[[#This Row],[State]]</f>
        <v>159010601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159</v>
      </c>
      <c r="B2895" s="1">
        <f>IF(C2895=0,IF(B2894=Protocol!$V$20,1,B2894+1),B2894)</f>
        <v>1</v>
      </c>
      <c r="C2895" s="1">
        <f>IF(C2894+1=Protocol!$V$21,0,C2894+1)</f>
        <v>7</v>
      </c>
      <c r="D2895" s="1">
        <f t="shared" si="107"/>
        <v>2</v>
      </c>
      <c r="E2895" s="1" t="str">
        <f>INDEX(Protocol[Mark],MATCH(C2895,Protocol[Step],0))</f>
        <v>5G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159010002</v>
      </c>
      <c r="H2895" s="134">
        <f>Systematic[[#This Row],[SampleVariableLabel]]+100*Systematic[[#This Row],[State]]</f>
        <v>159010702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159</v>
      </c>
      <c r="B2896" s="1">
        <f>IF(C2896=0,IF(B2895=Protocol!$V$20,1,B2895+1),B2895)</f>
        <v>1</v>
      </c>
      <c r="C2896" s="1">
        <f>IF(C2895+1=Protocol!$V$21,0,C2895+1)</f>
        <v>8</v>
      </c>
      <c r="D2896" s="1">
        <f t="shared" si="107"/>
        <v>3</v>
      </c>
      <c r="E2896" s="1" t="str">
        <f>INDEX(Protocol[Mark],MATCH(C2896,Protocol[Step],0))</f>
        <v>6S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159010003</v>
      </c>
      <c r="H2896" s="134">
        <f>Systematic[[#This Row],[SampleVariableLabel]]+100*Systematic[[#This Row],[State]]</f>
        <v>159010803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159</v>
      </c>
      <c r="B2897" s="1">
        <f>IF(C2897=0,IF(B2896=Protocol!$V$20,1,B2896+1),B2896)</f>
        <v>1</v>
      </c>
      <c r="C2897" s="1">
        <f>IF(C2896+1=Protocol!$V$21,0,C2896+1)</f>
        <v>9</v>
      </c>
      <c r="D2897" s="1">
        <f t="shared" si="107"/>
        <v>4</v>
      </c>
      <c r="E2897" s="1" t="str">
        <f>INDEX(Protocol[Mark],MATCH(C2897,Protocol[Step],0))</f>
        <v>7Gp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159010004</v>
      </c>
      <c r="H2897" s="134">
        <f>Systematic[[#This Row],[SampleVariableLabel]]+100*Systematic[[#This Row],[State]]</f>
        <v>159010904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159</v>
      </c>
      <c r="B2898" s="1">
        <f>IF(C2898=0,IF(B2897=Protocol!$V$20,1,B2897+1),B2897)</f>
        <v>1</v>
      </c>
      <c r="C2898" s="1">
        <f>IF(C2897+1=Protocol!$V$21,0,C2897+1)</f>
        <v>10</v>
      </c>
      <c r="D2898" s="1">
        <f t="shared" si="107"/>
        <v>5</v>
      </c>
      <c r="E2898" s="1" t="str">
        <f>INDEX(Protocol[Mark],MATCH(C2898,Protocol[Step],0))</f>
        <v>8U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159010005</v>
      </c>
      <c r="H2898" s="134">
        <f>Systematic[[#This Row],[SampleVariableLabel]]+100*Systematic[[#This Row],[State]]</f>
        <v>159011005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159</v>
      </c>
      <c r="B2899" s="1">
        <f>IF(C2899=0,IF(B2898=Protocol!$V$20,1,B2898+1),B2898)</f>
        <v>1</v>
      </c>
      <c r="C2899" s="1">
        <f>IF(C2898+1=Protocol!$V$21,0,C2898+1)</f>
        <v>11</v>
      </c>
      <c r="D2899" s="1">
        <f t="shared" si="107"/>
        <v>6</v>
      </c>
      <c r="E2899" s="1" t="str">
        <f>INDEX(Protocol[Mark],MATCH(C2899,Protocol[Step],0))</f>
        <v>9Rot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159010006</v>
      </c>
      <c r="H2899" s="134">
        <f>Systematic[[#This Row],[SampleVariableLabel]]+100*Systematic[[#This Row],[State]]</f>
        <v>159011106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159</v>
      </c>
      <c r="B2900" s="1">
        <f>IF(C2900=0,IF(B2899=Protocol!$V$20,1,B2899+1),B2899)</f>
        <v>1</v>
      </c>
      <c r="C2900" s="1">
        <f>IF(C2899+1=Protocol!$V$21,0,C2899+1)</f>
        <v>12</v>
      </c>
      <c r="D2900" s="1">
        <f t="shared" si="107"/>
        <v>1</v>
      </c>
      <c r="E2900" s="1" t="str">
        <f>INDEX(Protocol[Mark],MATCH(C2900,Protocol[Step],0))</f>
        <v>10Ama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159010001</v>
      </c>
      <c r="H2900" s="134">
        <f>Systematic[[#This Row],[SampleVariableLabel]]+100*Systematic[[#This Row],[State]]</f>
        <v>159011201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160</v>
      </c>
      <c r="B2901" s="1">
        <f>IF(C2901=0,IF(B2900=Protocol!$V$20,1,B2900+1),B2900)</f>
        <v>1</v>
      </c>
      <c r="C2901" s="1">
        <f>IF(C2900+1=Protocol!$V$21,0,C2900+1)</f>
        <v>0</v>
      </c>
      <c r="D2901" s="1">
        <f t="shared" si="107"/>
        <v>2</v>
      </c>
      <c r="E2901" s="1" t="str">
        <f>INDEX(Protocol[Mark],MATCH(C2901,Protocol[Step],0))</f>
        <v>0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160010002</v>
      </c>
      <c r="H2901" s="134">
        <f>Systematic[[#This Row],[SampleVariableLabel]]+100*Systematic[[#This Row],[State]]</f>
        <v>160010002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160</v>
      </c>
      <c r="B2902" s="1">
        <f>IF(C2902=0,IF(B2901=Protocol!$V$20,1,B2901+1),B2901)</f>
        <v>1</v>
      </c>
      <c r="C2902" s="1">
        <f>IF(C2901+1=Protocol!$V$21,0,C2901+1)</f>
        <v>1</v>
      </c>
      <c r="D2902" s="1">
        <f t="shared" si="107"/>
        <v>3</v>
      </c>
      <c r="E2902" s="1" t="str">
        <f>INDEX(Protocol[Mark],MATCH(C2902,Protocol[Step],0))</f>
        <v>1D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160010003</v>
      </c>
      <c r="H2902" s="134">
        <f>Systematic[[#This Row],[SampleVariableLabel]]+100*Systematic[[#This Row],[State]]</f>
        <v>160010103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160</v>
      </c>
      <c r="B2903" s="1">
        <f>IF(C2903=0,IF(B2902=Protocol!$V$20,1,B2902+1),B2902)</f>
        <v>1</v>
      </c>
      <c r="C2903" s="1">
        <f>IF(C2902+1=Protocol!$V$21,0,C2902+1)</f>
        <v>2</v>
      </c>
      <c r="D2903" s="1">
        <f t="shared" si="107"/>
        <v>4</v>
      </c>
      <c r="E2903" s="1" t="str">
        <f>INDEX(Protocol[Mark],MATCH(C2903,Protocol[Step],0))</f>
        <v>(M.1)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160010004</v>
      </c>
      <c r="H2903" s="134">
        <f>Systematic[[#This Row],[SampleVariableLabel]]+100*Systematic[[#This Row],[State]]</f>
        <v>160010204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160</v>
      </c>
      <c r="B2904" s="1">
        <f>IF(C2904=0,IF(B2903=Protocol!$V$20,1,B2903+1),B2903)</f>
        <v>1</v>
      </c>
      <c r="C2904" s="1">
        <f>IF(C2903+1=Protocol!$V$21,0,C2903+1)</f>
        <v>3</v>
      </c>
      <c r="D2904" s="1">
        <f t="shared" si="107"/>
        <v>5</v>
      </c>
      <c r="E2904" s="1" t="str">
        <f>INDEX(Protocol[Mark],MATCH(C2904,Protocol[Step],0))</f>
        <v>2Oct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160010005</v>
      </c>
      <c r="H2904" s="134">
        <f>Systematic[[#This Row],[SampleVariableLabel]]+100*Systematic[[#This Row],[State]]</f>
        <v>160010305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160</v>
      </c>
      <c r="B2905" s="1">
        <f>IF(C2905=0,IF(B2904=Protocol!$V$20,1,B2904+1),B2904)</f>
        <v>1</v>
      </c>
      <c r="C2905" s="1">
        <f>IF(C2904+1=Protocol!$V$21,0,C2904+1)</f>
        <v>4</v>
      </c>
      <c r="D2905" s="1">
        <f t="shared" si="107"/>
        <v>6</v>
      </c>
      <c r="E2905" s="1" t="str">
        <f>INDEX(Protocol[Mark],MATCH(C2905,Protocol[Step],0))</f>
        <v>3M2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160010006</v>
      </c>
      <c r="H2905" s="134">
        <f>Systematic[[#This Row],[SampleVariableLabel]]+100*Systematic[[#This Row],[State]]</f>
        <v>160010406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160</v>
      </c>
      <c r="B2906" s="1">
        <f>IF(C2906=0,IF(B2905=Protocol!$V$20,1,B2905+1),B2905)</f>
        <v>1</v>
      </c>
      <c r="C2906" s="1">
        <f>IF(C2905+1=Protocol!$V$21,0,C2905+1)</f>
        <v>5</v>
      </c>
      <c r="D2906" s="1">
        <f t="shared" si="107"/>
        <v>1</v>
      </c>
      <c r="E2906" s="1" t="str">
        <f>INDEX(Protocol[Mark],MATCH(C2906,Protocol[Step],0))</f>
        <v>M(c)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160010001</v>
      </c>
      <c r="H2906" s="134">
        <f>Systematic[[#This Row],[SampleVariableLabel]]+100*Systematic[[#This Row],[State]]</f>
        <v>160010501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160</v>
      </c>
      <c r="B2907" s="1">
        <f>IF(C2907=0,IF(B2906=Protocol!$V$20,1,B2906+1),B2906)</f>
        <v>1</v>
      </c>
      <c r="C2907" s="1">
        <f>IF(C2906+1=Protocol!$V$21,0,C2906+1)</f>
        <v>6</v>
      </c>
      <c r="D2907" s="1">
        <f t="shared" si="107"/>
        <v>2</v>
      </c>
      <c r="E2907" s="1" t="str">
        <f>INDEX(Protocol[Mark],MATCH(C2907,Protocol[Step],0))</f>
        <v>4P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160010002</v>
      </c>
      <c r="H2907" s="134">
        <f>Systematic[[#This Row],[SampleVariableLabel]]+100*Systematic[[#This Row],[State]]</f>
        <v>160010602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160</v>
      </c>
      <c r="B2908" s="1">
        <f>IF(C2908=0,IF(B2907=Protocol!$V$20,1,B2907+1),B2907)</f>
        <v>1</v>
      </c>
      <c r="C2908" s="1">
        <f>IF(C2907+1=Protocol!$V$21,0,C2907+1)</f>
        <v>7</v>
      </c>
      <c r="D2908" s="1">
        <f t="shared" si="107"/>
        <v>3</v>
      </c>
      <c r="E2908" s="1" t="str">
        <f>INDEX(Protocol[Mark],MATCH(C2908,Protocol[Step],0))</f>
        <v>5G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160010003</v>
      </c>
      <c r="H2908" s="134">
        <f>Systematic[[#This Row],[SampleVariableLabel]]+100*Systematic[[#This Row],[State]]</f>
        <v>160010703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160</v>
      </c>
      <c r="B2909" s="1">
        <f>IF(C2909=0,IF(B2908=Protocol!$V$20,1,B2908+1),B2908)</f>
        <v>1</v>
      </c>
      <c r="C2909" s="1">
        <f>IF(C2908+1=Protocol!$V$21,0,C2908+1)</f>
        <v>8</v>
      </c>
      <c r="D2909" s="1">
        <f t="shared" si="107"/>
        <v>4</v>
      </c>
      <c r="E2909" s="1" t="str">
        <f>INDEX(Protocol[Mark],MATCH(C2909,Protocol[Step],0))</f>
        <v>6S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160010004</v>
      </c>
      <c r="H2909" s="134">
        <f>Systematic[[#This Row],[SampleVariableLabel]]+100*Systematic[[#This Row],[State]]</f>
        <v>160010804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160</v>
      </c>
      <c r="B2910" s="1">
        <f>IF(C2910=0,IF(B2909=Protocol!$V$20,1,B2909+1),B2909)</f>
        <v>1</v>
      </c>
      <c r="C2910" s="1">
        <f>IF(C2909+1=Protocol!$V$21,0,C2909+1)</f>
        <v>9</v>
      </c>
      <c r="D2910" s="1">
        <f t="shared" si="107"/>
        <v>5</v>
      </c>
      <c r="E2910" s="1" t="str">
        <f>INDEX(Protocol[Mark],MATCH(C2910,Protocol[Step],0))</f>
        <v>7Gp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160010005</v>
      </c>
      <c r="H2910" s="134">
        <f>Systematic[[#This Row],[SampleVariableLabel]]+100*Systematic[[#This Row],[State]]</f>
        <v>160010905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160</v>
      </c>
      <c r="B2911" s="1">
        <f>IF(C2911=0,IF(B2910=Protocol!$V$20,1,B2910+1),B2910)</f>
        <v>1</v>
      </c>
      <c r="C2911" s="1">
        <f>IF(C2910+1=Protocol!$V$21,0,C2910+1)</f>
        <v>10</v>
      </c>
      <c r="D2911" s="1">
        <f t="shared" si="107"/>
        <v>6</v>
      </c>
      <c r="E2911" s="1" t="str">
        <f>INDEX(Protocol[Mark],MATCH(C2911,Protocol[Step],0))</f>
        <v>8U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160010006</v>
      </c>
      <c r="H2911" s="134">
        <f>Systematic[[#This Row],[SampleVariableLabel]]+100*Systematic[[#This Row],[State]]</f>
        <v>160011006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160</v>
      </c>
      <c r="B2912" s="1">
        <f>IF(C2912=0,IF(B2911=Protocol!$V$20,1,B2911+1),B2911)</f>
        <v>1</v>
      </c>
      <c r="C2912" s="1">
        <f>IF(C2911+1=Protocol!$V$21,0,C2911+1)</f>
        <v>11</v>
      </c>
      <c r="D2912" s="1">
        <f t="shared" si="107"/>
        <v>1</v>
      </c>
      <c r="E2912" s="1" t="str">
        <f>INDEX(Protocol[Mark],MATCH(C2912,Protocol[Step],0))</f>
        <v>9Rot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160010001</v>
      </c>
      <c r="H2912" s="134">
        <f>Systematic[[#This Row],[SampleVariableLabel]]+100*Systematic[[#This Row],[State]]</f>
        <v>160011101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160</v>
      </c>
      <c r="B2913" s="1">
        <f>IF(C2913=0,IF(B2912=Protocol!$V$20,1,B2912+1),B2912)</f>
        <v>1</v>
      </c>
      <c r="C2913" s="1">
        <f>IF(C2912+1=Protocol!$V$21,0,C2912+1)</f>
        <v>12</v>
      </c>
      <c r="D2913" s="1">
        <f t="shared" si="107"/>
        <v>2</v>
      </c>
      <c r="E2913" s="1" t="str">
        <f>INDEX(Protocol[Mark],MATCH(C2913,Protocol[Step],0))</f>
        <v>10Ama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160010002</v>
      </c>
      <c r="H2913" s="134">
        <f>Systematic[[#This Row],[SampleVariableLabel]]+100*Systematic[[#This Row],[State]]</f>
        <v>160011202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0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161010003</v>
      </c>
      <c r="H2914" s="134">
        <f>Systematic[[#This Row],[SampleVariableLabel]]+100*Systematic[[#This Row],[State]]</f>
        <v>161010003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161010004</v>
      </c>
      <c r="H2915" s="134">
        <f>Systematic[[#This Row],[SampleVariableLabel]]+100*Systematic[[#This Row],[State]]</f>
        <v>161010104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(M.1)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161010005</v>
      </c>
      <c r="H2916" s="134">
        <f>Systematic[[#This Row],[SampleVariableLabel]]+100*Systematic[[#This Row],[State]]</f>
        <v>161010205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2Oct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161010006</v>
      </c>
      <c r="H2917" s="134">
        <f>Systematic[[#This Row],[SampleVariableLabel]]+100*Systematic[[#This Row],[State]]</f>
        <v>161010306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3M2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161010001</v>
      </c>
      <c r="H2918" s="134">
        <f>Systematic[[#This Row],[SampleVariableLabel]]+100*Systematic[[#This Row],[State]]</f>
        <v>161010401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M(c)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161010002</v>
      </c>
      <c r="H2919" s="134">
        <f>Systematic[[#This Row],[SampleVariableLabel]]+100*Systematic[[#This Row],[State]]</f>
        <v>161010502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4P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161010003</v>
      </c>
      <c r="H2920" s="134">
        <f>Systematic[[#This Row],[SampleVariableLabel]]+100*Systematic[[#This Row],[State]]</f>
        <v>161010603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5G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161010004</v>
      </c>
      <c r="H2921" s="134">
        <f>Systematic[[#This Row],[SampleVariableLabel]]+100*Systematic[[#This Row],[State]]</f>
        <v>161010704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161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6S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161010005</v>
      </c>
      <c r="H2922" s="134">
        <f>Systematic[[#This Row],[SampleVariableLabel]]+100*Systematic[[#This Row],[State]]</f>
        <v>161010805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161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7Gp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161010006</v>
      </c>
      <c r="H2923" s="134">
        <f>Systematic[[#This Row],[SampleVariableLabel]]+100*Systematic[[#This Row],[State]]</f>
        <v>161010906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161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8U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161010001</v>
      </c>
      <c r="H2924" s="134">
        <f>Systematic[[#This Row],[SampleVariableLabel]]+100*Systematic[[#This Row],[State]]</f>
        <v>161011001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161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9Rot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161010002</v>
      </c>
      <c r="H2925" s="134">
        <f>Systematic[[#This Row],[SampleVariableLabel]]+100*Systematic[[#This Row],[State]]</f>
        <v>161011102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161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10Ama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161010003</v>
      </c>
      <c r="H2926" s="134">
        <f>Systematic[[#This Row],[SampleVariableLabel]]+100*Systematic[[#This Row],[State]]</f>
        <v>161011203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162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0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162010004</v>
      </c>
      <c r="H2927" s="134">
        <f>Systematic[[#This Row],[SampleVariableLabel]]+100*Systematic[[#This Row],[State]]</f>
        <v>162010004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162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1D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162010005</v>
      </c>
      <c r="H2928" s="134">
        <f>Systematic[[#This Row],[SampleVariableLabel]]+100*Systematic[[#This Row],[State]]</f>
        <v>162010105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162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(M.1)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162010006</v>
      </c>
      <c r="H2929" s="134">
        <f>Systematic[[#This Row],[SampleVariableLabel]]+100*Systematic[[#This Row],[State]]</f>
        <v>162010206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162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2Oct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162010001</v>
      </c>
      <c r="H2930" s="134">
        <f>Systematic[[#This Row],[SampleVariableLabel]]+100*Systematic[[#This Row],[State]]</f>
        <v>162010301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162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3M2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162010002</v>
      </c>
      <c r="H2931" s="134">
        <f>Systematic[[#This Row],[SampleVariableLabel]]+100*Systematic[[#This Row],[State]]</f>
        <v>162010402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162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M(c)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162010003</v>
      </c>
      <c r="H2932" s="134">
        <f>Systematic[[#This Row],[SampleVariableLabel]]+100*Systematic[[#This Row],[State]]</f>
        <v>162010503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162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4P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162010004</v>
      </c>
      <c r="H2933" s="134">
        <f>Systematic[[#This Row],[SampleVariableLabel]]+100*Systematic[[#This Row],[State]]</f>
        <v>162010604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162</v>
      </c>
      <c r="B2934" s="1">
        <f>IF(C2934=0,IF(B2933=Protocol!$V$20,1,B2933+1),B2933)</f>
        <v>1</v>
      </c>
      <c r="C2934" s="1">
        <f>IF(C2933+1=Protocol!$V$21,0,C2933+1)</f>
        <v>7</v>
      </c>
      <c r="D2934" s="1">
        <f t="shared" si="107"/>
        <v>5</v>
      </c>
      <c r="E2934" s="1" t="str">
        <f>INDEX(Protocol[Mark],MATCH(C2934,Protocol[Step],0))</f>
        <v>5G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162010005</v>
      </c>
      <c r="H2934" s="134">
        <f>Systematic[[#This Row],[SampleVariableLabel]]+100*Systematic[[#This Row],[State]]</f>
        <v>162010705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162</v>
      </c>
      <c r="B2935" s="1">
        <f>IF(C2935=0,IF(B2934=Protocol!$V$20,1,B2934+1),B2934)</f>
        <v>1</v>
      </c>
      <c r="C2935" s="1">
        <f>IF(C2934+1=Protocol!$V$21,0,C2934+1)</f>
        <v>8</v>
      </c>
      <c r="D2935" s="1">
        <f t="shared" si="107"/>
        <v>6</v>
      </c>
      <c r="E2935" s="1" t="str">
        <f>INDEX(Protocol[Mark],MATCH(C2935,Protocol[Step],0))</f>
        <v>6S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162010006</v>
      </c>
      <c r="H2935" s="134">
        <f>Systematic[[#This Row],[SampleVariableLabel]]+100*Systematic[[#This Row],[State]]</f>
        <v>162010806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162</v>
      </c>
      <c r="B2936" s="1">
        <f>IF(C2936=0,IF(B2935=Protocol!$V$20,1,B2935+1),B2935)</f>
        <v>1</v>
      </c>
      <c r="C2936" s="1">
        <f>IF(C2935+1=Protocol!$V$21,0,C2935+1)</f>
        <v>9</v>
      </c>
      <c r="D2936" s="1">
        <f t="shared" si="107"/>
        <v>1</v>
      </c>
      <c r="E2936" s="1" t="str">
        <f>INDEX(Protocol[Mark],MATCH(C2936,Protocol[Step],0))</f>
        <v>7Gp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162010001</v>
      </c>
      <c r="H2936" s="134">
        <f>Systematic[[#This Row],[SampleVariableLabel]]+100*Systematic[[#This Row],[State]]</f>
        <v>162010901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162</v>
      </c>
      <c r="B2937" s="1">
        <f>IF(C2937=0,IF(B2936=Protocol!$V$20,1,B2936+1),B2936)</f>
        <v>1</v>
      </c>
      <c r="C2937" s="1">
        <f>IF(C2936+1=Protocol!$V$21,0,C2936+1)</f>
        <v>10</v>
      </c>
      <c r="D2937" s="1">
        <f t="shared" si="107"/>
        <v>2</v>
      </c>
      <c r="E2937" s="1" t="str">
        <f>INDEX(Protocol[Mark],MATCH(C2937,Protocol[Step],0))</f>
        <v>8U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162010002</v>
      </c>
      <c r="H2937" s="134">
        <f>Systematic[[#This Row],[SampleVariableLabel]]+100*Systematic[[#This Row],[State]]</f>
        <v>162011002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162</v>
      </c>
      <c r="B2938" s="1">
        <f>IF(C2938=0,IF(B2937=Protocol!$V$20,1,B2937+1),B2937)</f>
        <v>1</v>
      </c>
      <c r="C2938" s="1">
        <f>IF(C2937+1=Protocol!$V$21,0,C2937+1)</f>
        <v>11</v>
      </c>
      <c r="D2938" s="1">
        <f t="shared" si="107"/>
        <v>3</v>
      </c>
      <c r="E2938" s="1" t="str">
        <f>INDEX(Protocol[Mark],MATCH(C2938,Protocol[Step],0))</f>
        <v>9Rot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162010003</v>
      </c>
      <c r="H2938" s="134">
        <f>Systematic[[#This Row],[SampleVariableLabel]]+100*Systematic[[#This Row],[State]]</f>
        <v>162011103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162</v>
      </c>
      <c r="B2939" s="1">
        <f>IF(C2939=0,IF(B2938=Protocol!$V$20,1,B2938+1),B2938)</f>
        <v>1</v>
      </c>
      <c r="C2939" s="1">
        <f>IF(C2938+1=Protocol!$V$21,0,C2938+1)</f>
        <v>12</v>
      </c>
      <c r="D2939" s="1">
        <f t="shared" si="107"/>
        <v>4</v>
      </c>
      <c r="E2939" s="1" t="str">
        <f>INDEX(Protocol[Mark],MATCH(C2939,Protocol[Step],0))</f>
        <v>10Ama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162010004</v>
      </c>
      <c r="H2939" s="134">
        <f>Systematic[[#This Row],[SampleVariableLabel]]+100*Systematic[[#This Row],[State]]</f>
        <v>162011204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163</v>
      </c>
      <c r="B2940" s="1">
        <f>IF(C2940=0,IF(B2939=Protocol!$V$20,1,B2939+1),B2939)</f>
        <v>1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0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163010005</v>
      </c>
      <c r="H2940" s="134">
        <f>Systematic[[#This Row],[SampleVariableLabel]]+100*Systematic[[#This Row],[State]]</f>
        <v>163010005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163</v>
      </c>
      <c r="B2941" s="1">
        <f>IF(C2941=0,IF(B2940=Protocol!$V$20,1,B2940+1),B2940)</f>
        <v>1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1D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163010006</v>
      </c>
      <c r="H2941" s="134">
        <f>Systematic[[#This Row],[SampleVariableLabel]]+100*Systematic[[#This Row],[State]]</f>
        <v>163010106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163</v>
      </c>
      <c r="B2942" s="1">
        <f>IF(C2942=0,IF(B2941=Protocol!$V$20,1,B2941+1),B2941)</f>
        <v>1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(M.1)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163010001</v>
      </c>
      <c r="H2942" s="134">
        <f>Systematic[[#This Row],[SampleVariableLabel]]+100*Systematic[[#This Row],[State]]</f>
        <v>163010201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163</v>
      </c>
      <c r="B2943" s="1">
        <f>IF(C2943=0,IF(B2942=Protocol!$V$20,1,B2942+1),B2942)</f>
        <v>1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2Oct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163010002</v>
      </c>
      <c r="H2943" s="134">
        <f>Systematic[[#This Row],[SampleVariableLabel]]+100*Systematic[[#This Row],[State]]</f>
        <v>163010302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163</v>
      </c>
      <c r="B2944" s="1">
        <f>IF(C2944=0,IF(B2943=Protocol!$V$20,1,B2943+1),B2943)</f>
        <v>1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3M2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163010003</v>
      </c>
      <c r="H2944" s="134">
        <f>Systematic[[#This Row],[SampleVariableLabel]]+100*Systematic[[#This Row],[State]]</f>
        <v>163010403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163</v>
      </c>
      <c r="B2945" s="1">
        <f>IF(C2945=0,IF(B2944=Protocol!$V$20,1,B2944+1),B2944)</f>
        <v>1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M(c)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163010004</v>
      </c>
      <c r="H2945" s="134">
        <f>Systematic[[#This Row],[SampleVariableLabel]]+100*Systematic[[#This Row],[State]]</f>
        <v>163010504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163</v>
      </c>
      <c r="B2946" s="1">
        <f>IF(C2946=0,IF(B2945=Protocol!$V$20,1,B2945+1),B2945)</f>
        <v>1</v>
      </c>
      <c r="C2946" s="1">
        <f>IF(C2945+1=Protocol!$V$21,0,C2945+1)</f>
        <v>6</v>
      </c>
      <c r="D2946" s="1">
        <f t="shared" si="107"/>
        <v>5</v>
      </c>
      <c r="E2946" s="1" t="str">
        <f>INDEX(Protocol[Mark],MATCH(C2946,Protocol[Step],0))</f>
        <v>4P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163010005</v>
      </c>
      <c r="H2946" s="134">
        <f>Systematic[[#This Row],[SampleVariableLabel]]+100*Systematic[[#This Row],[State]]</f>
        <v>163010605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163</v>
      </c>
      <c r="B2947" s="1">
        <f>IF(C2947=0,IF(B2946=Protocol!$V$20,1,B2946+1),B2946)</f>
        <v>1</v>
      </c>
      <c r="C2947" s="1">
        <f>IF(C2946+1=Protocol!$V$21,0,C2946+1)</f>
        <v>7</v>
      </c>
      <c r="D2947" s="1">
        <f t="shared" ref="D2947:D3010" si="109">IF(D2946=nVariables,1,D2946+1)</f>
        <v>6</v>
      </c>
      <c r="E2947" s="1" t="str">
        <f>INDEX(Protocol[Mark],MATCH(C2947,Protocol[Step],0))</f>
        <v>5G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163010006</v>
      </c>
      <c r="H2947" s="134">
        <f>Systematic[[#This Row],[SampleVariableLabel]]+100*Systematic[[#This Row],[State]]</f>
        <v>163010706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163</v>
      </c>
      <c r="B2948" s="1">
        <f>IF(C2948=0,IF(B2947=Protocol!$V$20,1,B2947+1),B2947)</f>
        <v>1</v>
      </c>
      <c r="C2948" s="1">
        <f>IF(C2947+1=Protocol!$V$21,0,C2947+1)</f>
        <v>8</v>
      </c>
      <c r="D2948" s="1">
        <f t="shared" si="109"/>
        <v>1</v>
      </c>
      <c r="E2948" s="1" t="str">
        <f>INDEX(Protocol[Mark],MATCH(C2948,Protocol[Step],0))</f>
        <v>6S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163010001</v>
      </c>
      <c r="H2948" s="134">
        <f>Systematic[[#This Row],[SampleVariableLabel]]+100*Systematic[[#This Row],[State]]</f>
        <v>163010801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163</v>
      </c>
      <c r="B2949" s="1">
        <f>IF(C2949=0,IF(B2948=Protocol!$V$20,1,B2948+1),B2948)</f>
        <v>1</v>
      </c>
      <c r="C2949" s="1">
        <f>IF(C2948+1=Protocol!$V$21,0,C2948+1)</f>
        <v>9</v>
      </c>
      <c r="D2949" s="1">
        <f t="shared" si="109"/>
        <v>2</v>
      </c>
      <c r="E2949" s="1" t="str">
        <f>INDEX(Protocol[Mark],MATCH(C2949,Protocol[Step],0))</f>
        <v>7Gp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163010002</v>
      </c>
      <c r="H2949" s="134">
        <f>Systematic[[#This Row],[SampleVariableLabel]]+100*Systematic[[#This Row],[State]]</f>
        <v>163010902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163</v>
      </c>
      <c r="B2950" s="1">
        <f>IF(C2950=0,IF(B2949=Protocol!$V$20,1,B2949+1),B2949)</f>
        <v>1</v>
      </c>
      <c r="C2950" s="1">
        <f>IF(C2949+1=Protocol!$V$21,0,C2949+1)</f>
        <v>10</v>
      </c>
      <c r="D2950" s="1">
        <f t="shared" si="109"/>
        <v>3</v>
      </c>
      <c r="E2950" s="1" t="str">
        <f>INDEX(Protocol[Mark],MATCH(C2950,Protocol[Step],0))</f>
        <v>8U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163010003</v>
      </c>
      <c r="H2950" s="134">
        <f>Systematic[[#This Row],[SampleVariableLabel]]+100*Systematic[[#This Row],[State]]</f>
        <v>163011003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163</v>
      </c>
      <c r="B2951" s="1">
        <f>IF(C2951=0,IF(B2950=Protocol!$V$20,1,B2950+1),B2950)</f>
        <v>1</v>
      </c>
      <c r="C2951" s="1">
        <f>IF(C2950+1=Protocol!$V$21,0,C2950+1)</f>
        <v>11</v>
      </c>
      <c r="D2951" s="1">
        <f t="shared" si="109"/>
        <v>4</v>
      </c>
      <c r="E2951" s="1" t="str">
        <f>INDEX(Protocol[Mark],MATCH(C2951,Protocol[Step],0))</f>
        <v>9Rot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163010004</v>
      </c>
      <c r="H2951" s="134">
        <f>Systematic[[#This Row],[SampleVariableLabel]]+100*Systematic[[#This Row],[State]]</f>
        <v>163011104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163</v>
      </c>
      <c r="B2952" s="1">
        <f>IF(C2952=0,IF(B2951=Protocol!$V$20,1,B2951+1),B2951)</f>
        <v>1</v>
      </c>
      <c r="C2952" s="1">
        <f>IF(C2951+1=Protocol!$V$21,0,C2951+1)</f>
        <v>12</v>
      </c>
      <c r="D2952" s="1">
        <f t="shared" si="109"/>
        <v>5</v>
      </c>
      <c r="E2952" s="1" t="str">
        <f>INDEX(Protocol[Mark],MATCH(C2952,Protocol[Step],0))</f>
        <v>10Ama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163010005</v>
      </c>
      <c r="H2952" s="134">
        <f>Systematic[[#This Row],[SampleVariableLabel]]+100*Systematic[[#This Row],[State]]</f>
        <v>163011205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164</v>
      </c>
      <c r="B2953" s="1">
        <f>IF(C2953=0,IF(B2952=Protocol!$V$20,1,B2952+1),B2952)</f>
        <v>1</v>
      </c>
      <c r="C2953" s="1">
        <f>IF(C2952+1=Protocol!$V$21,0,C2952+1)</f>
        <v>0</v>
      </c>
      <c r="D2953" s="1">
        <f t="shared" si="109"/>
        <v>6</v>
      </c>
      <c r="E2953" s="1" t="str">
        <f>INDEX(Protocol[Mark],MATCH(C2953,Protocol[Step],0))</f>
        <v>0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164010006</v>
      </c>
      <c r="H2953" s="134">
        <f>Systematic[[#This Row],[SampleVariableLabel]]+100*Systematic[[#This Row],[State]]</f>
        <v>164010006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164</v>
      </c>
      <c r="B2954" s="1">
        <f>IF(C2954=0,IF(B2953=Protocol!$V$20,1,B2953+1),B2953)</f>
        <v>1</v>
      </c>
      <c r="C2954" s="1">
        <f>IF(C2953+1=Protocol!$V$21,0,C2953+1)</f>
        <v>1</v>
      </c>
      <c r="D2954" s="1">
        <f t="shared" si="109"/>
        <v>1</v>
      </c>
      <c r="E2954" s="1" t="str">
        <f>INDEX(Protocol[Mark],MATCH(C2954,Protocol[Step],0))</f>
        <v>1D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164010001</v>
      </c>
      <c r="H2954" s="134">
        <f>Systematic[[#This Row],[SampleVariableLabel]]+100*Systematic[[#This Row],[State]]</f>
        <v>164010101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164</v>
      </c>
      <c r="B2955" s="1">
        <f>IF(C2955=0,IF(B2954=Protocol!$V$20,1,B2954+1),B2954)</f>
        <v>1</v>
      </c>
      <c r="C2955" s="1">
        <f>IF(C2954+1=Protocol!$V$21,0,C2954+1)</f>
        <v>2</v>
      </c>
      <c r="D2955" s="1">
        <f t="shared" si="109"/>
        <v>2</v>
      </c>
      <c r="E2955" s="1" t="str">
        <f>INDEX(Protocol[Mark],MATCH(C2955,Protocol[Step],0))</f>
        <v>(M.1)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164010002</v>
      </c>
      <c r="H2955" s="134">
        <f>Systematic[[#This Row],[SampleVariableLabel]]+100*Systematic[[#This Row],[State]]</f>
        <v>164010202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164</v>
      </c>
      <c r="B2956" s="1">
        <f>IF(C2956=0,IF(B2955=Protocol!$V$20,1,B2955+1),B2955)</f>
        <v>1</v>
      </c>
      <c r="C2956" s="1">
        <f>IF(C2955+1=Protocol!$V$21,0,C2955+1)</f>
        <v>3</v>
      </c>
      <c r="D2956" s="1">
        <f t="shared" si="109"/>
        <v>3</v>
      </c>
      <c r="E2956" s="1" t="str">
        <f>INDEX(Protocol[Mark],MATCH(C2956,Protocol[Step],0))</f>
        <v>2Oct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164010003</v>
      </c>
      <c r="H2956" s="134">
        <f>Systematic[[#This Row],[SampleVariableLabel]]+100*Systematic[[#This Row],[State]]</f>
        <v>164010303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164</v>
      </c>
      <c r="B2957" s="1">
        <f>IF(C2957=0,IF(B2956=Protocol!$V$20,1,B2956+1),B2956)</f>
        <v>1</v>
      </c>
      <c r="C2957" s="1">
        <f>IF(C2956+1=Protocol!$V$21,0,C2956+1)</f>
        <v>4</v>
      </c>
      <c r="D2957" s="1">
        <f t="shared" si="109"/>
        <v>4</v>
      </c>
      <c r="E2957" s="1" t="str">
        <f>INDEX(Protocol[Mark],MATCH(C2957,Protocol[Step],0))</f>
        <v>3M2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164010004</v>
      </c>
      <c r="H2957" s="134">
        <f>Systematic[[#This Row],[SampleVariableLabel]]+100*Systematic[[#This Row],[State]]</f>
        <v>164010404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164</v>
      </c>
      <c r="B2958" s="1">
        <f>IF(C2958=0,IF(B2957=Protocol!$V$20,1,B2957+1),B2957)</f>
        <v>1</v>
      </c>
      <c r="C2958" s="1">
        <f>IF(C2957+1=Protocol!$V$21,0,C2957+1)</f>
        <v>5</v>
      </c>
      <c r="D2958" s="1">
        <f t="shared" si="109"/>
        <v>5</v>
      </c>
      <c r="E2958" s="1" t="str">
        <f>INDEX(Protocol[Mark],MATCH(C2958,Protocol[Step],0))</f>
        <v>M(c)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164010005</v>
      </c>
      <c r="H2958" s="134">
        <f>Systematic[[#This Row],[SampleVariableLabel]]+100*Systematic[[#This Row],[State]]</f>
        <v>164010505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164</v>
      </c>
      <c r="B2959" s="1">
        <f>IF(C2959=0,IF(B2958=Protocol!$V$20,1,B2958+1),B2958)</f>
        <v>1</v>
      </c>
      <c r="C2959" s="1">
        <f>IF(C2958+1=Protocol!$V$21,0,C2958+1)</f>
        <v>6</v>
      </c>
      <c r="D2959" s="1">
        <f t="shared" si="109"/>
        <v>6</v>
      </c>
      <c r="E2959" s="1" t="str">
        <f>INDEX(Protocol[Mark],MATCH(C2959,Protocol[Step],0))</f>
        <v>4P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164010006</v>
      </c>
      <c r="H2959" s="134">
        <f>Systematic[[#This Row],[SampleVariableLabel]]+100*Systematic[[#This Row],[State]]</f>
        <v>164010606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164</v>
      </c>
      <c r="B2960" s="1">
        <f>IF(C2960=0,IF(B2959=Protocol!$V$20,1,B2959+1),B2959)</f>
        <v>1</v>
      </c>
      <c r="C2960" s="1">
        <f>IF(C2959+1=Protocol!$V$21,0,C2959+1)</f>
        <v>7</v>
      </c>
      <c r="D2960" s="1">
        <f t="shared" si="109"/>
        <v>1</v>
      </c>
      <c r="E2960" s="1" t="str">
        <f>INDEX(Protocol[Mark],MATCH(C2960,Protocol[Step],0))</f>
        <v>5G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164010001</v>
      </c>
      <c r="H2960" s="134">
        <f>Systematic[[#This Row],[SampleVariableLabel]]+100*Systematic[[#This Row],[State]]</f>
        <v>164010701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164</v>
      </c>
      <c r="B2961" s="1">
        <f>IF(C2961=0,IF(B2960=Protocol!$V$20,1,B2960+1),B2960)</f>
        <v>1</v>
      </c>
      <c r="C2961" s="1">
        <f>IF(C2960+1=Protocol!$V$21,0,C2960+1)</f>
        <v>8</v>
      </c>
      <c r="D2961" s="1">
        <f t="shared" si="109"/>
        <v>2</v>
      </c>
      <c r="E2961" s="1" t="str">
        <f>INDEX(Protocol[Mark],MATCH(C2961,Protocol[Step],0))</f>
        <v>6S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164010002</v>
      </c>
      <c r="H2961" s="134">
        <f>Systematic[[#This Row],[SampleVariableLabel]]+100*Systematic[[#This Row],[State]]</f>
        <v>164010802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164</v>
      </c>
      <c r="B2962" s="1">
        <f>IF(C2962=0,IF(B2961=Protocol!$V$20,1,B2961+1),B2961)</f>
        <v>1</v>
      </c>
      <c r="C2962" s="1">
        <f>IF(C2961+1=Protocol!$V$21,0,C2961+1)</f>
        <v>9</v>
      </c>
      <c r="D2962" s="1">
        <f t="shared" si="109"/>
        <v>3</v>
      </c>
      <c r="E2962" s="1" t="str">
        <f>INDEX(Protocol[Mark],MATCH(C2962,Protocol[Step],0))</f>
        <v>7Gp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164010003</v>
      </c>
      <c r="H2962" s="134">
        <f>Systematic[[#This Row],[SampleVariableLabel]]+100*Systematic[[#This Row],[State]]</f>
        <v>164010903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164</v>
      </c>
      <c r="B2963" s="1">
        <f>IF(C2963=0,IF(B2962=Protocol!$V$20,1,B2962+1),B2962)</f>
        <v>1</v>
      </c>
      <c r="C2963" s="1">
        <f>IF(C2962+1=Protocol!$V$21,0,C2962+1)</f>
        <v>10</v>
      </c>
      <c r="D2963" s="1">
        <f t="shared" si="109"/>
        <v>4</v>
      </c>
      <c r="E2963" s="1" t="str">
        <f>INDEX(Protocol[Mark],MATCH(C2963,Protocol[Step],0))</f>
        <v>8U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164010004</v>
      </c>
      <c r="H2963" s="134">
        <f>Systematic[[#This Row],[SampleVariableLabel]]+100*Systematic[[#This Row],[State]]</f>
        <v>164011004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164</v>
      </c>
      <c r="B2964" s="1">
        <f>IF(C2964=0,IF(B2963=Protocol!$V$20,1,B2963+1),B2963)</f>
        <v>1</v>
      </c>
      <c r="C2964" s="1">
        <f>IF(C2963+1=Protocol!$V$21,0,C2963+1)</f>
        <v>11</v>
      </c>
      <c r="D2964" s="1">
        <f t="shared" si="109"/>
        <v>5</v>
      </c>
      <c r="E2964" s="1" t="str">
        <f>INDEX(Protocol[Mark],MATCH(C2964,Protocol[Step],0))</f>
        <v>9Rot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164010005</v>
      </c>
      <c r="H2964" s="134">
        <f>Systematic[[#This Row],[SampleVariableLabel]]+100*Systematic[[#This Row],[State]]</f>
        <v>164011105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164</v>
      </c>
      <c r="B2965" s="1">
        <f>IF(C2965=0,IF(B2964=Protocol!$V$20,1,B2964+1),B2964)</f>
        <v>1</v>
      </c>
      <c r="C2965" s="1">
        <f>IF(C2964+1=Protocol!$V$21,0,C2964+1)</f>
        <v>12</v>
      </c>
      <c r="D2965" s="1">
        <f t="shared" si="109"/>
        <v>6</v>
      </c>
      <c r="E2965" s="1" t="str">
        <f>INDEX(Protocol[Mark],MATCH(C2965,Protocol[Step],0))</f>
        <v>10Ama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164010006</v>
      </c>
      <c r="H2965" s="134">
        <f>Systematic[[#This Row],[SampleVariableLabel]]+100*Systematic[[#This Row],[State]]</f>
        <v>164011206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165</v>
      </c>
      <c r="B2966" s="1">
        <f>IF(C2966=0,IF(B2965=Protocol!$V$20,1,B2965+1),B2965)</f>
        <v>1</v>
      </c>
      <c r="C2966" s="1">
        <f>IF(C2965+1=Protocol!$V$21,0,C2965+1)</f>
        <v>0</v>
      </c>
      <c r="D2966" s="1">
        <f t="shared" si="109"/>
        <v>1</v>
      </c>
      <c r="E2966" s="1" t="str">
        <f>INDEX(Protocol[Mark],MATCH(C2966,Protocol[Step],0))</f>
        <v>0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165010001</v>
      </c>
      <c r="H2966" s="134">
        <f>Systematic[[#This Row],[SampleVariableLabel]]+100*Systematic[[#This Row],[State]]</f>
        <v>165010001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165</v>
      </c>
      <c r="B2967" s="1">
        <f>IF(C2967=0,IF(B2966=Protocol!$V$20,1,B2966+1),B2966)</f>
        <v>1</v>
      </c>
      <c r="C2967" s="1">
        <f>IF(C2966+1=Protocol!$V$21,0,C2966+1)</f>
        <v>1</v>
      </c>
      <c r="D2967" s="1">
        <f t="shared" si="109"/>
        <v>2</v>
      </c>
      <c r="E2967" s="1" t="str">
        <f>INDEX(Protocol[Mark],MATCH(C2967,Protocol[Step],0))</f>
        <v>1D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165010002</v>
      </c>
      <c r="H2967" s="134">
        <f>Systematic[[#This Row],[SampleVariableLabel]]+100*Systematic[[#This Row],[State]]</f>
        <v>165010102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165</v>
      </c>
      <c r="B2968" s="1">
        <f>IF(C2968=0,IF(B2967=Protocol!$V$20,1,B2967+1),B2967)</f>
        <v>1</v>
      </c>
      <c r="C2968" s="1">
        <f>IF(C2967+1=Protocol!$V$21,0,C2967+1)</f>
        <v>2</v>
      </c>
      <c r="D2968" s="1">
        <f t="shared" si="109"/>
        <v>3</v>
      </c>
      <c r="E2968" s="1" t="str">
        <f>INDEX(Protocol[Mark],MATCH(C2968,Protocol[Step],0))</f>
        <v>(M.1)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165010003</v>
      </c>
      <c r="H2968" s="134">
        <f>Systematic[[#This Row],[SampleVariableLabel]]+100*Systematic[[#This Row],[State]]</f>
        <v>165010203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165</v>
      </c>
      <c r="B2969" s="1">
        <f>IF(C2969=0,IF(B2968=Protocol!$V$20,1,B2968+1),B2968)</f>
        <v>1</v>
      </c>
      <c r="C2969" s="1">
        <f>IF(C2968+1=Protocol!$V$21,0,C2968+1)</f>
        <v>3</v>
      </c>
      <c r="D2969" s="1">
        <f t="shared" si="109"/>
        <v>4</v>
      </c>
      <c r="E2969" s="1" t="str">
        <f>INDEX(Protocol[Mark],MATCH(C2969,Protocol[Step],0))</f>
        <v>2Oct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165010004</v>
      </c>
      <c r="H2969" s="134">
        <f>Systematic[[#This Row],[SampleVariableLabel]]+100*Systematic[[#This Row],[State]]</f>
        <v>165010304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165</v>
      </c>
      <c r="B2970" s="1">
        <f>IF(C2970=0,IF(B2969=Protocol!$V$20,1,B2969+1),B2969)</f>
        <v>1</v>
      </c>
      <c r="C2970" s="1">
        <f>IF(C2969+1=Protocol!$V$21,0,C2969+1)</f>
        <v>4</v>
      </c>
      <c r="D2970" s="1">
        <f t="shared" si="109"/>
        <v>5</v>
      </c>
      <c r="E2970" s="1" t="str">
        <f>INDEX(Protocol[Mark],MATCH(C2970,Protocol[Step],0))</f>
        <v>3M2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165010005</v>
      </c>
      <c r="H2970" s="134">
        <f>Systematic[[#This Row],[SampleVariableLabel]]+100*Systematic[[#This Row],[State]]</f>
        <v>165010405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165</v>
      </c>
      <c r="B2971" s="1">
        <f>IF(C2971=0,IF(B2970=Protocol!$V$20,1,B2970+1),B2970)</f>
        <v>1</v>
      </c>
      <c r="C2971" s="1">
        <f>IF(C2970+1=Protocol!$V$21,0,C2970+1)</f>
        <v>5</v>
      </c>
      <c r="D2971" s="1">
        <f t="shared" si="109"/>
        <v>6</v>
      </c>
      <c r="E2971" s="1" t="str">
        <f>INDEX(Protocol[Mark],MATCH(C2971,Protocol[Step],0))</f>
        <v>M(c)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165010006</v>
      </c>
      <c r="H2971" s="134">
        <f>Systematic[[#This Row],[SampleVariableLabel]]+100*Systematic[[#This Row],[State]]</f>
        <v>165010506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165</v>
      </c>
      <c r="B2972" s="1">
        <f>IF(C2972=0,IF(B2971=Protocol!$V$20,1,B2971+1),B2971)</f>
        <v>1</v>
      </c>
      <c r="C2972" s="1">
        <f>IF(C2971+1=Protocol!$V$21,0,C2971+1)</f>
        <v>6</v>
      </c>
      <c r="D2972" s="1">
        <f t="shared" si="109"/>
        <v>1</v>
      </c>
      <c r="E2972" s="1" t="str">
        <f>INDEX(Protocol[Mark],MATCH(C2972,Protocol[Step],0))</f>
        <v>4P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165010001</v>
      </c>
      <c r="H2972" s="134">
        <f>Systematic[[#This Row],[SampleVariableLabel]]+100*Systematic[[#This Row],[State]]</f>
        <v>165010601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165</v>
      </c>
      <c r="B2973" s="1">
        <f>IF(C2973=0,IF(B2972=Protocol!$V$20,1,B2972+1),B2972)</f>
        <v>1</v>
      </c>
      <c r="C2973" s="1">
        <f>IF(C2972+1=Protocol!$V$21,0,C2972+1)</f>
        <v>7</v>
      </c>
      <c r="D2973" s="1">
        <f t="shared" si="109"/>
        <v>2</v>
      </c>
      <c r="E2973" s="1" t="str">
        <f>INDEX(Protocol[Mark],MATCH(C2973,Protocol[Step],0))</f>
        <v>5G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165010002</v>
      </c>
      <c r="H2973" s="134">
        <f>Systematic[[#This Row],[SampleVariableLabel]]+100*Systematic[[#This Row],[State]]</f>
        <v>165010702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165</v>
      </c>
      <c r="B2974" s="1">
        <f>IF(C2974=0,IF(B2973=Protocol!$V$20,1,B2973+1),B2973)</f>
        <v>1</v>
      </c>
      <c r="C2974" s="1">
        <f>IF(C2973+1=Protocol!$V$21,0,C2973+1)</f>
        <v>8</v>
      </c>
      <c r="D2974" s="1">
        <f t="shared" si="109"/>
        <v>3</v>
      </c>
      <c r="E2974" s="1" t="str">
        <f>INDEX(Protocol[Mark],MATCH(C2974,Protocol[Step],0))</f>
        <v>6S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165010003</v>
      </c>
      <c r="H2974" s="134">
        <f>Systematic[[#This Row],[SampleVariableLabel]]+100*Systematic[[#This Row],[State]]</f>
        <v>165010803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165</v>
      </c>
      <c r="B2975" s="1">
        <f>IF(C2975=0,IF(B2974=Protocol!$V$20,1,B2974+1),B2974)</f>
        <v>1</v>
      </c>
      <c r="C2975" s="1">
        <f>IF(C2974+1=Protocol!$V$21,0,C2974+1)</f>
        <v>9</v>
      </c>
      <c r="D2975" s="1">
        <f t="shared" si="109"/>
        <v>4</v>
      </c>
      <c r="E2975" s="1" t="str">
        <f>INDEX(Protocol[Mark],MATCH(C2975,Protocol[Step],0))</f>
        <v>7Gp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165010004</v>
      </c>
      <c r="H2975" s="134">
        <f>Systematic[[#This Row],[SampleVariableLabel]]+100*Systematic[[#This Row],[State]]</f>
        <v>165010904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165</v>
      </c>
      <c r="B2976" s="1">
        <f>IF(C2976=0,IF(B2975=Protocol!$V$20,1,B2975+1),B2975)</f>
        <v>1</v>
      </c>
      <c r="C2976" s="1">
        <f>IF(C2975+1=Protocol!$V$21,0,C2975+1)</f>
        <v>10</v>
      </c>
      <c r="D2976" s="1">
        <f t="shared" si="109"/>
        <v>5</v>
      </c>
      <c r="E2976" s="1" t="str">
        <f>INDEX(Protocol[Mark],MATCH(C2976,Protocol[Step],0))</f>
        <v>8U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165010005</v>
      </c>
      <c r="H2976" s="134">
        <f>Systematic[[#This Row],[SampleVariableLabel]]+100*Systematic[[#This Row],[State]]</f>
        <v>165011005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165</v>
      </c>
      <c r="B2977" s="1">
        <f>IF(C2977=0,IF(B2976=Protocol!$V$20,1,B2976+1),B2976)</f>
        <v>1</v>
      </c>
      <c r="C2977" s="1">
        <f>IF(C2976+1=Protocol!$V$21,0,C2976+1)</f>
        <v>11</v>
      </c>
      <c r="D2977" s="1">
        <f t="shared" si="109"/>
        <v>6</v>
      </c>
      <c r="E2977" s="1" t="str">
        <f>INDEX(Protocol[Mark],MATCH(C2977,Protocol[Step],0))</f>
        <v>9Rot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165010006</v>
      </c>
      <c r="H2977" s="134">
        <f>Systematic[[#This Row],[SampleVariableLabel]]+100*Systematic[[#This Row],[State]]</f>
        <v>165011106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165</v>
      </c>
      <c r="B2978" s="1">
        <f>IF(C2978=0,IF(B2977=Protocol!$V$20,1,B2977+1),B2977)</f>
        <v>1</v>
      </c>
      <c r="C2978" s="1">
        <f>IF(C2977+1=Protocol!$V$21,0,C2977+1)</f>
        <v>12</v>
      </c>
      <c r="D2978" s="1">
        <f t="shared" si="109"/>
        <v>1</v>
      </c>
      <c r="E2978" s="1" t="str">
        <f>INDEX(Protocol[Mark],MATCH(C2978,Protocol[Step],0))</f>
        <v>10Ama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165010001</v>
      </c>
      <c r="H2978" s="134">
        <f>Systematic[[#This Row],[SampleVariableLabel]]+100*Systematic[[#This Row],[State]]</f>
        <v>165011201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166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0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166010002</v>
      </c>
      <c r="H2979" s="134">
        <f>Systematic[[#This Row],[SampleVariableLabel]]+100*Systematic[[#This Row],[State]]</f>
        <v>166010002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166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166010003</v>
      </c>
      <c r="H2980" s="134">
        <f>Systematic[[#This Row],[SampleVariableLabel]]+100*Systematic[[#This Row],[State]]</f>
        <v>166010103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166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(M.1)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166010004</v>
      </c>
      <c r="H2981" s="134">
        <f>Systematic[[#This Row],[SampleVariableLabel]]+100*Systematic[[#This Row],[State]]</f>
        <v>166010204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166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166010005</v>
      </c>
      <c r="H2982" s="134">
        <f>Systematic[[#This Row],[SampleVariableLabel]]+100*Systematic[[#This Row],[State]]</f>
        <v>166010305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166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3M2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166010006</v>
      </c>
      <c r="H2983" s="134">
        <f>Systematic[[#This Row],[SampleVariableLabel]]+100*Systematic[[#This Row],[State]]</f>
        <v>166010406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166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M(c)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166010001</v>
      </c>
      <c r="H2984" s="134">
        <f>Systematic[[#This Row],[SampleVariableLabel]]+100*Systematic[[#This Row],[State]]</f>
        <v>166010501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166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4P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166010002</v>
      </c>
      <c r="H2985" s="134">
        <f>Systematic[[#This Row],[SampleVariableLabel]]+100*Systematic[[#This Row],[State]]</f>
        <v>166010602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166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5G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166010003</v>
      </c>
      <c r="H2986" s="134">
        <f>Systematic[[#This Row],[SampleVariableLabel]]+100*Systematic[[#This Row],[State]]</f>
        <v>166010703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166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6S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166010004</v>
      </c>
      <c r="H2987" s="134">
        <f>Systematic[[#This Row],[SampleVariableLabel]]+100*Systematic[[#This Row],[State]]</f>
        <v>166010804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166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7Gp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166010005</v>
      </c>
      <c r="H2988" s="134">
        <f>Systematic[[#This Row],[SampleVariableLabel]]+100*Systematic[[#This Row],[State]]</f>
        <v>166010905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166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8U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166010006</v>
      </c>
      <c r="H2989" s="134">
        <f>Systematic[[#This Row],[SampleVariableLabel]]+100*Systematic[[#This Row],[State]]</f>
        <v>166011006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166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9Rot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166010001</v>
      </c>
      <c r="H2990" s="134">
        <f>Systematic[[#This Row],[SampleVariableLabel]]+100*Systematic[[#This Row],[State]]</f>
        <v>166011101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166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10Ama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166010002</v>
      </c>
      <c r="H2991" s="134">
        <f>Systematic[[#This Row],[SampleVariableLabel]]+100*Systematic[[#This Row],[State]]</f>
        <v>166011202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167</v>
      </c>
      <c r="B2992" s="1">
        <f>IF(C2992=0,IF(B2991=Protocol!$V$20,1,B2991+1),B2991)</f>
        <v>1</v>
      </c>
      <c r="C2992" s="1">
        <f>IF(C2991+1=Protocol!$V$21,0,C2991+1)</f>
        <v>0</v>
      </c>
      <c r="D2992" s="1">
        <f t="shared" si="109"/>
        <v>3</v>
      </c>
      <c r="E2992" s="1" t="str">
        <f>INDEX(Protocol[Mark],MATCH(C2992,Protocol[Step],0))</f>
        <v>0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167010003</v>
      </c>
      <c r="H2992" s="134">
        <f>Systematic[[#This Row],[SampleVariableLabel]]+100*Systematic[[#This Row],[State]]</f>
        <v>167010003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167</v>
      </c>
      <c r="B2993" s="1">
        <f>IF(C2993=0,IF(B2992=Protocol!$V$20,1,B2992+1),B2992)</f>
        <v>1</v>
      </c>
      <c r="C2993" s="1">
        <f>IF(C2992+1=Protocol!$V$21,0,C2992+1)</f>
        <v>1</v>
      </c>
      <c r="D2993" s="1">
        <f t="shared" si="109"/>
        <v>4</v>
      </c>
      <c r="E2993" s="1" t="str">
        <f>INDEX(Protocol[Mark],MATCH(C2993,Protocol[Step],0))</f>
        <v>1D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167010004</v>
      </c>
      <c r="H2993" s="134">
        <f>Systematic[[#This Row],[SampleVariableLabel]]+100*Systematic[[#This Row],[State]]</f>
        <v>167010104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167</v>
      </c>
      <c r="B2994" s="1">
        <f>IF(C2994=0,IF(B2993=Protocol!$V$20,1,B2993+1),B2993)</f>
        <v>1</v>
      </c>
      <c r="C2994" s="1">
        <f>IF(C2993+1=Protocol!$V$21,0,C2993+1)</f>
        <v>2</v>
      </c>
      <c r="D2994" s="1">
        <f t="shared" si="109"/>
        <v>5</v>
      </c>
      <c r="E2994" s="1" t="str">
        <f>INDEX(Protocol[Mark],MATCH(C2994,Protocol[Step],0))</f>
        <v>(M.1)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167010005</v>
      </c>
      <c r="H2994" s="134">
        <f>Systematic[[#This Row],[SampleVariableLabel]]+100*Systematic[[#This Row],[State]]</f>
        <v>167010205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167</v>
      </c>
      <c r="B2995" s="1">
        <f>IF(C2995=0,IF(B2994=Protocol!$V$20,1,B2994+1),B2994)</f>
        <v>1</v>
      </c>
      <c r="C2995" s="1">
        <f>IF(C2994+1=Protocol!$V$21,0,C2994+1)</f>
        <v>3</v>
      </c>
      <c r="D2995" s="1">
        <f t="shared" si="109"/>
        <v>6</v>
      </c>
      <c r="E2995" s="1" t="str">
        <f>INDEX(Protocol[Mark],MATCH(C2995,Protocol[Step],0))</f>
        <v>2Oct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167010006</v>
      </c>
      <c r="H2995" s="134">
        <f>Systematic[[#This Row],[SampleVariableLabel]]+100*Systematic[[#This Row],[State]]</f>
        <v>167010306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167</v>
      </c>
      <c r="B2996" s="1">
        <f>IF(C2996=0,IF(B2995=Protocol!$V$20,1,B2995+1),B2995)</f>
        <v>1</v>
      </c>
      <c r="C2996" s="1">
        <f>IF(C2995+1=Protocol!$V$21,0,C2995+1)</f>
        <v>4</v>
      </c>
      <c r="D2996" s="1">
        <f t="shared" si="109"/>
        <v>1</v>
      </c>
      <c r="E2996" s="1" t="str">
        <f>INDEX(Protocol[Mark],MATCH(C2996,Protocol[Step],0))</f>
        <v>3M2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167010001</v>
      </c>
      <c r="H2996" s="134">
        <f>Systematic[[#This Row],[SampleVariableLabel]]+100*Systematic[[#This Row],[State]]</f>
        <v>167010401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167</v>
      </c>
      <c r="B2997" s="1">
        <f>IF(C2997=0,IF(B2996=Protocol!$V$20,1,B2996+1),B2996)</f>
        <v>1</v>
      </c>
      <c r="C2997" s="1">
        <f>IF(C2996+1=Protocol!$V$21,0,C2996+1)</f>
        <v>5</v>
      </c>
      <c r="D2997" s="1">
        <f t="shared" si="109"/>
        <v>2</v>
      </c>
      <c r="E2997" s="1" t="str">
        <f>INDEX(Protocol[Mark],MATCH(C2997,Protocol[Step],0))</f>
        <v>M(c)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167010002</v>
      </c>
      <c r="H2997" s="134">
        <f>Systematic[[#This Row],[SampleVariableLabel]]+100*Systematic[[#This Row],[State]]</f>
        <v>167010502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167</v>
      </c>
      <c r="B2998" s="1">
        <f>IF(C2998=0,IF(B2997=Protocol!$V$20,1,B2997+1),B2997)</f>
        <v>1</v>
      </c>
      <c r="C2998" s="1">
        <f>IF(C2997+1=Protocol!$V$21,0,C2997+1)</f>
        <v>6</v>
      </c>
      <c r="D2998" s="1">
        <f t="shared" si="109"/>
        <v>3</v>
      </c>
      <c r="E2998" s="1" t="str">
        <f>INDEX(Protocol[Mark],MATCH(C2998,Protocol[Step],0))</f>
        <v>4P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167010003</v>
      </c>
      <c r="H2998" s="134">
        <f>Systematic[[#This Row],[SampleVariableLabel]]+100*Systematic[[#This Row],[State]]</f>
        <v>167010603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167</v>
      </c>
      <c r="B2999" s="1">
        <f>IF(C2999=0,IF(B2998=Protocol!$V$20,1,B2998+1),B2998)</f>
        <v>1</v>
      </c>
      <c r="C2999" s="1">
        <f>IF(C2998+1=Protocol!$V$21,0,C2998+1)</f>
        <v>7</v>
      </c>
      <c r="D2999" s="1">
        <f t="shared" si="109"/>
        <v>4</v>
      </c>
      <c r="E2999" s="1" t="str">
        <f>INDEX(Protocol[Mark],MATCH(C2999,Protocol[Step],0))</f>
        <v>5G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167010004</v>
      </c>
      <c r="H2999" s="134">
        <f>Systematic[[#This Row],[SampleVariableLabel]]+100*Systematic[[#This Row],[State]]</f>
        <v>167010704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167</v>
      </c>
      <c r="B3000" s="1">
        <f>IF(C3000=0,IF(B2999=Protocol!$V$20,1,B2999+1),B2999)</f>
        <v>1</v>
      </c>
      <c r="C3000" s="1">
        <f>IF(C2999+1=Protocol!$V$21,0,C2999+1)</f>
        <v>8</v>
      </c>
      <c r="D3000" s="1">
        <f t="shared" si="109"/>
        <v>5</v>
      </c>
      <c r="E3000" s="1" t="str">
        <f>INDEX(Protocol[Mark],MATCH(C3000,Protocol[Step],0))</f>
        <v>6S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167010005</v>
      </c>
      <c r="H3000" s="134">
        <f>Systematic[[#This Row],[SampleVariableLabel]]+100*Systematic[[#This Row],[State]]</f>
        <v>167010805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167</v>
      </c>
      <c r="B3001" s="1">
        <f>IF(C3001=0,IF(B3000=Protocol!$V$20,1,B3000+1),B3000)</f>
        <v>1</v>
      </c>
      <c r="C3001" s="1">
        <f>IF(C3000+1=Protocol!$V$21,0,C3000+1)</f>
        <v>9</v>
      </c>
      <c r="D3001" s="1">
        <f t="shared" si="109"/>
        <v>6</v>
      </c>
      <c r="E3001" s="1" t="str">
        <f>INDEX(Protocol[Mark],MATCH(C3001,Protocol[Step],0))</f>
        <v>7Gp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167010006</v>
      </c>
      <c r="H3001" s="134">
        <f>Systematic[[#This Row],[SampleVariableLabel]]+100*Systematic[[#This Row],[State]]</f>
        <v>167010906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167</v>
      </c>
      <c r="B3002" s="1">
        <f>IF(C3002=0,IF(B3001=Protocol!$V$20,1,B3001+1),B3001)</f>
        <v>1</v>
      </c>
      <c r="C3002" s="1">
        <f>IF(C3001+1=Protocol!$V$21,0,C3001+1)</f>
        <v>10</v>
      </c>
      <c r="D3002" s="1">
        <f t="shared" si="109"/>
        <v>1</v>
      </c>
      <c r="E3002" s="1" t="str">
        <f>INDEX(Protocol[Mark],MATCH(C3002,Protocol[Step],0))</f>
        <v>8U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167010001</v>
      </c>
      <c r="H3002" s="134">
        <f>Systematic[[#This Row],[SampleVariableLabel]]+100*Systematic[[#This Row],[State]]</f>
        <v>167011001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167</v>
      </c>
      <c r="B3003" s="1">
        <f>IF(C3003=0,IF(B3002=Protocol!$V$20,1,B3002+1),B3002)</f>
        <v>1</v>
      </c>
      <c r="C3003" s="1">
        <f>IF(C3002+1=Protocol!$V$21,0,C3002+1)</f>
        <v>11</v>
      </c>
      <c r="D3003" s="1">
        <f t="shared" si="109"/>
        <v>2</v>
      </c>
      <c r="E3003" s="1" t="str">
        <f>INDEX(Protocol[Mark],MATCH(C3003,Protocol[Step],0))</f>
        <v>9Rot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167010002</v>
      </c>
      <c r="H3003" s="134">
        <f>Systematic[[#This Row],[SampleVariableLabel]]+100*Systematic[[#This Row],[State]]</f>
        <v>167011102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167</v>
      </c>
      <c r="B3004" s="1">
        <f>IF(C3004=0,IF(B3003=Protocol!$V$20,1,B3003+1),B3003)</f>
        <v>1</v>
      </c>
      <c r="C3004" s="1">
        <f>IF(C3003+1=Protocol!$V$21,0,C3003+1)</f>
        <v>12</v>
      </c>
      <c r="D3004" s="1">
        <f t="shared" si="109"/>
        <v>3</v>
      </c>
      <c r="E3004" s="1" t="str">
        <f>INDEX(Protocol[Mark],MATCH(C3004,Protocol[Step],0))</f>
        <v>10Ama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167010003</v>
      </c>
      <c r="H3004" s="134">
        <f>Systematic[[#This Row],[SampleVariableLabel]]+100*Systematic[[#This Row],[State]]</f>
        <v>167011203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168</v>
      </c>
      <c r="B3005" s="1">
        <f>IF(C3005=0,IF(B3004=Protocol!$V$20,1,B3004+1),B3004)</f>
        <v>1</v>
      </c>
      <c r="C3005" s="1">
        <f>IF(C3004+1=Protocol!$V$21,0,C3004+1)</f>
        <v>0</v>
      </c>
      <c r="D3005" s="1">
        <f t="shared" si="109"/>
        <v>4</v>
      </c>
      <c r="E3005" s="1" t="str">
        <f>INDEX(Protocol[Mark],MATCH(C3005,Protocol[Step],0))</f>
        <v>0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168010004</v>
      </c>
      <c r="H3005" s="134">
        <f>Systematic[[#This Row],[SampleVariableLabel]]+100*Systematic[[#This Row],[State]]</f>
        <v>168010004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168</v>
      </c>
      <c r="B3006" s="1">
        <f>IF(C3006=0,IF(B3005=Protocol!$V$20,1,B3005+1),B3005)</f>
        <v>1</v>
      </c>
      <c r="C3006" s="1">
        <f>IF(C3005+1=Protocol!$V$21,0,C3005+1)</f>
        <v>1</v>
      </c>
      <c r="D3006" s="1">
        <f t="shared" si="109"/>
        <v>5</v>
      </c>
      <c r="E3006" s="1" t="str">
        <f>INDEX(Protocol[Mark],MATCH(C3006,Protocol[Step],0))</f>
        <v>1D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168010005</v>
      </c>
      <c r="H3006" s="134">
        <f>Systematic[[#This Row],[SampleVariableLabel]]+100*Systematic[[#This Row],[State]]</f>
        <v>168010105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168</v>
      </c>
      <c r="B3007" s="1">
        <f>IF(C3007=0,IF(B3006=Protocol!$V$20,1,B3006+1),B3006)</f>
        <v>1</v>
      </c>
      <c r="C3007" s="1">
        <f>IF(C3006+1=Protocol!$V$21,0,C3006+1)</f>
        <v>2</v>
      </c>
      <c r="D3007" s="1">
        <f t="shared" si="109"/>
        <v>6</v>
      </c>
      <c r="E3007" s="1" t="str">
        <f>INDEX(Protocol[Mark],MATCH(C3007,Protocol[Step],0))</f>
        <v>(M.1)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168010006</v>
      </c>
      <c r="H3007" s="134">
        <f>Systematic[[#This Row],[SampleVariableLabel]]+100*Systematic[[#This Row],[State]]</f>
        <v>168010206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168</v>
      </c>
      <c r="B3008" s="1">
        <f>IF(C3008=0,IF(B3007=Protocol!$V$20,1,B3007+1),B3007)</f>
        <v>1</v>
      </c>
      <c r="C3008" s="1">
        <f>IF(C3007+1=Protocol!$V$21,0,C3007+1)</f>
        <v>3</v>
      </c>
      <c r="D3008" s="1">
        <f t="shared" si="109"/>
        <v>1</v>
      </c>
      <c r="E3008" s="1" t="str">
        <f>INDEX(Protocol[Mark],MATCH(C3008,Protocol[Step],0))</f>
        <v>2Oct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168010001</v>
      </c>
      <c r="H3008" s="134">
        <f>Systematic[[#This Row],[SampleVariableLabel]]+100*Systematic[[#This Row],[State]]</f>
        <v>168010301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168</v>
      </c>
      <c r="B3009" s="1">
        <f>IF(C3009=0,IF(B3008=Protocol!$V$20,1,B3008+1),B3008)</f>
        <v>1</v>
      </c>
      <c r="C3009" s="1">
        <f>IF(C3008+1=Protocol!$V$21,0,C3008+1)</f>
        <v>4</v>
      </c>
      <c r="D3009" s="1">
        <f t="shared" si="109"/>
        <v>2</v>
      </c>
      <c r="E3009" s="1" t="str">
        <f>INDEX(Protocol[Mark],MATCH(C3009,Protocol[Step],0))</f>
        <v>3M2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168010002</v>
      </c>
      <c r="H3009" s="134">
        <f>Systematic[[#This Row],[SampleVariableLabel]]+100*Systematic[[#This Row],[State]]</f>
        <v>168010402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168</v>
      </c>
      <c r="B3010" s="1">
        <f>IF(C3010=0,IF(B3009=Protocol!$V$20,1,B3009+1),B3009)</f>
        <v>1</v>
      </c>
      <c r="C3010" s="1">
        <f>IF(C3009+1=Protocol!$V$21,0,C3009+1)</f>
        <v>5</v>
      </c>
      <c r="D3010" s="1">
        <f t="shared" si="109"/>
        <v>3</v>
      </c>
      <c r="E3010" s="1" t="str">
        <f>INDEX(Protocol[Mark],MATCH(C3010,Protocol[Step],0))</f>
        <v>M(c)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168010003</v>
      </c>
      <c r="H3010" s="134">
        <f>Systematic[[#This Row],[SampleVariableLabel]]+100*Systematic[[#This Row],[State]]</f>
        <v>168010503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168</v>
      </c>
      <c r="B3011" s="1">
        <f>IF(C3011=0,IF(B3010=Protocol!$V$20,1,B3010+1),B3010)</f>
        <v>1</v>
      </c>
      <c r="C3011" s="1">
        <f>IF(C3010+1=Protocol!$V$21,0,C3010+1)</f>
        <v>6</v>
      </c>
      <c r="D3011" s="1">
        <f t="shared" ref="D3011:D3074" si="111">IF(D3010=nVariables,1,D3010+1)</f>
        <v>4</v>
      </c>
      <c r="E3011" s="1" t="str">
        <f>INDEX(Protocol[Mark],MATCH(C3011,Protocol[Step],0))</f>
        <v>4P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168010004</v>
      </c>
      <c r="H3011" s="134">
        <f>Systematic[[#This Row],[SampleVariableLabel]]+100*Systematic[[#This Row],[State]]</f>
        <v>168010604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168</v>
      </c>
      <c r="B3012" s="1">
        <f>IF(C3012=0,IF(B3011=Protocol!$V$20,1,B3011+1),B3011)</f>
        <v>1</v>
      </c>
      <c r="C3012" s="1">
        <f>IF(C3011+1=Protocol!$V$21,0,C3011+1)</f>
        <v>7</v>
      </c>
      <c r="D3012" s="1">
        <f t="shared" si="111"/>
        <v>5</v>
      </c>
      <c r="E3012" s="1" t="str">
        <f>INDEX(Protocol[Mark],MATCH(C3012,Protocol[Step],0))</f>
        <v>5G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168010005</v>
      </c>
      <c r="H3012" s="134">
        <f>Systematic[[#This Row],[SampleVariableLabel]]+100*Systematic[[#This Row],[State]]</f>
        <v>168010705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168</v>
      </c>
      <c r="B3013" s="1">
        <f>IF(C3013=0,IF(B3012=Protocol!$V$20,1,B3012+1),B3012)</f>
        <v>1</v>
      </c>
      <c r="C3013" s="1">
        <f>IF(C3012+1=Protocol!$V$21,0,C3012+1)</f>
        <v>8</v>
      </c>
      <c r="D3013" s="1">
        <f t="shared" si="111"/>
        <v>6</v>
      </c>
      <c r="E3013" s="1" t="str">
        <f>INDEX(Protocol[Mark],MATCH(C3013,Protocol[Step],0))</f>
        <v>6S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168010006</v>
      </c>
      <c r="H3013" s="134">
        <f>Systematic[[#This Row],[SampleVariableLabel]]+100*Systematic[[#This Row],[State]]</f>
        <v>168010806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168</v>
      </c>
      <c r="B3014" s="1">
        <f>IF(C3014=0,IF(B3013=Protocol!$V$20,1,B3013+1),B3013)</f>
        <v>1</v>
      </c>
      <c r="C3014" s="1">
        <f>IF(C3013+1=Protocol!$V$21,0,C3013+1)</f>
        <v>9</v>
      </c>
      <c r="D3014" s="1">
        <f t="shared" si="111"/>
        <v>1</v>
      </c>
      <c r="E3014" s="1" t="str">
        <f>INDEX(Protocol[Mark],MATCH(C3014,Protocol[Step],0))</f>
        <v>7Gp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168010001</v>
      </c>
      <c r="H3014" s="134">
        <f>Systematic[[#This Row],[SampleVariableLabel]]+100*Systematic[[#This Row],[State]]</f>
        <v>168010901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168</v>
      </c>
      <c r="B3015" s="1">
        <f>IF(C3015=0,IF(B3014=Protocol!$V$20,1,B3014+1),B3014)</f>
        <v>1</v>
      </c>
      <c r="C3015" s="1">
        <f>IF(C3014+1=Protocol!$V$21,0,C3014+1)</f>
        <v>10</v>
      </c>
      <c r="D3015" s="1">
        <f t="shared" si="111"/>
        <v>2</v>
      </c>
      <c r="E3015" s="1" t="str">
        <f>INDEX(Protocol[Mark],MATCH(C3015,Protocol[Step],0))</f>
        <v>8U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168010002</v>
      </c>
      <c r="H3015" s="134">
        <f>Systematic[[#This Row],[SampleVariableLabel]]+100*Systematic[[#This Row],[State]]</f>
        <v>168011002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168</v>
      </c>
      <c r="B3016" s="1">
        <f>IF(C3016=0,IF(B3015=Protocol!$V$20,1,B3015+1),B3015)</f>
        <v>1</v>
      </c>
      <c r="C3016" s="1">
        <f>IF(C3015+1=Protocol!$V$21,0,C3015+1)</f>
        <v>11</v>
      </c>
      <c r="D3016" s="1">
        <f t="shared" si="111"/>
        <v>3</v>
      </c>
      <c r="E3016" s="1" t="str">
        <f>INDEX(Protocol[Mark],MATCH(C3016,Protocol[Step],0))</f>
        <v>9Rot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168010003</v>
      </c>
      <c r="H3016" s="134">
        <f>Systematic[[#This Row],[SampleVariableLabel]]+100*Systematic[[#This Row],[State]]</f>
        <v>168011103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168</v>
      </c>
      <c r="B3017" s="1">
        <f>IF(C3017=0,IF(B3016=Protocol!$V$20,1,B3016+1),B3016)</f>
        <v>1</v>
      </c>
      <c r="C3017" s="1">
        <f>IF(C3016+1=Protocol!$V$21,0,C3016+1)</f>
        <v>12</v>
      </c>
      <c r="D3017" s="1">
        <f t="shared" si="111"/>
        <v>4</v>
      </c>
      <c r="E3017" s="1" t="str">
        <f>INDEX(Protocol[Mark],MATCH(C3017,Protocol[Step],0))</f>
        <v>10Ama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168010004</v>
      </c>
      <c r="H3017" s="134">
        <f>Systematic[[#This Row],[SampleVariableLabel]]+100*Systematic[[#This Row],[State]]</f>
        <v>168011204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169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0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169010005</v>
      </c>
      <c r="H3018" s="134">
        <f>Systematic[[#This Row],[SampleVariableLabel]]+100*Systematic[[#This Row],[State]]</f>
        <v>169010005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169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1D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169010006</v>
      </c>
      <c r="H3019" s="134">
        <f>Systematic[[#This Row],[SampleVariableLabel]]+100*Systematic[[#This Row],[State]]</f>
        <v>169010106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169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(M.1)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169010001</v>
      </c>
      <c r="H3020" s="134">
        <f>Systematic[[#This Row],[SampleVariableLabel]]+100*Systematic[[#This Row],[State]]</f>
        <v>169010201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169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2Oct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169010002</v>
      </c>
      <c r="H3021" s="134">
        <f>Systematic[[#This Row],[SampleVariableLabel]]+100*Systematic[[#This Row],[State]]</f>
        <v>169010302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169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3M2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169010003</v>
      </c>
      <c r="H3022" s="134">
        <f>Systematic[[#This Row],[SampleVariableLabel]]+100*Systematic[[#This Row],[State]]</f>
        <v>169010403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169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M(c)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169010004</v>
      </c>
      <c r="H3023" s="134">
        <f>Systematic[[#This Row],[SampleVariableLabel]]+100*Systematic[[#This Row],[State]]</f>
        <v>169010504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169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4P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169010005</v>
      </c>
      <c r="H3024" s="134">
        <f>Systematic[[#This Row],[SampleVariableLabel]]+100*Systematic[[#This Row],[State]]</f>
        <v>169010605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169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5G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169010006</v>
      </c>
      <c r="H3025" s="134">
        <f>Systematic[[#This Row],[SampleVariableLabel]]+100*Systematic[[#This Row],[State]]</f>
        <v>169010706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169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6S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169010001</v>
      </c>
      <c r="H3026" s="134">
        <f>Systematic[[#This Row],[SampleVariableLabel]]+100*Systematic[[#This Row],[State]]</f>
        <v>169010801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169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7Gp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169010002</v>
      </c>
      <c r="H3027" s="134">
        <f>Systematic[[#This Row],[SampleVariableLabel]]+100*Systematic[[#This Row],[State]]</f>
        <v>169010902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169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8U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169010003</v>
      </c>
      <c r="H3028" s="134">
        <f>Systematic[[#This Row],[SampleVariableLabel]]+100*Systematic[[#This Row],[State]]</f>
        <v>169011003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169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9Rot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169010004</v>
      </c>
      <c r="H3029" s="134">
        <f>Systematic[[#This Row],[SampleVariableLabel]]+100*Systematic[[#This Row],[State]]</f>
        <v>169011104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169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10Ama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169010005</v>
      </c>
      <c r="H3030" s="134">
        <f>Systematic[[#This Row],[SampleVariableLabel]]+100*Systematic[[#This Row],[State]]</f>
        <v>169011205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170</v>
      </c>
      <c r="B3031" s="1">
        <f>IF(C3031=0,IF(B3030=Protocol!$V$20,1,B3030+1),B3030)</f>
        <v>1</v>
      </c>
      <c r="C3031" s="1">
        <f>IF(C3030+1=Protocol!$V$21,0,C3030+1)</f>
        <v>0</v>
      </c>
      <c r="D3031" s="1">
        <f t="shared" si="111"/>
        <v>6</v>
      </c>
      <c r="E3031" s="1" t="str">
        <f>INDEX(Protocol[Mark],MATCH(C3031,Protocol[Step],0))</f>
        <v>0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170010006</v>
      </c>
      <c r="H3031" s="134">
        <f>Systematic[[#This Row],[SampleVariableLabel]]+100*Systematic[[#This Row],[State]]</f>
        <v>170010006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170</v>
      </c>
      <c r="B3032" s="1">
        <f>IF(C3032=0,IF(B3031=Protocol!$V$20,1,B3031+1),B3031)</f>
        <v>1</v>
      </c>
      <c r="C3032" s="1">
        <f>IF(C3031+1=Protocol!$V$21,0,C3031+1)</f>
        <v>1</v>
      </c>
      <c r="D3032" s="1">
        <f t="shared" si="111"/>
        <v>1</v>
      </c>
      <c r="E3032" s="1" t="str">
        <f>INDEX(Protocol[Mark],MATCH(C3032,Protocol[Step],0))</f>
        <v>1D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170010001</v>
      </c>
      <c r="H3032" s="134">
        <f>Systematic[[#This Row],[SampleVariableLabel]]+100*Systematic[[#This Row],[State]]</f>
        <v>170010101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170</v>
      </c>
      <c r="B3033" s="1">
        <f>IF(C3033=0,IF(B3032=Protocol!$V$20,1,B3032+1),B3032)</f>
        <v>1</v>
      </c>
      <c r="C3033" s="1">
        <f>IF(C3032+1=Protocol!$V$21,0,C3032+1)</f>
        <v>2</v>
      </c>
      <c r="D3033" s="1">
        <f t="shared" si="111"/>
        <v>2</v>
      </c>
      <c r="E3033" s="1" t="str">
        <f>INDEX(Protocol[Mark],MATCH(C3033,Protocol[Step],0))</f>
        <v>(M.1)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170010002</v>
      </c>
      <c r="H3033" s="134">
        <f>Systematic[[#This Row],[SampleVariableLabel]]+100*Systematic[[#This Row],[State]]</f>
        <v>170010202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170</v>
      </c>
      <c r="B3034" s="1">
        <f>IF(C3034=0,IF(B3033=Protocol!$V$20,1,B3033+1),B3033)</f>
        <v>1</v>
      </c>
      <c r="C3034" s="1">
        <f>IF(C3033+1=Protocol!$V$21,0,C3033+1)</f>
        <v>3</v>
      </c>
      <c r="D3034" s="1">
        <f t="shared" si="111"/>
        <v>3</v>
      </c>
      <c r="E3034" s="1" t="str">
        <f>INDEX(Protocol[Mark],MATCH(C3034,Protocol[Step],0))</f>
        <v>2Oct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170010003</v>
      </c>
      <c r="H3034" s="134">
        <f>Systematic[[#This Row],[SampleVariableLabel]]+100*Systematic[[#This Row],[State]]</f>
        <v>170010303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170</v>
      </c>
      <c r="B3035" s="1">
        <f>IF(C3035=0,IF(B3034=Protocol!$V$20,1,B3034+1),B3034)</f>
        <v>1</v>
      </c>
      <c r="C3035" s="1">
        <f>IF(C3034+1=Protocol!$V$21,0,C3034+1)</f>
        <v>4</v>
      </c>
      <c r="D3035" s="1">
        <f t="shared" si="111"/>
        <v>4</v>
      </c>
      <c r="E3035" s="1" t="str">
        <f>INDEX(Protocol[Mark],MATCH(C3035,Protocol[Step],0))</f>
        <v>3M2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170010004</v>
      </c>
      <c r="H3035" s="134">
        <f>Systematic[[#This Row],[SampleVariableLabel]]+100*Systematic[[#This Row],[State]]</f>
        <v>170010404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170</v>
      </c>
      <c r="B3036" s="1">
        <f>IF(C3036=0,IF(B3035=Protocol!$V$20,1,B3035+1),B3035)</f>
        <v>1</v>
      </c>
      <c r="C3036" s="1">
        <f>IF(C3035+1=Protocol!$V$21,0,C3035+1)</f>
        <v>5</v>
      </c>
      <c r="D3036" s="1">
        <f t="shared" si="111"/>
        <v>5</v>
      </c>
      <c r="E3036" s="1" t="str">
        <f>INDEX(Protocol[Mark],MATCH(C3036,Protocol[Step],0))</f>
        <v>M(c)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170010005</v>
      </c>
      <c r="H3036" s="134">
        <f>Systematic[[#This Row],[SampleVariableLabel]]+100*Systematic[[#This Row],[State]]</f>
        <v>170010505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170</v>
      </c>
      <c r="B3037" s="1">
        <f>IF(C3037=0,IF(B3036=Protocol!$V$20,1,B3036+1),B3036)</f>
        <v>1</v>
      </c>
      <c r="C3037" s="1">
        <f>IF(C3036+1=Protocol!$V$21,0,C3036+1)</f>
        <v>6</v>
      </c>
      <c r="D3037" s="1">
        <f t="shared" si="111"/>
        <v>6</v>
      </c>
      <c r="E3037" s="1" t="str">
        <f>INDEX(Protocol[Mark],MATCH(C3037,Protocol[Step],0))</f>
        <v>4P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170010006</v>
      </c>
      <c r="H3037" s="134">
        <f>Systematic[[#This Row],[SampleVariableLabel]]+100*Systematic[[#This Row],[State]]</f>
        <v>170010606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170</v>
      </c>
      <c r="B3038" s="1">
        <f>IF(C3038=0,IF(B3037=Protocol!$V$20,1,B3037+1),B3037)</f>
        <v>1</v>
      </c>
      <c r="C3038" s="1">
        <f>IF(C3037+1=Protocol!$V$21,0,C3037+1)</f>
        <v>7</v>
      </c>
      <c r="D3038" s="1">
        <f t="shared" si="111"/>
        <v>1</v>
      </c>
      <c r="E3038" s="1" t="str">
        <f>INDEX(Protocol[Mark],MATCH(C3038,Protocol[Step],0))</f>
        <v>5G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170010001</v>
      </c>
      <c r="H3038" s="134">
        <f>Systematic[[#This Row],[SampleVariableLabel]]+100*Systematic[[#This Row],[State]]</f>
        <v>170010701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170</v>
      </c>
      <c r="B3039" s="1">
        <f>IF(C3039=0,IF(B3038=Protocol!$V$20,1,B3038+1),B3038)</f>
        <v>1</v>
      </c>
      <c r="C3039" s="1">
        <f>IF(C3038+1=Protocol!$V$21,0,C3038+1)</f>
        <v>8</v>
      </c>
      <c r="D3039" s="1">
        <f t="shared" si="111"/>
        <v>2</v>
      </c>
      <c r="E3039" s="1" t="str">
        <f>INDEX(Protocol[Mark],MATCH(C3039,Protocol[Step],0))</f>
        <v>6S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170010002</v>
      </c>
      <c r="H3039" s="134">
        <f>Systematic[[#This Row],[SampleVariableLabel]]+100*Systematic[[#This Row],[State]]</f>
        <v>170010802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170</v>
      </c>
      <c r="B3040" s="1">
        <f>IF(C3040=0,IF(B3039=Protocol!$V$20,1,B3039+1),B3039)</f>
        <v>1</v>
      </c>
      <c r="C3040" s="1">
        <f>IF(C3039+1=Protocol!$V$21,0,C3039+1)</f>
        <v>9</v>
      </c>
      <c r="D3040" s="1">
        <f t="shared" si="111"/>
        <v>3</v>
      </c>
      <c r="E3040" s="1" t="str">
        <f>INDEX(Protocol[Mark],MATCH(C3040,Protocol[Step],0))</f>
        <v>7Gp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170010003</v>
      </c>
      <c r="H3040" s="134">
        <f>Systematic[[#This Row],[SampleVariableLabel]]+100*Systematic[[#This Row],[State]]</f>
        <v>170010903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170</v>
      </c>
      <c r="B3041" s="1">
        <f>IF(C3041=0,IF(B3040=Protocol!$V$20,1,B3040+1),B3040)</f>
        <v>1</v>
      </c>
      <c r="C3041" s="1">
        <f>IF(C3040+1=Protocol!$V$21,0,C3040+1)</f>
        <v>10</v>
      </c>
      <c r="D3041" s="1">
        <f t="shared" si="111"/>
        <v>4</v>
      </c>
      <c r="E3041" s="1" t="str">
        <f>INDEX(Protocol[Mark],MATCH(C3041,Protocol[Step],0))</f>
        <v>8U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170010004</v>
      </c>
      <c r="H3041" s="134">
        <f>Systematic[[#This Row],[SampleVariableLabel]]+100*Systematic[[#This Row],[State]]</f>
        <v>170011004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170</v>
      </c>
      <c r="B3042" s="1">
        <f>IF(C3042=0,IF(B3041=Protocol!$V$20,1,B3041+1),B3041)</f>
        <v>1</v>
      </c>
      <c r="C3042" s="1">
        <f>IF(C3041+1=Protocol!$V$21,0,C3041+1)</f>
        <v>11</v>
      </c>
      <c r="D3042" s="1">
        <f t="shared" si="111"/>
        <v>5</v>
      </c>
      <c r="E3042" s="1" t="str">
        <f>INDEX(Protocol[Mark],MATCH(C3042,Protocol[Step],0))</f>
        <v>9Rot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170010005</v>
      </c>
      <c r="H3042" s="134">
        <f>Systematic[[#This Row],[SampleVariableLabel]]+100*Systematic[[#This Row],[State]]</f>
        <v>170011105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170</v>
      </c>
      <c r="B3043" s="1">
        <f>IF(C3043=0,IF(B3042=Protocol!$V$20,1,B3042+1),B3042)</f>
        <v>1</v>
      </c>
      <c r="C3043" s="1">
        <f>IF(C3042+1=Protocol!$V$21,0,C3042+1)</f>
        <v>12</v>
      </c>
      <c r="D3043" s="1">
        <f t="shared" si="111"/>
        <v>6</v>
      </c>
      <c r="E3043" s="1" t="str">
        <f>INDEX(Protocol[Mark],MATCH(C3043,Protocol[Step],0))</f>
        <v>10Ama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170010006</v>
      </c>
      <c r="H3043" s="134">
        <f>Systematic[[#This Row],[SampleVariableLabel]]+100*Systematic[[#This Row],[State]]</f>
        <v>170011206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171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0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171010001</v>
      </c>
      <c r="H3044" s="134">
        <f>Systematic[[#This Row],[SampleVariableLabel]]+100*Systematic[[#This Row],[State]]</f>
        <v>171010001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171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1D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171010002</v>
      </c>
      <c r="H3045" s="134">
        <f>Systematic[[#This Row],[SampleVariableLabel]]+100*Systematic[[#This Row],[State]]</f>
        <v>171010102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171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(M.1)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171010003</v>
      </c>
      <c r="H3046" s="134">
        <f>Systematic[[#This Row],[SampleVariableLabel]]+100*Systematic[[#This Row],[State]]</f>
        <v>171010203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171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2Oct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171010004</v>
      </c>
      <c r="H3047" s="134">
        <f>Systematic[[#This Row],[SampleVariableLabel]]+100*Systematic[[#This Row],[State]]</f>
        <v>171010304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171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3M2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171010005</v>
      </c>
      <c r="H3048" s="134">
        <f>Systematic[[#This Row],[SampleVariableLabel]]+100*Systematic[[#This Row],[State]]</f>
        <v>171010405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171</v>
      </c>
      <c r="B3049" s="1">
        <f>IF(C3049=0,IF(B3048=Protocol!$V$20,1,B3048+1),B3048)</f>
        <v>1</v>
      </c>
      <c r="C3049" s="1">
        <f>IF(C3048+1=Protocol!$V$21,0,C3048+1)</f>
        <v>5</v>
      </c>
      <c r="D3049" s="1">
        <f t="shared" si="111"/>
        <v>6</v>
      </c>
      <c r="E3049" s="1" t="str">
        <f>INDEX(Protocol[Mark],MATCH(C3049,Protocol[Step],0))</f>
        <v>M(c)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171010006</v>
      </c>
      <c r="H3049" s="134">
        <f>Systematic[[#This Row],[SampleVariableLabel]]+100*Systematic[[#This Row],[State]]</f>
        <v>171010506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171</v>
      </c>
      <c r="B3050" s="1">
        <f>IF(C3050=0,IF(B3049=Protocol!$V$20,1,B3049+1),B3049)</f>
        <v>1</v>
      </c>
      <c r="C3050" s="1">
        <f>IF(C3049+1=Protocol!$V$21,0,C3049+1)</f>
        <v>6</v>
      </c>
      <c r="D3050" s="1">
        <f t="shared" si="111"/>
        <v>1</v>
      </c>
      <c r="E3050" s="1" t="str">
        <f>INDEX(Protocol[Mark],MATCH(C3050,Protocol[Step],0))</f>
        <v>4P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171010001</v>
      </c>
      <c r="H3050" s="134">
        <f>Systematic[[#This Row],[SampleVariableLabel]]+100*Systematic[[#This Row],[State]]</f>
        <v>171010601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171</v>
      </c>
      <c r="B3051" s="1">
        <f>IF(C3051=0,IF(B3050=Protocol!$V$20,1,B3050+1),B3050)</f>
        <v>1</v>
      </c>
      <c r="C3051" s="1">
        <f>IF(C3050+1=Protocol!$V$21,0,C3050+1)</f>
        <v>7</v>
      </c>
      <c r="D3051" s="1">
        <f t="shared" si="111"/>
        <v>2</v>
      </c>
      <c r="E3051" s="1" t="str">
        <f>INDEX(Protocol[Mark],MATCH(C3051,Protocol[Step],0))</f>
        <v>5G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171010002</v>
      </c>
      <c r="H3051" s="134">
        <f>Systematic[[#This Row],[SampleVariableLabel]]+100*Systematic[[#This Row],[State]]</f>
        <v>171010702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171</v>
      </c>
      <c r="B3052" s="1">
        <f>IF(C3052=0,IF(B3051=Protocol!$V$20,1,B3051+1),B3051)</f>
        <v>1</v>
      </c>
      <c r="C3052" s="1">
        <f>IF(C3051+1=Protocol!$V$21,0,C3051+1)</f>
        <v>8</v>
      </c>
      <c r="D3052" s="1">
        <f t="shared" si="111"/>
        <v>3</v>
      </c>
      <c r="E3052" s="1" t="str">
        <f>INDEX(Protocol[Mark],MATCH(C3052,Protocol[Step],0))</f>
        <v>6S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171010003</v>
      </c>
      <c r="H3052" s="134">
        <f>Systematic[[#This Row],[SampleVariableLabel]]+100*Systematic[[#This Row],[State]]</f>
        <v>171010803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171</v>
      </c>
      <c r="B3053" s="1">
        <f>IF(C3053=0,IF(B3052=Protocol!$V$20,1,B3052+1),B3052)</f>
        <v>1</v>
      </c>
      <c r="C3053" s="1">
        <f>IF(C3052+1=Protocol!$V$21,0,C3052+1)</f>
        <v>9</v>
      </c>
      <c r="D3053" s="1">
        <f t="shared" si="111"/>
        <v>4</v>
      </c>
      <c r="E3053" s="1" t="str">
        <f>INDEX(Protocol[Mark],MATCH(C3053,Protocol[Step],0))</f>
        <v>7Gp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171010004</v>
      </c>
      <c r="H3053" s="134">
        <f>Systematic[[#This Row],[SampleVariableLabel]]+100*Systematic[[#This Row],[State]]</f>
        <v>171010904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171</v>
      </c>
      <c r="B3054" s="1">
        <f>IF(C3054=0,IF(B3053=Protocol!$V$20,1,B3053+1),B3053)</f>
        <v>1</v>
      </c>
      <c r="C3054" s="1">
        <f>IF(C3053+1=Protocol!$V$21,0,C3053+1)</f>
        <v>10</v>
      </c>
      <c r="D3054" s="1">
        <f t="shared" si="111"/>
        <v>5</v>
      </c>
      <c r="E3054" s="1" t="str">
        <f>INDEX(Protocol[Mark],MATCH(C3054,Protocol[Step],0))</f>
        <v>8U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171010005</v>
      </c>
      <c r="H3054" s="134">
        <f>Systematic[[#This Row],[SampleVariableLabel]]+100*Systematic[[#This Row],[State]]</f>
        <v>171011005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171</v>
      </c>
      <c r="B3055" s="1">
        <f>IF(C3055=0,IF(B3054=Protocol!$V$20,1,B3054+1),B3054)</f>
        <v>1</v>
      </c>
      <c r="C3055" s="1">
        <f>IF(C3054+1=Protocol!$V$21,0,C3054+1)</f>
        <v>11</v>
      </c>
      <c r="D3055" s="1">
        <f t="shared" si="111"/>
        <v>6</v>
      </c>
      <c r="E3055" s="1" t="str">
        <f>INDEX(Protocol[Mark],MATCH(C3055,Protocol[Step],0))</f>
        <v>9Rot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171010006</v>
      </c>
      <c r="H3055" s="134">
        <f>Systematic[[#This Row],[SampleVariableLabel]]+100*Systematic[[#This Row],[State]]</f>
        <v>171011106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171</v>
      </c>
      <c r="B3056" s="1">
        <f>IF(C3056=0,IF(B3055=Protocol!$V$20,1,B3055+1),B3055)</f>
        <v>1</v>
      </c>
      <c r="C3056" s="1">
        <f>IF(C3055+1=Protocol!$V$21,0,C3055+1)</f>
        <v>12</v>
      </c>
      <c r="D3056" s="1">
        <f t="shared" si="111"/>
        <v>1</v>
      </c>
      <c r="E3056" s="1" t="str">
        <f>INDEX(Protocol[Mark],MATCH(C3056,Protocol[Step],0))</f>
        <v>10Ama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171010001</v>
      </c>
      <c r="H3056" s="134">
        <f>Systematic[[#This Row],[SampleVariableLabel]]+100*Systematic[[#This Row],[State]]</f>
        <v>171011201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172</v>
      </c>
      <c r="B3057" s="1">
        <f>IF(C3057=0,IF(B3056=Protocol!$V$20,1,B3056+1),B3056)</f>
        <v>1</v>
      </c>
      <c r="C3057" s="1">
        <f>IF(C3056+1=Protocol!$V$21,0,C3056+1)</f>
        <v>0</v>
      </c>
      <c r="D3057" s="1">
        <f t="shared" si="111"/>
        <v>2</v>
      </c>
      <c r="E3057" s="1" t="str">
        <f>INDEX(Protocol[Mark],MATCH(C3057,Protocol[Step],0))</f>
        <v>0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172010002</v>
      </c>
      <c r="H3057" s="134">
        <f>Systematic[[#This Row],[SampleVariableLabel]]+100*Systematic[[#This Row],[State]]</f>
        <v>172010002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172</v>
      </c>
      <c r="B3058" s="1">
        <f>IF(C3058=0,IF(B3057=Protocol!$V$20,1,B3057+1),B3057)</f>
        <v>1</v>
      </c>
      <c r="C3058" s="1">
        <f>IF(C3057+1=Protocol!$V$21,0,C3057+1)</f>
        <v>1</v>
      </c>
      <c r="D3058" s="1">
        <f t="shared" si="111"/>
        <v>3</v>
      </c>
      <c r="E3058" s="1" t="str">
        <f>INDEX(Protocol[Mark],MATCH(C3058,Protocol[Step],0))</f>
        <v>1D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172010003</v>
      </c>
      <c r="H3058" s="134">
        <f>Systematic[[#This Row],[SampleVariableLabel]]+100*Systematic[[#This Row],[State]]</f>
        <v>172010103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172</v>
      </c>
      <c r="B3059" s="1">
        <f>IF(C3059=0,IF(B3058=Protocol!$V$20,1,B3058+1),B3058)</f>
        <v>1</v>
      </c>
      <c r="C3059" s="1">
        <f>IF(C3058+1=Protocol!$V$21,0,C3058+1)</f>
        <v>2</v>
      </c>
      <c r="D3059" s="1">
        <f t="shared" si="111"/>
        <v>4</v>
      </c>
      <c r="E3059" s="1" t="str">
        <f>INDEX(Protocol[Mark],MATCH(C3059,Protocol[Step],0))</f>
        <v>(M.1)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172010004</v>
      </c>
      <c r="H3059" s="134">
        <f>Systematic[[#This Row],[SampleVariableLabel]]+100*Systematic[[#This Row],[State]]</f>
        <v>172010204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172</v>
      </c>
      <c r="B3060" s="1">
        <f>IF(C3060=0,IF(B3059=Protocol!$V$20,1,B3059+1),B3059)</f>
        <v>1</v>
      </c>
      <c r="C3060" s="1">
        <f>IF(C3059+1=Protocol!$V$21,0,C3059+1)</f>
        <v>3</v>
      </c>
      <c r="D3060" s="1">
        <f t="shared" si="111"/>
        <v>5</v>
      </c>
      <c r="E3060" s="1" t="str">
        <f>INDEX(Protocol[Mark],MATCH(C3060,Protocol[Step],0))</f>
        <v>2Oct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172010005</v>
      </c>
      <c r="H3060" s="134">
        <f>Systematic[[#This Row],[SampleVariableLabel]]+100*Systematic[[#This Row],[State]]</f>
        <v>172010305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172</v>
      </c>
      <c r="B3061" s="1">
        <f>IF(C3061=0,IF(B3060=Protocol!$V$20,1,B3060+1),B3060)</f>
        <v>1</v>
      </c>
      <c r="C3061" s="1">
        <f>IF(C3060+1=Protocol!$V$21,0,C3060+1)</f>
        <v>4</v>
      </c>
      <c r="D3061" s="1">
        <f t="shared" si="111"/>
        <v>6</v>
      </c>
      <c r="E3061" s="1" t="str">
        <f>INDEX(Protocol[Mark],MATCH(C3061,Protocol[Step],0))</f>
        <v>3M2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172010006</v>
      </c>
      <c r="H3061" s="134">
        <f>Systematic[[#This Row],[SampleVariableLabel]]+100*Systematic[[#This Row],[State]]</f>
        <v>172010406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172</v>
      </c>
      <c r="B3062" s="1">
        <f>IF(C3062=0,IF(B3061=Protocol!$V$20,1,B3061+1),B3061)</f>
        <v>1</v>
      </c>
      <c r="C3062" s="1">
        <f>IF(C3061+1=Protocol!$V$21,0,C3061+1)</f>
        <v>5</v>
      </c>
      <c r="D3062" s="1">
        <f t="shared" si="111"/>
        <v>1</v>
      </c>
      <c r="E3062" s="1" t="str">
        <f>INDEX(Protocol[Mark],MATCH(C3062,Protocol[Step],0))</f>
        <v>M(c)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172010001</v>
      </c>
      <c r="H3062" s="134">
        <f>Systematic[[#This Row],[SampleVariableLabel]]+100*Systematic[[#This Row],[State]]</f>
        <v>172010501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172</v>
      </c>
      <c r="B3063" s="1">
        <f>IF(C3063=0,IF(B3062=Protocol!$V$20,1,B3062+1),B3062)</f>
        <v>1</v>
      </c>
      <c r="C3063" s="1">
        <f>IF(C3062+1=Protocol!$V$21,0,C3062+1)</f>
        <v>6</v>
      </c>
      <c r="D3063" s="1">
        <f t="shared" si="111"/>
        <v>2</v>
      </c>
      <c r="E3063" s="1" t="str">
        <f>INDEX(Protocol[Mark],MATCH(C3063,Protocol[Step],0))</f>
        <v>4P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172010002</v>
      </c>
      <c r="H3063" s="134">
        <f>Systematic[[#This Row],[SampleVariableLabel]]+100*Systematic[[#This Row],[State]]</f>
        <v>172010602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172</v>
      </c>
      <c r="B3064" s="1">
        <f>IF(C3064=0,IF(B3063=Protocol!$V$20,1,B3063+1),B3063)</f>
        <v>1</v>
      </c>
      <c r="C3064" s="1">
        <f>IF(C3063+1=Protocol!$V$21,0,C3063+1)</f>
        <v>7</v>
      </c>
      <c r="D3064" s="1">
        <f t="shared" si="111"/>
        <v>3</v>
      </c>
      <c r="E3064" s="1" t="str">
        <f>INDEX(Protocol[Mark],MATCH(C3064,Protocol[Step],0))</f>
        <v>5G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172010003</v>
      </c>
      <c r="H3064" s="134">
        <f>Systematic[[#This Row],[SampleVariableLabel]]+100*Systematic[[#This Row],[State]]</f>
        <v>172010703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172</v>
      </c>
      <c r="B3065" s="1">
        <f>IF(C3065=0,IF(B3064=Protocol!$V$20,1,B3064+1),B3064)</f>
        <v>1</v>
      </c>
      <c r="C3065" s="1">
        <f>IF(C3064+1=Protocol!$V$21,0,C3064+1)</f>
        <v>8</v>
      </c>
      <c r="D3065" s="1">
        <f t="shared" si="111"/>
        <v>4</v>
      </c>
      <c r="E3065" s="1" t="str">
        <f>INDEX(Protocol[Mark],MATCH(C3065,Protocol[Step],0))</f>
        <v>6S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172010004</v>
      </c>
      <c r="H3065" s="134">
        <f>Systematic[[#This Row],[SampleVariableLabel]]+100*Systematic[[#This Row],[State]]</f>
        <v>172010804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172</v>
      </c>
      <c r="B3066" s="1">
        <f>IF(C3066=0,IF(B3065=Protocol!$V$20,1,B3065+1),B3065)</f>
        <v>1</v>
      </c>
      <c r="C3066" s="1">
        <f>IF(C3065+1=Protocol!$V$21,0,C3065+1)</f>
        <v>9</v>
      </c>
      <c r="D3066" s="1">
        <f t="shared" si="111"/>
        <v>5</v>
      </c>
      <c r="E3066" s="1" t="str">
        <f>INDEX(Protocol[Mark],MATCH(C3066,Protocol[Step],0))</f>
        <v>7Gp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172010005</v>
      </c>
      <c r="H3066" s="134">
        <f>Systematic[[#This Row],[SampleVariableLabel]]+100*Systematic[[#This Row],[State]]</f>
        <v>172010905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172</v>
      </c>
      <c r="B3067" s="1">
        <f>IF(C3067=0,IF(B3066=Protocol!$V$20,1,B3066+1),B3066)</f>
        <v>1</v>
      </c>
      <c r="C3067" s="1">
        <f>IF(C3066+1=Protocol!$V$21,0,C3066+1)</f>
        <v>10</v>
      </c>
      <c r="D3067" s="1">
        <f t="shared" si="111"/>
        <v>6</v>
      </c>
      <c r="E3067" s="1" t="str">
        <f>INDEX(Protocol[Mark],MATCH(C3067,Protocol[Step],0))</f>
        <v>8U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172010006</v>
      </c>
      <c r="H3067" s="134">
        <f>Systematic[[#This Row],[SampleVariableLabel]]+100*Systematic[[#This Row],[State]]</f>
        <v>172011006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172</v>
      </c>
      <c r="B3068" s="1">
        <f>IF(C3068=0,IF(B3067=Protocol!$V$20,1,B3067+1),B3067)</f>
        <v>1</v>
      </c>
      <c r="C3068" s="1">
        <f>IF(C3067+1=Protocol!$V$21,0,C3067+1)</f>
        <v>11</v>
      </c>
      <c r="D3068" s="1">
        <f t="shared" si="111"/>
        <v>1</v>
      </c>
      <c r="E3068" s="1" t="str">
        <f>INDEX(Protocol[Mark],MATCH(C3068,Protocol[Step],0))</f>
        <v>9Rot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172010001</v>
      </c>
      <c r="H3068" s="134">
        <f>Systematic[[#This Row],[SampleVariableLabel]]+100*Systematic[[#This Row],[State]]</f>
        <v>172011101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172</v>
      </c>
      <c r="B3069" s="1">
        <f>IF(C3069=0,IF(B3068=Protocol!$V$20,1,B3068+1),B3068)</f>
        <v>1</v>
      </c>
      <c r="C3069" s="1">
        <f>IF(C3068+1=Protocol!$V$21,0,C3068+1)</f>
        <v>12</v>
      </c>
      <c r="D3069" s="1">
        <f t="shared" si="111"/>
        <v>2</v>
      </c>
      <c r="E3069" s="1" t="str">
        <f>INDEX(Protocol[Mark],MATCH(C3069,Protocol[Step],0))</f>
        <v>10Ama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172010002</v>
      </c>
      <c r="H3069" s="134">
        <f>Systematic[[#This Row],[SampleVariableLabel]]+100*Systematic[[#This Row],[State]]</f>
        <v>172011202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173</v>
      </c>
      <c r="B3070" s="1">
        <f>IF(C3070=0,IF(B3069=Protocol!$V$20,1,B3069+1),B3069)</f>
        <v>1</v>
      </c>
      <c r="C3070" s="1">
        <f>IF(C3069+1=Protocol!$V$21,0,C3069+1)</f>
        <v>0</v>
      </c>
      <c r="D3070" s="1">
        <f t="shared" si="111"/>
        <v>3</v>
      </c>
      <c r="E3070" s="1" t="str">
        <f>INDEX(Protocol[Mark],MATCH(C3070,Protocol[Step],0))</f>
        <v>0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173010003</v>
      </c>
      <c r="H3070" s="134">
        <f>Systematic[[#This Row],[SampleVariableLabel]]+100*Systematic[[#This Row],[State]]</f>
        <v>173010003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173</v>
      </c>
      <c r="B3071" s="1">
        <f>IF(C3071=0,IF(B3070=Protocol!$V$20,1,B3070+1),B3070)</f>
        <v>1</v>
      </c>
      <c r="C3071" s="1">
        <f>IF(C3070+1=Protocol!$V$21,0,C3070+1)</f>
        <v>1</v>
      </c>
      <c r="D3071" s="1">
        <f t="shared" si="111"/>
        <v>4</v>
      </c>
      <c r="E3071" s="1" t="str">
        <f>INDEX(Protocol[Mark],MATCH(C3071,Protocol[Step],0))</f>
        <v>1D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173010004</v>
      </c>
      <c r="H3071" s="134">
        <f>Systematic[[#This Row],[SampleVariableLabel]]+100*Systematic[[#This Row],[State]]</f>
        <v>173010104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173</v>
      </c>
      <c r="B3072" s="1">
        <f>IF(C3072=0,IF(B3071=Protocol!$V$20,1,B3071+1),B3071)</f>
        <v>1</v>
      </c>
      <c r="C3072" s="1">
        <f>IF(C3071+1=Protocol!$V$21,0,C3071+1)</f>
        <v>2</v>
      </c>
      <c r="D3072" s="1">
        <f t="shared" si="111"/>
        <v>5</v>
      </c>
      <c r="E3072" s="1" t="str">
        <f>INDEX(Protocol[Mark],MATCH(C3072,Protocol[Step],0))</f>
        <v>(M.1)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173010005</v>
      </c>
      <c r="H3072" s="134">
        <f>Systematic[[#This Row],[SampleVariableLabel]]+100*Systematic[[#This Row],[State]]</f>
        <v>173010205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173</v>
      </c>
      <c r="B3073" s="1">
        <f>IF(C3073=0,IF(B3072=Protocol!$V$20,1,B3072+1),B3072)</f>
        <v>1</v>
      </c>
      <c r="C3073" s="1">
        <f>IF(C3072+1=Protocol!$V$21,0,C3072+1)</f>
        <v>3</v>
      </c>
      <c r="D3073" s="1">
        <f t="shared" si="111"/>
        <v>6</v>
      </c>
      <c r="E3073" s="1" t="str">
        <f>INDEX(Protocol[Mark],MATCH(C3073,Protocol[Step],0))</f>
        <v>2Oct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173010006</v>
      </c>
      <c r="H3073" s="134">
        <f>Systematic[[#This Row],[SampleVariableLabel]]+100*Systematic[[#This Row],[State]]</f>
        <v>173010306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173</v>
      </c>
      <c r="B3074" s="1">
        <f>IF(C3074=0,IF(B3073=Protocol!$V$20,1,B3073+1),B3073)</f>
        <v>1</v>
      </c>
      <c r="C3074" s="1">
        <f>IF(C3073+1=Protocol!$V$21,0,C3073+1)</f>
        <v>4</v>
      </c>
      <c r="D3074" s="1">
        <f t="shared" si="111"/>
        <v>1</v>
      </c>
      <c r="E3074" s="1" t="str">
        <f>INDEX(Protocol[Mark],MATCH(C3074,Protocol[Step],0))</f>
        <v>3M2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173010001</v>
      </c>
      <c r="H3074" s="134">
        <f>Systematic[[#This Row],[SampleVariableLabel]]+100*Systematic[[#This Row],[State]]</f>
        <v>173010401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173</v>
      </c>
      <c r="B3075" s="1">
        <f>IF(C3075=0,IF(B3074=Protocol!$V$20,1,B3074+1),B3074)</f>
        <v>1</v>
      </c>
      <c r="C3075" s="1">
        <f>IF(C3074+1=Protocol!$V$21,0,C3074+1)</f>
        <v>5</v>
      </c>
      <c r="D3075" s="1">
        <f t="shared" ref="D3075:D3138" si="113">IF(D3074=nVariables,1,D3074+1)</f>
        <v>2</v>
      </c>
      <c r="E3075" s="1" t="str">
        <f>INDEX(Protocol[Mark],MATCH(C3075,Protocol[Step],0))</f>
        <v>M(c)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173010002</v>
      </c>
      <c r="H3075" s="134">
        <f>Systematic[[#This Row],[SampleVariableLabel]]+100*Systematic[[#This Row],[State]]</f>
        <v>173010502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173</v>
      </c>
      <c r="B3076" s="1">
        <f>IF(C3076=0,IF(B3075=Protocol!$V$20,1,B3075+1),B3075)</f>
        <v>1</v>
      </c>
      <c r="C3076" s="1">
        <f>IF(C3075+1=Protocol!$V$21,0,C3075+1)</f>
        <v>6</v>
      </c>
      <c r="D3076" s="1">
        <f t="shared" si="113"/>
        <v>3</v>
      </c>
      <c r="E3076" s="1" t="str">
        <f>INDEX(Protocol[Mark],MATCH(C3076,Protocol[Step],0))</f>
        <v>4P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173010003</v>
      </c>
      <c r="H3076" s="134">
        <f>Systematic[[#This Row],[SampleVariableLabel]]+100*Systematic[[#This Row],[State]]</f>
        <v>173010603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173</v>
      </c>
      <c r="B3077" s="1">
        <f>IF(C3077=0,IF(B3076=Protocol!$V$20,1,B3076+1),B3076)</f>
        <v>1</v>
      </c>
      <c r="C3077" s="1">
        <f>IF(C3076+1=Protocol!$V$21,0,C3076+1)</f>
        <v>7</v>
      </c>
      <c r="D3077" s="1">
        <f t="shared" si="113"/>
        <v>4</v>
      </c>
      <c r="E3077" s="1" t="str">
        <f>INDEX(Protocol[Mark],MATCH(C3077,Protocol[Step],0))</f>
        <v>5G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173010004</v>
      </c>
      <c r="H3077" s="134">
        <f>Systematic[[#This Row],[SampleVariableLabel]]+100*Systematic[[#This Row],[State]]</f>
        <v>173010704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173</v>
      </c>
      <c r="B3078" s="1">
        <f>IF(C3078=0,IF(B3077=Protocol!$V$20,1,B3077+1),B3077)</f>
        <v>1</v>
      </c>
      <c r="C3078" s="1">
        <f>IF(C3077+1=Protocol!$V$21,0,C3077+1)</f>
        <v>8</v>
      </c>
      <c r="D3078" s="1">
        <f t="shared" si="113"/>
        <v>5</v>
      </c>
      <c r="E3078" s="1" t="str">
        <f>INDEX(Protocol[Mark],MATCH(C3078,Protocol[Step],0))</f>
        <v>6S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173010005</v>
      </c>
      <c r="H3078" s="134">
        <f>Systematic[[#This Row],[SampleVariableLabel]]+100*Systematic[[#This Row],[State]]</f>
        <v>173010805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173</v>
      </c>
      <c r="B3079" s="1">
        <f>IF(C3079=0,IF(B3078=Protocol!$V$20,1,B3078+1),B3078)</f>
        <v>1</v>
      </c>
      <c r="C3079" s="1">
        <f>IF(C3078+1=Protocol!$V$21,0,C3078+1)</f>
        <v>9</v>
      </c>
      <c r="D3079" s="1">
        <f t="shared" si="113"/>
        <v>6</v>
      </c>
      <c r="E3079" s="1" t="str">
        <f>INDEX(Protocol[Mark],MATCH(C3079,Protocol[Step],0))</f>
        <v>7Gp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173010006</v>
      </c>
      <c r="H3079" s="134">
        <f>Systematic[[#This Row],[SampleVariableLabel]]+100*Systematic[[#This Row],[State]]</f>
        <v>173010906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173</v>
      </c>
      <c r="B3080" s="1">
        <f>IF(C3080=0,IF(B3079=Protocol!$V$20,1,B3079+1),B3079)</f>
        <v>1</v>
      </c>
      <c r="C3080" s="1">
        <f>IF(C3079+1=Protocol!$V$21,0,C3079+1)</f>
        <v>10</v>
      </c>
      <c r="D3080" s="1">
        <f t="shared" si="113"/>
        <v>1</v>
      </c>
      <c r="E3080" s="1" t="str">
        <f>INDEX(Protocol[Mark],MATCH(C3080,Protocol[Step],0))</f>
        <v>8U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173010001</v>
      </c>
      <c r="H3080" s="134">
        <f>Systematic[[#This Row],[SampleVariableLabel]]+100*Systematic[[#This Row],[State]]</f>
        <v>173011001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173</v>
      </c>
      <c r="B3081" s="1">
        <f>IF(C3081=0,IF(B3080=Protocol!$V$20,1,B3080+1),B3080)</f>
        <v>1</v>
      </c>
      <c r="C3081" s="1">
        <f>IF(C3080+1=Protocol!$V$21,0,C3080+1)</f>
        <v>11</v>
      </c>
      <c r="D3081" s="1">
        <f t="shared" si="113"/>
        <v>2</v>
      </c>
      <c r="E3081" s="1" t="str">
        <f>INDEX(Protocol[Mark],MATCH(C3081,Protocol[Step],0))</f>
        <v>9Rot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173010002</v>
      </c>
      <c r="H3081" s="134">
        <f>Systematic[[#This Row],[SampleVariableLabel]]+100*Systematic[[#This Row],[State]]</f>
        <v>173011102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173</v>
      </c>
      <c r="B3082" s="1">
        <f>IF(C3082=0,IF(B3081=Protocol!$V$20,1,B3081+1),B3081)</f>
        <v>1</v>
      </c>
      <c r="C3082" s="1">
        <f>IF(C3081+1=Protocol!$V$21,0,C3081+1)</f>
        <v>12</v>
      </c>
      <c r="D3082" s="1">
        <f t="shared" si="113"/>
        <v>3</v>
      </c>
      <c r="E3082" s="1" t="str">
        <f>INDEX(Protocol[Mark],MATCH(C3082,Protocol[Step],0))</f>
        <v>10Ama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173010003</v>
      </c>
      <c r="H3082" s="134">
        <f>Systematic[[#This Row],[SampleVariableLabel]]+100*Systematic[[#This Row],[State]]</f>
        <v>173011203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174</v>
      </c>
      <c r="B3083" s="1">
        <f>IF(C3083=0,IF(B3082=Protocol!$V$20,1,B3082+1),B3082)</f>
        <v>1</v>
      </c>
      <c r="C3083" s="1">
        <f>IF(C3082+1=Protocol!$V$21,0,C3082+1)</f>
        <v>0</v>
      </c>
      <c r="D3083" s="1">
        <f t="shared" si="113"/>
        <v>4</v>
      </c>
      <c r="E3083" s="1" t="str">
        <f>INDEX(Protocol[Mark],MATCH(C3083,Protocol[Step],0))</f>
        <v>0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174010004</v>
      </c>
      <c r="H3083" s="134">
        <f>Systematic[[#This Row],[SampleVariableLabel]]+100*Systematic[[#This Row],[State]]</f>
        <v>174010004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174</v>
      </c>
      <c r="B3084" s="1">
        <f>IF(C3084=0,IF(B3083=Protocol!$V$20,1,B3083+1),B3083)</f>
        <v>1</v>
      </c>
      <c r="C3084" s="1">
        <f>IF(C3083+1=Protocol!$V$21,0,C3083+1)</f>
        <v>1</v>
      </c>
      <c r="D3084" s="1">
        <f t="shared" si="113"/>
        <v>5</v>
      </c>
      <c r="E3084" s="1" t="str">
        <f>INDEX(Protocol[Mark],MATCH(C3084,Protocol[Step],0))</f>
        <v>1D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174010005</v>
      </c>
      <c r="H3084" s="134">
        <f>Systematic[[#This Row],[SampleVariableLabel]]+100*Systematic[[#This Row],[State]]</f>
        <v>174010105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174</v>
      </c>
      <c r="B3085" s="1">
        <f>IF(C3085=0,IF(B3084=Protocol!$V$20,1,B3084+1),B3084)</f>
        <v>1</v>
      </c>
      <c r="C3085" s="1">
        <f>IF(C3084+1=Protocol!$V$21,0,C3084+1)</f>
        <v>2</v>
      </c>
      <c r="D3085" s="1">
        <f t="shared" si="113"/>
        <v>6</v>
      </c>
      <c r="E3085" s="1" t="str">
        <f>INDEX(Protocol[Mark],MATCH(C3085,Protocol[Step],0))</f>
        <v>(M.1)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174010006</v>
      </c>
      <c r="H3085" s="134">
        <f>Systematic[[#This Row],[SampleVariableLabel]]+100*Systematic[[#This Row],[State]]</f>
        <v>174010206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174</v>
      </c>
      <c r="B3086" s="1">
        <f>IF(C3086=0,IF(B3085=Protocol!$V$20,1,B3085+1),B3085)</f>
        <v>1</v>
      </c>
      <c r="C3086" s="1">
        <f>IF(C3085+1=Protocol!$V$21,0,C3085+1)</f>
        <v>3</v>
      </c>
      <c r="D3086" s="1">
        <f t="shared" si="113"/>
        <v>1</v>
      </c>
      <c r="E3086" s="1" t="str">
        <f>INDEX(Protocol[Mark],MATCH(C3086,Protocol[Step],0))</f>
        <v>2Oct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174010001</v>
      </c>
      <c r="H3086" s="134">
        <f>Systematic[[#This Row],[SampleVariableLabel]]+100*Systematic[[#This Row],[State]]</f>
        <v>174010301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174</v>
      </c>
      <c r="B3087" s="1">
        <f>IF(C3087=0,IF(B3086=Protocol!$V$20,1,B3086+1),B3086)</f>
        <v>1</v>
      </c>
      <c r="C3087" s="1">
        <f>IF(C3086+1=Protocol!$V$21,0,C3086+1)</f>
        <v>4</v>
      </c>
      <c r="D3087" s="1">
        <f t="shared" si="113"/>
        <v>2</v>
      </c>
      <c r="E3087" s="1" t="str">
        <f>INDEX(Protocol[Mark],MATCH(C3087,Protocol[Step],0))</f>
        <v>3M2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174010002</v>
      </c>
      <c r="H3087" s="134">
        <f>Systematic[[#This Row],[SampleVariableLabel]]+100*Systematic[[#This Row],[State]]</f>
        <v>174010402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174</v>
      </c>
      <c r="B3088" s="1">
        <f>IF(C3088=0,IF(B3087=Protocol!$V$20,1,B3087+1),B3087)</f>
        <v>1</v>
      </c>
      <c r="C3088" s="1">
        <f>IF(C3087+1=Protocol!$V$21,0,C3087+1)</f>
        <v>5</v>
      </c>
      <c r="D3088" s="1">
        <f t="shared" si="113"/>
        <v>3</v>
      </c>
      <c r="E3088" s="1" t="str">
        <f>INDEX(Protocol[Mark],MATCH(C3088,Protocol[Step],0))</f>
        <v>M(c)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174010003</v>
      </c>
      <c r="H3088" s="134">
        <f>Systematic[[#This Row],[SampleVariableLabel]]+100*Systematic[[#This Row],[State]]</f>
        <v>174010503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174</v>
      </c>
      <c r="B3089" s="1">
        <f>IF(C3089=0,IF(B3088=Protocol!$V$20,1,B3088+1),B3088)</f>
        <v>1</v>
      </c>
      <c r="C3089" s="1">
        <f>IF(C3088+1=Protocol!$V$21,0,C3088+1)</f>
        <v>6</v>
      </c>
      <c r="D3089" s="1">
        <f t="shared" si="113"/>
        <v>4</v>
      </c>
      <c r="E3089" s="1" t="str">
        <f>INDEX(Protocol[Mark],MATCH(C3089,Protocol[Step],0))</f>
        <v>4P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174010004</v>
      </c>
      <c r="H3089" s="134">
        <f>Systematic[[#This Row],[SampleVariableLabel]]+100*Systematic[[#This Row],[State]]</f>
        <v>174010604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174</v>
      </c>
      <c r="B3090" s="1">
        <f>IF(C3090=0,IF(B3089=Protocol!$V$20,1,B3089+1),B3089)</f>
        <v>1</v>
      </c>
      <c r="C3090" s="1">
        <f>IF(C3089+1=Protocol!$V$21,0,C3089+1)</f>
        <v>7</v>
      </c>
      <c r="D3090" s="1">
        <f t="shared" si="113"/>
        <v>5</v>
      </c>
      <c r="E3090" s="1" t="str">
        <f>INDEX(Protocol[Mark],MATCH(C3090,Protocol[Step],0))</f>
        <v>5G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174010005</v>
      </c>
      <c r="H3090" s="134">
        <f>Systematic[[#This Row],[SampleVariableLabel]]+100*Systematic[[#This Row],[State]]</f>
        <v>174010705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174</v>
      </c>
      <c r="B3091" s="1">
        <f>IF(C3091=0,IF(B3090=Protocol!$V$20,1,B3090+1),B3090)</f>
        <v>1</v>
      </c>
      <c r="C3091" s="1">
        <f>IF(C3090+1=Protocol!$V$21,0,C3090+1)</f>
        <v>8</v>
      </c>
      <c r="D3091" s="1">
        <f t="shared" si="113"/>
        <v>6</v>
      </c>
      <c r="E3091" s="1" t="str">
        <f>INDEX(Protocol[Mark],MATCH(C3091,Protocol[Step],0))</f>
        <v>6S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174010006</v>
      </c>
      <c r="H3091" s="134">
        <f>Systematic[[#This Row],[SampleVariableLabel]]+100*Systematic[[#This Row],[State]]</f>
        <v>174010806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174</v>
      </c>
      <c r="B3092" s="1">
        <f>IF(C3092=0,IF(B3091=Protocol!$V$20,1,B3091+1),B3091)</f>
        <v>1</v>
      </c>
      <c r="C3092" s="1">
        <f>IF(C3091+1=Protocol!$V$21,0,C3091+1)</f>
        <v>9</v>
      </c>
      <c r="D3092" s="1">
        <f t="shared" si="113"/>
        <v>1</v>
      </c>
      <c r="E3092" s="1" t="str">
        <f>INDEX(Protocol[Mark],MATCH(C3092,Protocol[Step],0))</f>
        <v>7Gp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174010001</v>
      </c>
      <c r="H3092" s="134">
        <f>Systematic[[#This Row],[SampleVariableLabel]]+100*Systematic[[#This Row],[State]]</f>
        <v>174010901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174</v>
      </c>
      <c r="B3093" s="1">
        <f>IF(C3093=0,IF(B3092=Protocol!$V$20,1,B3092+1),B3092)</f>
        <v>1</v>
      </c>
      <c r="C3093" s="1">
        <f>IF(C3092+1=Protocol!$V$21,0,C3092+1)</f>
        <v>10</v>
      </c>
      <c r="D3093" s="1">
        <f t="shared" si="113"/>
        <v>2</v>
      </c>
      <c r="E3093" s="1" t="str">
        <f>INDEX(Protocol[Mark],MATCH(C3093,Protocol[Step],0))</f>
        <v>8U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174010002</v>
      </c>
      <c r="H3093" s="134">
        <f>Systematic[[#This Row],[SampleVariableLabel]]+100*Systematic[[#This Row],[State]]</f>
        <v>174011002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174</v>
      </c>
      <c r="B3094" s="1">
        <f>IF(C3094=0,IF(B3093=Protocol!$V$20,1,B3093+1),B3093)</f>
        <v>1</v>
      </c>
      <c r="C3094" s="1">
        <f>IF(C3093+1=Protocol!$V$21,0,C3093+1)</f>
        <v>11</v>
      </c>
      <c r="D3094" s="1">
        <f t="shared" si="113"/>
        <v>3</v>
      </c>
      <c r="E3094" s="1" t="str">
        <f>INDEX(Protocol[Mark],MATCH(C3094,Protocol[Step],0))</f>
        <v>9Rot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174010003</v>
      </c>
      <c r="H3094" s="134">
        <f>Systematic[[#This Row],[SampleVariableLabel]]+100*Systematic[[#This Row],[State]]</f>
        <v>174011103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174</v>
      </c>
      <c r="B3095" s="1">
        <f>IF(C3095=0,IF(B3094=Protocol!$V$20,1,B3094+1),B3094)</f>
        <v>1</v>
      </c>
      <c r="C3095" s="1">
        <f>IF(C3094+1=Protocol!$V$21,0,C3094+1)</f>
        <v>12</v>
      </c>
      <c r="D3095" s="1">
        <f t="shared" si="113"/>
        <v>4</v>
      </c>
      <c r="E3095" s="1" t="str">
        <f>INDEX(Protocol[Mark],MATCH(C3095,Protocol[Step],0))</f>
        <v>10Ama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174010004</v>
      </c>
      <c r="H3095" s="134">
        <f>Systematic[[#This Row],[SampleVariableLabel]]+100*Systematic[[#This Row],[State]]</f>
        <v>174011204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175</v>
      </c>
      <c r="B3096" s="1">
        <f>IF(C3096=0,IF(B3095=Protocol!$V$20,1,B3095+1),B3095)</f>
        <v>1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0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175010005</v>
      </c>
      <c r="H3096" s="134">
        <f>Systematic[[#This Row],[SampleVariableLabel]]+100*Systematic[[#This Row],[State]]</f>
        <v>175010005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175</v>
      </c>
      <c r="B3097" s="1">
        <f>IF(C3097=0,IF(B3096=Protocol!$V$20,1,B3096+1),B3096)</f>
        <v>1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1D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175010006</v>
      </c>
      <c r="H3097" s="134">
        <f>Systematic[[#This Row],[SampleVariableLabel]]+100*Systematic[[#This Row],[State]]</f>
        <v>175010106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175</v>
      </c>
      <c r="B3098" s="1">
        <f>IF(C3098=0,IF(B3097=Protocol!$V$20,1,B3097+1),B3097)</f>
        <v>1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(M.1)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175010001</v>
      </c>
      <c r="H3098" s="134">
        <f>Systematic[[#This Row],[SampleVariableLabel]]+100*Systematic[[#This Row],[State]]</f>
        <v>175010201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175</v>
      </c>
      <c r="B3099" s="1">
        <f>IF(C3099=0,IF(B3098=Protocol!$V$20,1,B3098+1),B3098)</f>
        <v>1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2Oct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175010002</v>
      </c>
      <c r="H3099" s="134">
        <f>Systematic[[#This Row],[SampleVariableLabel]]+100*Systematic[[#This Row],[State]]</f>
        <v>175010302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175</v>
      </c>
      <c r="B3100" s="1">
        <f>IF(C3100=0,IF(B3099=Protocol!$V$20,1,B3099+1),B3099)</f>
        <v>1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3M2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175010003</v>
      </c>
      <c r="H3100" s="134">
        <f>Systematic[[#This Row],[SampleVariableLabel]]+100*Systematic[[#This Row],[State]]</f>
        <v>175010403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175</v>
      </c>
      <c r="B3101" s="1">
        <f>IF(C3101=0,IF(B3100=Protocol!$V$20,1,B3100+1),B3100)</f>
        <v>1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M(c)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175010004</v>
      </c>
      <c r="H3101" s="134">
        <f>Systematic[[#This Row],[SampleVariableLabel]]+100*Systematic[[#This Row],[State]]</f>
        <v>175010504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175</v>
      </c>
      <c r="B3102" s="1">
        <f>IF(C3102=0,IF(B3101=Protocol!$V$20,1,B3101+1),B3101)</f>
        <v>1</v>
      </c>
      <c r="C3102" s="1">
        <f>IF(C3101+1=Protocol!$V$21,0,C3101+1)</f>
        <v>6</v>
      </c>
      <c r="D3102" s="1">
        <f t="shared" si="113"/>
        <v>5</v>
      </c>
      <c r="E3102" s="1" t="str">
        <f>INDEX(Protocol[Mark],MATCH(C3102,Protocol[Step],0))</f>
        <v>4P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175010005</v>
      </c>
      <c r="H3102" s="134">
        <f>Systematic[[#This Row],[SampleVariableLabel]]+100*Systematic[[#This Row],[State]]</f>
        <v>175010605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175</v>
      </c>
      <c r="B3103" s="1">
        <f>IF(C3103=0,IF(B3102=Protocol!$V$20,1,B3102+1),B3102)</f>
        <v>1</v>
      </c>
      <c r="C3103" s="1">
        <f>IF(C3102+1=Protocol!$V$21,0,C3102+1)</f>
        <v>7</v>
      </c>
      <c r="D3103" s="1">
        <f t="shared" si="113"/>
        <v>6</v>
      </c>
      <c r="E3103" s="1" t="str">
        <f>INDEX(Protocol[Mark],MATCH(C3103,Protocol[Step],0))</f>
        <v>5G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175010006</v>
      </c>
      <c r="H3103" s="134">
        <f>Systematic[[#This Row],[SampleVariableLabel]]+100*Systematic[[#This Row],[State]]</f>
        <v>175010706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175</v>
      </c>
      <c r="B3104" s="1">
        <f>IF(C3104=0,IF(B3103=Protocol!$V$20,1,B3103+1),B3103)</f>
        <v>1</v>
      </c>
      <c r="C3104" s="1">
        <f>IF(C3103+1=Protocol!$V$21,0,C3103+1)</f>
        <v>8</v>
      </c>
      <c r="D3104" s="1">
        <f t="shared" si="113"/>
        <v>1</v>
      </c>
      <c r="E3104" s="1" t="str">
        <f>INDEX(Protocol[Mark],MATCH(C3104,Protocol[Step],0))</f>
        <v>6S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175010001</v>
      </c>
      <c r="H3104" s="134">
        <f>Systematic[[#This Row],[SampleVariableLabel]]+100*Systematic[[#This Row],[State]]</f>
        <v>175010801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175</v>
      </c>
      <c r="B3105" s="1">
        <f>IF(C3105=0,IF(B3104=Protocol!$V$20,1,B3104+1),B3104)</f>
        <v>1</v>
      </c>
      <c r="C3105" s="1">
        <f>IF(C3104+1=Protocol!$V$21,0,C3104+1)</f>
        <v>9</v>
      </c>
      <c r="D3105" s="1">
        <f t="shared" si="113"/>
        <v>2</v>
      </c>
      <c r="E3105" s="1" t="str">
        <f>INDEX(Protocol[Mark],MATCH(C3105,Protocol[Step],0))</f>
        <v>7Gp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175010002</v>
      </c>
      <c r="H3105" s="134">
        <f>Systematic[[#This Row],[SampleVariableLabel]]+100*Systematic[[#This Row],[State]]</f>
        <v>175010902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175</v>
      </c>
      <c r="B3106" s="1">
        <f>IF(C3106=0,IF(B3105=Protocol!$V$20,1,B3105+1),B3105)</f>
        <v>1</v>
      </c>
      <c r="C3106" s="1">
        <f>IF(C3105+1=Protocol!$V$21,0,C3105+1)</f>
        <v>10</v>
      </c>
      <c r="D3106" s="1">
        <f t="shared" si="113"/>
        <v>3</v>
      </c>
      <c r="E3106" s="1" t="str">
        <f>INDEX(Protocol[Mark],MATCH(C3106,Protocol[Step],0))</f>
        <v>8U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175010003</v>
      </c>
      <c r="H3106" s="134">
        <f>Systematic[[#This Row],[SampleVariableLabel]]+100*Systematic[[#This Row],[State]]</f>
        <v>175011003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175</v>
      </c>
      <c r="B3107" s="1">
        <f>IF(C3107=0,IF(B3106=Protocol!$V$20,1,B3106+1),B3106)</f>
        <v>1</v>
      </c>
      <c r="C3107" s="1">
        <f>IF(C3106+1=Protocol!$V$21,0,C3106+1)</f>
        <v>11</v>
      </c>
      <c r="D3107" s="1">
        <f t="shared" si="113"/>
        <v>4</v>
      </c>
      <c r="E3107" s="1" t="str">
        <f>INDEX(Protocol[Mark],MATCH(C3107,Protocol[Step],0))</f>
        <v>9Rot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175010004</v>
      </c>
      <c r="H3107" s="134">
        <f>Systematic[[#This Row],[SampleVariableLabel]]+100*Systematic[[#This Row],[State]]</f>
        <v>175011104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175</v>
      </c>
      <c r="B3108" s="1">
        <f>IF(C3108=0,IF(B3107=Protocol!$V$20,1,B3107+1),B3107)</f>
        <v>1</v>
      </c>
      <c r="C3108" s="1">
        <f>IF(C3107+1=Protocol!$V$21,0,C3107+1)</f>
        <v>12</v>
      </c>
      <c r="D3108" s="1">
        <f t="shared" si="113"/>
        <v>5</v>
      </c>
      <c r="E3108" s="1" t="str">
        <f>INDEX(Protocol[Mark],MATCH(C3108,Protocol[Step],0))</f>
        <v>10Ama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175010005</v>
      </c>
      <c r="H3108" s="134">
        <f>Systematic[[#This Row],[SampleVariableLabel]]+100*Systematic[[#This Row],[State]]</f>
        <v>175011205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176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0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176010006</v>
      </c>
      <c r="H3109" s="134">
        <f>Systematic[[#This Row],[SampleVariableLabel]]+100*Systematic[[#This Row],[State]]</f>
        <v>176010006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176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1D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176010001</v>
      </c>
      <c r="H3110" s="134">
        <f>Systematic[[#This Row],[SampleVariableLabel]]+100*Systematic[[#This Row],[State]]</f>
        <v>176010101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176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(M.1)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176010002</v>
      </c>
      <c r="H3111" s="134">
        <f>Systematic[[#This Row],[SampleVariableLabel]]+100*Systematic[[#This Row],[State]]</f>
        <v>176010202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176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2Oct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176010003</v>
      </c>
      <c r="H3112" s="134">
        <f>Systematic[[#This Row],[SampleVariableLabel]]+100*Systematic[[#This Row],[State]]</f>
        <v>176010303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176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3M2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176010004</v>
      </c>
      <c r="H3113" s="134">
        <f>Systematic[[#This Row],[SampleVariableLabel]]+100*Systematic[[#This Row],[State]]</f>
        <v>176010404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176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M(c)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176010005</v>
      </c>
      <c r="H3114" s="134">
        <f>Systematic[[#This Row],[SampleVariableLabel]]+100*Systematic[[#This Row],[State]]</f>
        <v>176010505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176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4P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176010006</v>
      </c>
      <c r="H3115" s="134">
        <f>Systematic[[#This Row],[SampleVariableLabel]]+100*Systematic[[#This Row],[State]]</f>
        <v>176010606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176</v>
      </c>
      <c r="B3116" s="1">
        <f>IF(C3116=0,IF(B3115=Protocol!$V$20,1,B3115+1),B3115)</f>
        <v>1</v>
      </c>
      <c r="C3116" s="1">
        <f>IF(C3115+1=Protocol!$V$21,0,C3115+1)</f>
        <v>7</v>
      </c>
      <c r="D3116" s="1">
        <f t="shared" si="113"/>
        <v>1</v>
      </c>
      <c r="E3116" s="1" t="str">
        <f>INDEX(Protocol[Mark],MATCH(C3116,Protocol[Step],0))</f>
        <v>5G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176010001</v>
      </c>
      <c r="H3116" s="134">
        <f>Systematic[[#This Row],[SampleVariableLabel]]+100*Systematic[[#This Row],[State]]</f>
        <v>176010701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176</v>
      </c>
      <c r="B3117" s="1">
        <f>IF(C3117=0,IF(B3116=Protocol!$V$20,1,B3116+1),B3116)</f>
        <v>1</v>
      </c>
      <c r="C3117" s="1">
        <f>IF(C3116+1=Protocol!$V$21,0,C3116+1)</f>
        <v>8</v>
      </c>
      <c r="D3117" s="1">
        <f t="shared" si="113"/>
        <v>2</v>
      </c>
      <c r="E3117" s="1" t="str">
        <f>INDEX(Protocol[Mark],MATCH(C3117,Protocol[Step],0))</f>
        <v>6S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176010002</v>
      </c>
      <c r="H3117" s="134">
        <f>Systematic[[#This Row],[SampleVariableLabel]]+100*Systematic[[#This Row],[State]]</f>
        <v>176010802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176</v>
      </c>
      <c r="B3118" s="1">
        <f>IF(C3118=0,IF(B3117=Protocol!$V$20,1,B3117+1),B3117)</f>
        <v>1</v>
      </c>
      <c r="C3118" s="1">
        <f>IF(C3117+1=Protocol!$V$21,0,C3117+1)</f>
        <v>9</v>
      </c>
      <c r="D3118" s="1">
        <f t="shared" si="113"/>
        <v>3</v>
      </c>
      <c r="E3118" s="1" t="str">
        <f>INDEX(Protocol[Mark],MATCH(C3118,Protocol[Step],0))</f>
        <v>7Gp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176010003</v>
      </c>
      <c r="H3118" s="134">
        <f>Systematic[[#This Row],[SampleVariableLabel]]+100*Systematic[[#This Row],[State]]</f>
        <v>176010903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176</v>
      </c>
      <c r="B3119" s="1">
        <f>IF(C3119=0,IF(B3118=Protocol!$V$20,1,B3118+1),B3118)</f>
        <v>1</v>
      </c>
      <c r="C3119" s="1">
        <f>IF(C3118+1=Protocol!$V$21,0,C3118+1)</f>
        <v>10</v>
      </c>
      <c r="D3119" s="1">
        <f t="shared" si="113"/>
        <v>4</v>
      </c>
      <c r="E3119" s="1" t="str">
        <f>INDEX(Protocol[Mark],MATCH(C3119,Protocol[Step],0))</f>
        <v>8U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176010004</v>
      </c>
      <c r="H3119" s="134">
        <f>Systematic[[#This Row],[SampleVariableLabel]]+100*Systematic[[#This Row],[State]]</f>
        <v>176011004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176</v>
      </c>
      <c r="B3120" s="1">
        <f>IF(C3120=0,IF(B3119=Protocol!$V$20,1,B3119+1),B3119)</f>
        <v>1</v>
      </c>
      <c r="C3120" s="1">
        <f>IF(C3119+1=Protocol!$V$21,0,C3119+1)</f>
        <v>11</v>
      </c>
      <c r="D3120" s="1">
        <f t="shared" si="113"/>
        <v>5</v>
      </c>
      <c r="E3120" s="1" t="str">
        <f>INDEX(Protocol[Mark],MATCH(C3120,Protocol[Step],0))</f>
        <v>9Rot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176010005</v>
      </c>
      <c r="H3120" s="134">
        <f>Systematic[[#This Row],[SampleVariableLabel]]+100*Systematic[[#This Row],[State]]</f>
        <v>176011105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176</v>
      </c>
      <c r="B3121" s="1">
        <f>IF(C3121=0,IF(B3120=Protocol!$V$20,1,B3120+1),B3120)</f>
        <v>1</v>
      </c>
      <c r="C3121" s="1">
        <f>IF(C3120+1=Protocol!$V$21,0,C3120+1)</f>
        <v>12</v>
      </c>
      <c r="D3121" s="1">
        <f t="shared" si="113"/>
        <v>6</v>
      </c>
      <c r="E3121" s="1" t="str">
        <f>INDEX(Protocol[Mark],MATCH(C3121,Protocol[Step],0))</f>
        <v>10Ama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176010006</v>
      </c>
      <c r="H3121" s="134">
        <f>Systematic[[#This Row],[SampleVariableLabel]]+100*Systematic[[#This Row],[State]]</f>
        <v>176011206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177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0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177010001</v>
      </c>
      <c r="H3122" s="134">
        <f>Systematic[[#This Row],[SampleVariableLabel]]+100*Systematic[[#This Row],[State]]</f>
        <v>177010001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177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177010002</v>
      </c>
      <c r="H3123" s="134">
        <f>Systematic[[#This Row],[SampleVariableLabel]]+100*Systematic[[#This Row],[State]]</f>
        <v>177010102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177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(M.1)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177010003</v>
      </c>
      <c r="H3124" s="134">
        <f>Systematic[[#This Row],[SampleVariableLabel]]+100*Systematic[[#This Row],[State]]</f>
        <v>177010203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177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2Oct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177010004</v>
      </c>
      <c r="H3125" s="134">
        <f>Systematic[[#This Row],[SampleVariableLabel]]+100*Systematic[[#This Row],[State]]</f>
        <v>177010304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177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3M2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177010005</v>
      </c>
      <c r="H3126" s="134">
        <f>Systematic[[#This Row],[SampleVariableLabel]]+100*Systematic[[#This Row],[State]]</f>
        <v>177010405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177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M(c)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177010006</v>
      </c>
      <c r="H3127" s="134">
        <f>Systematic[[#This Row],[SampleVariableLabel]]+100*Systematic[[#This Row],[State]]</f>
        <v>177010506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177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4P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177010001</v>
      </c>
      <c r="H3128" s="134">
        <f>Systematic[[#This Row],[SampleVariableLabel]]+100*Systematic[[#This Row],[State]]</f>
        <v>177010601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177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5G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177010002</v>
      </c>
      <c r="H3129" s="134">
        <f>Systematic[[#This Row],[SampleVariableLabel]]+100*Systematic[[#This Row],[State]]</f>
        <v>177010702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177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6S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177010003</v>
      </c>
      <c r="H3130" s="134">
        <f>Systematic[[#This Row],[SampleVariableLabel]]+100*Systematic[[#This Row],[State]]</f>
        <v>177010803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177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7Gp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177010004</v>
      </c>
      <c r="H3131" s="134">
        <f>Systematic[[#This Row],[SampleVariableLabel]]+100*Systematic[[#This Row],[State]]</f>
        <v>177010904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177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8U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177010005</v>
      </c>
      <c r="H3132" s="134">
        <f>Systematic[[#This Row],[SampleVariableLabel]]+100*Systematic[[#This Row],[State]]</f>
        <v>177011005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177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9Rot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177010006</v>
      </c>
      <c r="H3133" s="134">
        <f>Systematic[[#This Row],[SampleVariableLabel]]+100*Systematic[[#This Row],[State]]</f>
        <v>177011106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177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10Ama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177010001</v>
      </c>
      <c r="H3134" s="134">
        <f>Systematic[[#This Row],[SampleVariableLabel]]+100*Systematic[[#This Row],[State]]</f>
        <v>177011201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178</v>
      </c>
      <c r="B3135" s="1">
        <f>IF(C3135=0,IF(B3134=Protocol!$V$20,1,B3134+1),B3134)</f>
        <v>1</v>
      </c>
      <c r="C3135" s="1">
        <f>IF(C3134+1=Protocol!$V$21,0,C3134+1)</f>
        <v>0</v>
      </c>
      <c r="D3135" s="1">
        <f t="shared" si="113"/>
        <v>2</v>
      </c>
      <c r="E3135" s="1" t="str">
        <f>INDEX(Protocol[Mark],MATCH(C3135,Protocol[Step],0))</f>
        <v>0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178010002</v>
      </c>
      <c r="H3135" s="134">
        <f>Systematic[[#This Row],[SampleVariableLabel]]+100*Systematic[[#This Row],[State]]</f>
        <v>178010002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178</v>
      </c>
      <c r="B3136" s="1">
        <f>IF(C3136=0,IF(B3135=Protocol!$V$20,1,B3135+1),B3135)</f>
        <v>1</v>
      </c>
      <c r="C3136" s="1">
        <f>IF(C3135+1=Protocol!$V$21,0,C3135+1)</f>
        <v>1</v>
      </c>
      <c r="D3136" s="1">
        <f t="shared" si="113"/>
        <v>3</v>
      </c>
      <c r="E3136" s="1" t="str">
        <f>INDEX(Protocol[Mark],MATCH(C3136,Protocol[Step],0))</f>
        <v>1D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178010003</v>
      </c>
      <c r="H3136" s="134">
        <f>Systematic[[#This Row],[SampleVariableLabel]]+100*Systematic[[#This Row],[State]]</f>
        <v>178010103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178</v>
      </c>
      <c r="B3137" s="1">
        <f>IF(C3137=0,IF(B3136=Protocol!$V$20,1,B3136+1),B3136)</f>
        <v>1</v>
      </c>
      <c r="C3137" s="1">
        <f>IF(C3136+1=Protocol!$V$21,0,C3136+1)</f>
        <v>2</v>
      </c>
      <c r="D3137" s="1">
        <f t="shared" si="113"/>
        <v>4</v>
      </c>
      <c r="E3137" s="1" t="str">
        <f>INDEX(Protocol[Mark],MATCH(C3137,Protocol[Step],0))</f>
        <v>(M.1)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178010004</v>
      </c>
      <c r="H3137" s="134">
        <f>Systematic[[#This Row],[SampleVariableLabel]]+100*Systematic[[#This Row],[State]]</f>
        <v>178010204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178</v>
      </c>
      <c r="B3138" s="1">
        <f>IF(C3138=0,IF(B3137=Protocol!$V$20,1,B3137+1),B3137)</f>
        <v>1</v>
      </c>
      <c r="C3138" s="1">
        <f>IF(C3137+1=Protocol!$V$21,0,C3137+1)</f>
        <v>3</v>
      </c>
      <c r="D3138" s="1">
        <f t="shared" si="113"/>
        <v>5</v>
      </c>
      <c r="E3138" s="1" t="str">
        <f>INDEX(Protocol[Mark],MATCH(C3138,Protocol[Step],0))</f>
        <v>2Oct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178010005</v>
      </c>
      <c r="H3138" s="134">
        <f>Systematic[[#This Row],[SampleVariableLabel]]+100*Systematic[[#This Row],[State]]</f>
        <v>178010305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178</v>
      </c>
      <c r="B3139" s="1">
        <f>IF(C3139=0,IF(B3138=Protocol!$V$20,1,B3138+1),B3138)</f>
        <v>1</v>
      </c>
      <c r="C3139" s="1">
        <f>IF(C3138+1=Protocol!$V$21,0,C3138+1)</f>
        <v>4</v>
      </c>
      <c r="D3139" s="1">
        <f t="shared" ref="D3139:D3202" si="115">IF(D3138=nVariables,1,D3138+1)</f>
        <v>6</v>
      </c>
      <c r="E3139" s="1" t="str">
        <f>INDEX(Protocol[Mark],MATCH(C3139,Protocol[Step],0))</f>
        <v>3M2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178010006</v>
      </c>
      <c r="H3139" s="134">
        <f>Systematic[[#This Row],[SampleVariableLabel]]+100*Systematic[[#This Row],[State]]</f>
        <v>178010406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178</v>
      </c>
      <c r="B3140" s="1">
        <f>IF(C3140=0,IF(B3139=Protocol!$V$20,1,B3139+1),B3139)</f>
        <v>1</v>
      </c>
      <c r="C3140" s="1">
        <f>IF(C3139+1=Protocol!$V$21,0,C3139+1)</f>
        <v>5</v>
      </c>
      <c r="D3140" s="1">
        <f t="shared" si="115"/>
        <v>1</v>
      </c>
      <c r="E3140" s="1" t="str">
        <f>INDEX(Protocol[Mark],MATCH(C3140,Protocol[Step],0))</f>
        <v>M(c)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178010001</v>
      </c>
      <c r="H3140" s="134">
        <f>Systematic[[#This Row],[SampleVariableLabel]]+100*Systematic[[#This Row],[State]]</f>
        <v>178010501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178</v>
      </c>
      <c r="B3141" s="1">
        <f>IF(C3141=0,IF(B3140=Protocol!$V$20,1,B3140+1),B3140)</f>
        <v>1</v>
      </c>
      <c r="C3141" s="1">
        <f>IF(C3140+1=Protocol!$V$21,0,C3140+1)</f>
        <v>6</v>
      </c>
      <c r="D3141" s="1">
        <f t="shared" si="115"/>
        <v>2</v>
      </c>
      <c r="E3141" s="1" t="str">
        <f>INDEX(Protocol[Mark],MATCH(C3141,Protocol[Step],0))</f>
        <v>4P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178010002</v>
      </c>
      <c r="H3141" s="134">
        <f>Systematic[[#This Row],[SampleVariableLabel]]+100*Systematic[[#This Row],[State]]</f>
        <v>178010602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178</v>
      </c>
      <c r="B3142" s="1">
        <f>IF(C3142=0,IF(B3141=Protocol!$V$20,1,B3141+1),B3141)</f>
        <v>1</v>
      </c>
      <c r="C3142" s="1">
        <f>IF(C3141+1=Protocol!$V$21,0,C3141+1)</f>
        <v>7</v>
      </c>
      <c r="D3142" s="1">
        <f t="shared" si="115"/>
        <v>3</v>
      </c>
      <c r="E3142" s="1" t="str">
        <f>INDEX(Protocol[Mark],MATCH(C3142,Protocol[Step],0))</f>
        <v>5G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178010003</v>
      </c>
      <c r="H3142" s="134">
        <f>Systematic[[#This Row],[SampleVariableLabel]]+100*Systematic[[#This Row],[State]]</f>
        <v>178010703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178</v>
      </c>
      <c r="B3143" s="1">
        <f>IF(C3143=0,IF(B3142=Protocol!$V$20,1,B3142+1),B3142)</f>
        <v>1</v>
      </c>
      <c r="C3143" s="1">
        <f>IF(C3142+1=Protocol!$V$21,0,C3142+1)</f>
        <v>8</v>
      </c>
      <c r="D3143" s="1">
        <f t="shared" si="115"/>
        <v>4</v>
      </c>
      <c r="E3143" s="1" t="str">
        <f>INDEX(Protocol[Mark],MATCH(C3143,Protocol[Step],0))</f>
        <v>6S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178010004</v>
      </c>
      <c r="H3143" s="134">
        <f>Systematic[[#This Row],[SampleVariableLabel]]+100*Systematic[[#This Row],[State]]</f>
        <v>178010804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178</v>
      </c>
      <c r="B3144" s="1">
        <f>IF(C3144=0,IF(B3143=Protocol!$V$20,1,B3143+1),B3143)</f>
        <v>1</v>
      </c>
      <c r="C3144" s="1">
        <f>IF(C3143+1=Protocol!$V$21,0,C3143+1)</f>
        <v>9</v>
      </c>
      <c r="D3144" s="1">
        <f t="shared" si="115"/>
        <v>5</v>
      </c>
      <c r="E3144" s="1" t="str">
        <f>INDEX(Protocol[Mark],MATCH(C3144,Protocol[Step],0))</f>
        <v>7Gp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178010005</v>
      </c>
      <c r="H3144" s="134">
        <f>Systematic[[#This Row],[SampleVariableLabel]]+100*Systematic[[#This Row],[State]]</f>
        <v>178010905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178</v>
      </c>
      <c r="B3145" s="1">
        <f>IF(C3145=0,IF(B3144=Protocol!$V$20,1,B3144+1),B3144)</f>
        <v>1</v>
      </c>
      <c r="C3145" s="1">
        <f>IF(C3144+1=Protocol!$V$21,0,C3144+1)</f>
        <v>10</v>
      </c>
      <c r="D3145" s="1">
        <f t="shared" si="115"/>
        <v>6</v>
      </c>
      <c r="E3145" s="1" t="str">
        <f>INDEX(Protocol[Mark],MATCH(C3145,Protocol[Step],0))</f>
        <v>8U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178010006</v>
      </c>
      <c r="H3145" s="134">
        <f>Systematic[[#This Row],[SampleVariableLabel]]+100*Systematic[[#This Row],[State]]</f>
        <v>178011006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178</v>
      </c>
      <c r="B3146" s="1">
        <f>IF(C3146=0,IF(B3145=Protocol!$V$20,1,B3145+1),B3145)</f>
        <v>1</v>
      </c>
      <c r="C3146" s="1">
        <f>IF(C3145+1=Protocol!$V$21,0,C3145+1)</f>
        <v>11</v>
      </c>
      <c r="D3146" s="1">
        <f t="shared" si="115"/>
        <v>1</v>
      </c>
      <c r="E3146" s="1" t="str">
        <f>INDEX(Protocol[Mark],MATCH(C3146,Protocol[Step],0))</f>
        <v>9Rot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178010001</v>
      </c>
      <c r="H3146" s="134">
        <f>Systematic[[#This Row],[SampleVariableLabel]]+100*Systematic[[#This Row],[State]]</f>
        <v>178011101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178</v>
      </c>
      <c r="B3147" s="1">
        <f>IF(C3147=0,IF(B3146=Protocol!$V$20,1,B3146+1),B3146)</f>
        <v>1</v>
      </c>
      <c r="C3147" s="1">
        <f>IF(C3146+1=Protocol!$V$21,0,C3146+1)</f>
        <v>12</v>
      </c>
      <c r="D3147" s="1">
        <f t="shared" si="115"/>
        <v>2</v>
      </c>
      <c r="E3147" s="1" t="str">
        <f>INDEX(Protocol[Mark],MATCH(C3147,Protocol[Step],0))</f>
        <v>10Ama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178010002</v>
      </c>
      <c r="H3147" s="134">
        <f>Systematic[[#This Row],[SampleVariableLabel]]+100*Systematic[[#This Row],[State]]</f>
        <v>178011202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179</v>
      </c>
      <c r="B3148" s="1">
        <f>IF(C3148=0,IF(B3147=Protocol!$V$20,1,B3147+1),B3147)</f>
        <v>1</v>
      </c>
      <c r="C3148" s="1">
        <f>IF(C3147+1=Protocol!$V$21,0,C3147+1)</f>
        <v>0</v>
      </c>
      <c r="D3148" s="1">
        <f t="shared" si="115"/>
        <v>3</v>
      </c>
      <c r="E3148" s="1" t="str">
        <f>INDEX(Protocol[Mark],MATCH(C3148,Protocol[Step],0))</f>
        <v>0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179010003</v>
      </c>
      <c r="H3148" s="134">
        <f>Systematic[[#This Row],[SampleVariableLabel]]+100*Systematic[[#This Row],[State]]</f>
        <v>179010003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179</v>
      </c>
      <c r="B3149" s="1">
        <f>IF(C3149=0,IF(B3148=Protocol!$V$20,1,B3148+1),B3148)</f>
        <v>1</v>
      </c>
      <c r="C3149" s="1">
        <f>IF(C3148+1=Protocol!$V$21,0,C3148+1)</f>
        <v>1</v>
      </c>
      <c r="D3149" s="1">
        <f t="shared" si="115"/>
        <v>4</v>
      </c>
      <c r="E3149" s="1" t="str">
        <f>INDEX(Protocol[Mark],MATCH(C3149,Protocol[Step],0))</f>
        <v>1D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179010004</v>
      </c>
      <c r="H3149" s="134">
        <f>Systematic[[#This Row],[SampleVariableLabel]]+100*Systematic[[#This Row],[State]]</f>
        <v>179010104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179</v>
      </c>
      <c r="B3150" s="1">
        <f>IF(C3150=0,IF(B3149=Protocol!$V$20,1,B3149+1),B3149)</f>
        <v>1</v>
      </c>
      <c r="C3150" s="1">
        <f>IF(C3149+1=Protocol!$V$21,0,C3149+1)</f>
        <v>2</v>
      </c>
      <c r="D3150" s="1">
        <f t="shared" si="115"/>
        <v>5</v>
      </c>
      <c r="E3150" s="1" t="str">
        <f>INDEX(Protocol[Mark],MATCH(C3150,Protocol[Step],0))</f>
        <v>(M.1)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179010005</v>
      </c>
      <c r="H3150" s="134">
        <f>Systematic[[#This Row],[SampleVariableLabel]]+100*Systematic[[#This Row],[State]]</f>
        <v>179010205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179</v>
      </c>
      <c r="B3151" s="1">
        <f>IF(C3151=0,IF(B3150=Protocol!$V$20,1,B3150+1),B3150)</f>
        <v>1</v>
      </c>
      <c r="C3151" s="1">
        <f>IF(C3150+1=Protocol!$V$21,0,C3150+1)</f>
        <v>3</v>
      </c>
      <c r="D3151" s="1">
        <f t="shared" si="115"/>
        <v>6</v>
      </c>
      <c r="E3151" s="1" t="str">
        <f>INDEX(Protocol[Mark],MATCH(C3151,Protocol[Step],0))</f>
        <v>2Oct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179010006</v>
      </c>
      <c r="H3151" s="134">
        <f>Systematic[[#This Row],[SampleVariableLabel]]+100*Systematic[[#This Row],[State]]</f>
        <v>179010306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179</v>
      </c>
      <c r="B3152" s="1">
        <f>IF(C3152=0,IF(B3151=Protocol!$V$20,1,B3151+1),B3151)</f>
        <v>1</v>
      </c>
      <c r="C3152" s="1">
        <f>IF(C3151+1=Protocol!$V$21,0,C3151+1)</f>
        <v>4</v>
      </c>
      <c r="D3152" s="1">
        <f t="shared" si="115"/>
        <v>1</v>
      </c>
      <c r="E3152" s="1" t="str">
        <f>INDEX(Protocol[Mark],MATCH(C3152,Protocol[Step],0))</f>
        <v>3M2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179010001</v>
      </c>
      <c r="H3152" s="134">
        <f>Systematic[[#This Row],[SampleVariableLabel]]+100*Systematic[[#This Row],[State]]</f>
        <v>179010401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179</v>
      </c>
      <c r="B3153" s="1">
        <f>IF(C3153=0,IF(B3152=Protocol!$V$20,1,B3152+1),B3152)</f>
        <v>1</v>
      </c>
      <c r="C3153" s="1">
        <f>IF(C3152+1=Protocol!$V$21,0,C3152+1)</f>
        <v>5</v>
      </c>
      <c r="D3153" s="1">
        <f t="shared" si="115"/>
        <v>2</v>
      </c>
      <c r="E3153" s="1" t="str">
        <f>INDEX(Protocol[Mark],MATCH(C3153,Protocol[Step],0))</f>
        <v>M(c)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179010002</v>
      </c>
      <c r="H3153" s="134">
        <f>Systematic[[#This Row],[SampleVariableLabel]]+100*Systematic[[#This Row],[State]]</f>
        <v>179010502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179</v>
      </c>
      <c r="B3154" s="1">
        <f>IF(C3154=0,IF(B3153=Protocol!$V$20,1,B3153+1),B3153)</f>
        <v>1</v>
      </c>
      <c r="C3154" s="1">
        <f>IF(C3153+1=Protocol!$V$21,0,C3153+1)</f>
        <v>6</v>
      </c>
      <c r="D3154" s="1">
        <f t="shared" si="115"/>
        <v>3</v>
      </c>
      <c r="E3154" s="1" t="str">
        <f>INDEX(Protocol[Mark],MATCH(C3154,Protocol[Step],0))</f>
        <v>4P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179010003</v>
      </c>
      <c r="H3154" s="134">
        <f>Systematic[[#This Row],[SampleVariableLabel]]+100*Systematic[[#This Row],[State]]</f>
        <v>179010603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179</v>
      </c>
      <c r="B3155" s="1">
        <f>IF(C3155=0,IF(B3154=Protocol!$V$20,1,B3154+1),B3154)</f>
        <v>1</v>
      </c>
      <c r="C3155" s="1">
        <f>IF(C3154+1=Protocol!$V$21,0,C3154+1)</f>
        <v>7</v>
      </c>
      <c r="D3155" s="1">
        <f t="shared" si="115"/>
        <v>4</v>
      </c>
      <c r="E3155" s="1" t="str">
        <f>INDEX(Protocol[Mark],MATCH(C3155,Protocol[Step],0))</f>
        <v>5G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179010004</v>
      </c>
      <c r="H3155" s="134">
        <f>Systematic[[#This Row],[SampleVariableLabel]]+100*Systematic[[#This Row],[State]]</f>
        <v>179010704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179</v>
      </c>
      <c r="B3156" s="1">
        <f>IF(C3156=0,IF(B3155=Protocol!$V$20,1,B3155+1),B3155)</f>
        <v>1</v>
      </c>
      <c r="C3156" s="1">
        <f>IF(C3155+1=Protocol!$V$21,0,C3155+1)</f>
        <v>8</v>
      </c>
      <c r="D3156" s="1">
        <f t="shared" si="115"/>
        <v>5</v>
      </c>
      <c r="E3156" s="1" t="str">
        <f>INDEX(Protocol[Mark],MATCH(C3156,Protocol[Step],0))</f>
        <v>6S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179010005</v>
      </c>
      <c r="H3156" s="134">
        <f>Systematic[[#This Row],[SampleVariableLabel]]+100*Systematic[[#This Row],[State]]</f>
        <v>179010805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179</v>
      </c>
      <c r="B3157" s="1">
        <f>IF(C3157=0,IF(B3156=Protocol!$V$20,1,B3156+1),B3156)</f>
        <v>1</v>
      </c>
      <c r="C3157" s="1">
        <f>IF(C3156+1=Protocol!$V$21,0,C3156+1)</f>
        <v>9</v>
      </c>
      <c r="D3157" s="1">
        <f t="shared" si="115"/>
        <v>6</v>
      </c>
      <c r="E3157" s="1" t="str">
        <f>INDEX(Protocol[Mark],MATCH(C3157,Protocol[Step],0))</f>
        <v>7Gp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179010006</v>
      </c>
      <c r="H3157" s="134">
        <f>Systematic[[#This Row],[SampleVariableLabel]]+100*Systematic[[#This Row],[State]]</f>
        <v>179010906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179</v>
      </c>
      <c r="B3158" s="1">
        <f>IF(C3158=0,IF(B3157=Protocol!$V$20,1,B3157+1),B3157)</f>
        <v>1</v>
      </c>
      <c r="C3158" s="1">
        <f>IF(C3157+1=Protocol!$V$21,0,C3157+1)</f>
        <v>10</v>
      </c>
      <c r="D3158" s="1">
        <f t="shared" si="115"/>
        <v>1</v>
      </c>
      <c r="E3158" s="1" t="str">
        <f>INDEX(Protocol[Mark],MATCH(C3158,Protocol[Step],0))</f>
        <v>8U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179010001</v>
      </c>
      <c r="H3158" s="134">
        <f>Systematic[[#This Row],[SampleVariableLabel]]+100*Systematic[[#This Row],[State]]</f>
        <v>179011001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179</v>
      </c>
      <c r="B3159" s="1">
        <f>IF(C3159=0,IF(B3158=Protocol!$V$20,1,B3158+1),B3158)</f>
        <v>1</v>
      </c>
      <c r="C3159" s="1">
        <f>IF(C3158+1=Protocol!$V$21,0,C3158+1)</f>
        <v>11</v>
      </c>
      <c r="D3159" s="1">
        <f t="shared" si="115"/>
        <v>2</v>
      </c>
      <c r="E3159" s="1" t="str">
        <f>INDEX(Protocol[Mark],MATCH(C3159,Protocol[Step],0))</f>
        <v>9Rot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179010002</v>
      </c>
      <c r="H3159" s="134">
        <f>Systematic[[#This Row],[SampleVariableLabel]]+100*Systematic[[#This Row],[State]]</f>
        <v>179011102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179</v>
      </c>
      <c r="B3160" s="1">
        <f>IF(C3160=0,IF(B3159=Protocol!$V$20,1,B3159+1),B3159)</f>
        <v>1</v>
      </c>
      <c r="C3160" s="1">
        <f>IF(C3159+1=Protocol!$V$21,0,C3159+1)</f>
        <v>12</v>
      </c>
      <c r="D3160" s="1">
        <f t="shared" si="115"/>
        <v>3</v>
      </c>
      <c r="E3160" s="1" t="str">
        <f>INDEX(Protocol[Mark],MATCH(C3160,Protocol[Step],0))</f>
        <v>10Ama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179010003</v>
      </c>
      <c r="H3160" s="134">
        <f>Systematic[[#This Row],[SampleVariableLabel]]+100*Systematic[[#This Row],[State]]</f>
        <v>179011203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180</v>
      </c>
      <c r="B3161" s="1">
        <f>IF(C3161=0,IF(B3160=Protocol!$V$20,1,B3160+1),B3160)</f>
        <v>1</v>
      </c>
      <c r="C3161" s="1">
        <f>IF(C3160+1=Protocol!$V$21,0,C3160+1)</f>
        <v>0</v>
      </c>
      <c r="D3161" s="1">
        <f t="shared" si="115"/>
        <v>4</v>
      </c>
      <c r="E3161" s="1" t="str">
        <f>INDEX(Protocol[Mark],MATCH(C3161,Protocol[Step],0))</f>
        <v>0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180010004</v>
      </c>
      <c r="H3161" s="134">
        <f>Systematic[[#This Row],[SampleVariableLabel]]+100*Systematic[[#This Row],[State]]</f>
        <v>180010004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180</v>
      </c>
      <c r="B3162" s="1">
        <f>IF(C3162=0,IF(B3161=Protocol!$V$20,1,B3161+1),B3161)</f>
        <v>1</v>
      </c>
      <c r="C3162" s="1">
        <f>IF(C3161+1=Protocol!$V$21,0,C3161+1)</f>
        <v>1</v>
      </c>
      <c r="D3162" s="1">
        <f t="shared" si="115"/>
        <v>5</v>
      </c>
      <c r="E3162" s="1" t="str">
        <f>INDEX(Protocol[Mark],MATCH(C3162,Protocol[Step],0))</f>
        <v>1D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180010005</v>
      </c>
      <c r="H3162" s="134">
        <f>Systematic[[#This Row],[SampleVariableLabel]]+100*Systematic[[#This Row],[State]]</f>
        <v>180010105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180</v>
      </c>
      <c r="B3163" s="1">
        <f>IF(C3163=0,IF(B3162=Protocol!$V$20,1,B3162+1),B3162)</f>
        <v>1</v>
      </c>
      <c r="C3163" s="1">
        <f>IF(C3162+1=Protocol!$V$21,0,C3162+1)</f>
        <v>2</v>
      </c>
      <c r="D3163" s="1">
        <f t="shared" si="115"/>
        <v>6</v>
      </c>
      <c r="E3163" s="1" t="str">
        <f>INDEX(Protocol[Mark],MATCH(C3163,Protocol[Step],0))</f>
        <v>(M.1)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180010006</v>
      </c>
      <c r="H3163" s="134">
        <f>Systematic[[#This Row],[SampleVariableLabel]]+100*Systematic[[#This Row],[State]]</f>
        <v>180010206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180</v>
      </c>
      <c r="B3164" s="1">
        <f>IF(C3164=0,IF(B3163=Protocol!$V$20,1,B3163+1),B3163)</f>
        <v>1</v>
      </c>
      <c r="C3164" s="1">
        <f>IF(C3163+1=Protocol!$V$21,0,C3163+1)</f>
        <v>3</v>
      </c>
      <c r="D3164" s="1">
        <f t="shared" si="115"/>
        <v>1</v>
      </c>
      <c r="E3164" s="1" t="str">
        <f>INDEX(Protocol[Mark],MATCH(C3164,Protocol[Step],0))</f>
        <v>2Oct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180010001</v>
      </c>
      <c r="H3164" s="134">
        <f>Systematic[[#This Row],[SampleVariableLabel]]+100*Systematic[[#This Row],[State]]</f>
        <v>180010301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180</v>
      </c>
      <c r="B3165" s="1">
        <f>IF(C3165=0,IF(B3164=Protocol!$V$20,1,B3164+1),B3164)</f>
        <v>1</v>
      </c>
      <c r="C3165" s="1">
        <f>IF(C3164+1=Protocol!$V$21,0,C3164+1)</f>
        <v>4</v>
      </c>
      <c r="D3165" s="1">
        <f t="shared" si="115"/>
        <v>2</v>
      </c>
      <c r="E3165" s="1" t="str">
        <f>INDEX(Protocol[Mark],MATCH(C3165,Protocol[Step],0))</f>
        <v>3M2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180010002</v>
      </c>
      <c r="H3165" s="134">
        <f>Systematic[[#This Row],[SampleVariableLabel]]+100*Systematic[[#This Row],[State]]</f>
        <v>180010402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180</v>
      </c>
      <c r="B3166" s="1">
        <f>IF(C3166=0,IF(B3165=Protocol!$V$20,1,B3165+1),B3165)</f>
        <v>1</v>
      </c>
      <c r="C3166" s="1">
        <f>IF(C3165+1=Protocol!$V$21,0,C3165+1)</f>
        <v>5</v>
      </c>
      <c r="D3166" s="1">
        <f t="shared" si="115"/>
        <v>3</v>
      </c>
      <c r="E3166" s="1" t="str">
        <f>INDEX(Protocol[Mark],MATCH(C3166,Protocol[Step],0))</f>
        <v>M(c)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180010003</v>
      </c>
      <c r="H3166" s="134">
        <f>Systematic[[#This Row],[SampleVariableLabel]]+100*Systematic[[#This Row],[State]]</f>
        <v>180010503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180</v>
      </c>
      <c r="B3167" s="1">
        <f>IF(C3167=0,IF(B3166=Protocol!$V$20,1,B3166+1),B3166)</f>
        <v>1</v>
      </c>
      <c r="C3167" s="1">
        <f>IF(C3166+1=Protocol!$V$21,0,C3166+1)</f>
        <v>6</v>
      </c>
      <c r="D3167" s="1">
        <f t="shared" si="115"/>
        <v>4</v>
      </c>
      <c r="E3167" s="1" t="str">
        <f>INDEX(Protocol[Mark],MATCH(C3167,Protocol[Step],0))</f>
        <v>4P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180010004</v>
      </c>
      <c r="H3167" s="134">
        <f>Systematic[[#This Row],[SampleVariableLabel]]+100*Systematic[[#This Row],[State]]</f>
        <v>180010604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180</v>
      </c>
      <c r="B3168" s="1">
        <f>IF(C3168=0,IF(B3167=Protocol!$V$20,1,B3167+1),B3167)</f>
        <v>1</v>
      </c>
      <c r="C3168" s="1">
        <f>IF(C3167+1=Protocol!$V$21,0,C3167+1)</f>
        <v>7</v>
      </c>
      <c r="D3168" s="1">
        <f t="shared" si="115"/>
        <v>5</v>
      </c>
      <c r="E3168" s="1" t="str">
        <f>INDEX(Protocol[Mark],MATCH(C3168,Protocol[Step],0))</f>
        <v>5G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180010005</v>
      </c>
      <c r="H3168" s="134">
        <f>Systematic[[#This Row],[SampleVariableLabel]]+100*Systematic[[#This Row],[State]]</f>
        <v>180010705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180</v>
      </c>
      <c r="B3169" s="1">
        <f>IF(C3169=0,IF(B3168=Protocol!$V$20,1,B3168+1),B3168)</f>
        <v>1</v>
      </c>
      <c r="C3169" s="1">
        <f>IF(C3168+1=Protocol!$V$21,0,C3168+1)</f>
        <v>8</v>
      </c>
      <c r="D3169" s="1">
        <f t="shared" si="115"/>
        <v>6</v>
      </c>
      <c r="E3169" s="1" t="str">
        <f>INDEX(Protocol[Mark],MATCH(C3169,Protocol[Step],0))</f>
        <v>6S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180010006</v>
      </c>
      <c r="H3169" s="134">
        <f>Systematic[[#This Row],[SampleVariableLabel]]+100*Systematic[[#This Row],[State]]</f>
        <v>180010806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180</v>
      </c>
      <c r="B3170" s="1">
        <f>IF(C3170=0,IF(B3169=Protocol!$V$20,1,B3169+1),B3169)</f>
        <v>1</v>
      </c>
      <c r="C3170" s="1">
        <f>IF(C3169+1=Protocol!$V$21,0,C3169+1)</f>
        <v>9</v>
      </c>
      <c r="D3170" s="1">
        <f t="shared" si="115"/>
        <v>1</v>
      </c>
      <c r="E3170" s="1" t="str">
        <f>INDEX(Protocol[Mark],MATCH(C3170,Protocol[Step],0))</f>
        <v>7Gp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180010001</v>
      </c>
      <c r="H3170" s="134">
        <f>Systematic[[#This Row],[SampleVariableLabel]]+100*Systematic[[#This Row],[State]]</f>
        <v>180010901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180</v>
      </c>
      <c r="B3171" s="1">
        <f>IF(C3171=0,IF(B3170=Protocol!$V$20,1,B3170+1),B3170)</f>
        <v>1</v>
      </c>
      <c r="C3171" s="1">
        <f>IF(C3170+1=Protocol!$V$21,0,C3170+1)</f>
        <v>10</v>
      </c>
      <c r="D3171" s="1">
        <f t="shared" si="115"/>
        <v>2</v>
      </c>
      <c r="E3171" s="1" t="str">
        <f>INDEX(Protocol[Mark],MATCH(C3171,Protocol[Step],0))</f>
        <v>8U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180010002</v>
      </c>
      <c r="H3171" s="134">
        <f>Systematic[[#This Row],[SampleVariableLabel]]+100*Systematic[[#This Row],[State]]</f>
        <v>180011002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180</v>
      </c>
      <c r="B3172" s="1">
        <f>IF(C3172=0,IF(B3171=Protocol!$V$20,1,B3171+1),B3171)</f>
        <v>1</v>
      </c>
      <c r="C3172" s="1">
        <f>IF(C3171+1=Protocol!$V$21,0,C3171+1)</f>
        <v>11</v>
      </c>
      <c r="D3172" s="1">
        <f t="shared" si="115"/>
        <v>3</v>
      </c>
      <c r="E3172" s="1" t="str">
        <f>INDEX(Protocol[Mark],MATCH(C3172,Protocol[Step],0))</f>
        <v>9Rot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180010003</v>
      </c>
      <c r="H3172" s="134">
        <f>Systematic[[#This Row],[SampleVariableLabel]]+100*Systematic[[#This Row],[State]]</f>
        <v>180011103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180</v>
      </c>
      <c r="B3173" s="1">
        <f>IF(C3173=0,IF(B3172=Protocol!$V$20,1,B3172+1),B3172)</f>
        <v>1</v>
      </c>
      <c r="C3173" s="1">
        <f>IF(C3172+1=Protocol!$V$21,0,C3172+1)</f>
        <v>12</v>
      </c>
      <c r="D3173" s="1">
        <f t="shared" si="115"/>
        <v>4</v>
      </c>
      <c r="E3173" s="1" t="str">
        <f>INDEX(Protocol[Mark],MATCH(C3173,Protocol[Step],0))</f>
        <v>10Ama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180010004</v>
      </c>
      <c r="H3173" s="134">
        <f>Systematic[[#This Row],[SampleVariableLabel]]+100*Systematic[[#This Row],[State]]</f>
        <v>180011204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181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0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181010005</v>
      </c>
      <c r="H3174" s="134">
        <f>Systematic[[#This Row],[SampleVariableLabel]]+100*Systematic[[#This Row],[State]]</f>
        <v>181010005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181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181010006</v>
      </c>
      <c r="H3175" s="134">
        <f>Systematic[[#This Row],[SampleVariableLabel]]+100*Systematic[[#This Row],[State]]</f>
        <v>181010106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181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(M.1)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181010001</v>
      </c>
      <c r="H3176" s="134">
        <f>Systematic[[#This Row],[SampleVariableLabel]]+100*Systematic[[#This Row],[State]]</f>
        <v>181010201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181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2Oct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181010002</v>
      </c>
      <c r="H3177" s="134">
        <f>Systematic[[#This Row],[SampleVariableLabel]]+100*Systematic[[#This Row],[State]]</f>
        <v>181010302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181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3M2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181010003</v>
      </c>
      <c r="H3178" s="134">
        <f>Systematic[[#This Row],[SampleVariableLabel]]+100*Systematic[[#This Row],[State]]</f>
        <v>181010403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181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M(c)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181010004</v>
      </c>
      <c r="H3179" s="134">
        <f>Systematic[[#This Row],[SampleVariableLabel]]+100*Systematic[[#This Row],[State]]</f>
        <v>181010504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181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4P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181010005</v>
      </c>
      <c r="H3180" s="134">
        <f>Systematic[[#This Row],[SampleVariableLabel]]+100*Systematic[[#This Row],[State]]</f>
        <v>181010605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181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5G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181010006</v>
      </c>
      <c r="H3181" s="134">
        <f>Systematic[[#This Row],[SampleVariableLabel]]+100*Systematic[[#This Row],[State]]</f>
        <v>181010706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181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6S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181010001</v>
      </c>
      <c r="H3182" s="134">
        <f>Systematic[[#This Row],[SampleVariableLabel]]+100*Systematic[[#This Row],[State]]</f>
        <v>181010801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181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7Gp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181010002</v>
      </c>
      <c r="H3183" s="134">
        <f>Systematic[[#This Row],[SampleVariableLabel]]+100*Systematic[[#This Row],[State]]</f>
        <v>181010902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181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8U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181010003</v>
      </c>
      <c r="H3184" s="134">
        <f>Systematic[[#This Row],[SampleVariableLabel]]+100*Systematic[[#This Row],[State]]</f>
        <v>181011003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181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9Rot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181010004</v>
      </c>
      <c r="H3185" s="134">
        <f>Systematic[[#This Row],[SampleVariableLabel]]+100*Systematic[[#This Row],[State]]</f>
        <v>181011104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181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10Ama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181010005</v>
      </c>
      <c r="H3186" s="134">
        <f>Systematic[[#This Row],[SampleVariableLabel]]+100*Systematic[[#This Row],[State]]</f>
        <v>181011205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182</v>
      </c>
      <c r="B3187" s="1">
        <f>IF(C3187=0,IF(B3186=Protocol!$V$20,1,B3186+1),B3186)</f>
        <v>1</v>
      </c>
      <c r="C3187" s="1">
        <f>IF(C3186+1=Protocol!$V$21,0,C3186+1)</f>
        <v>0</v>
      </c>
      <c r="D3187" s="1">
        <f t="shared" si="115"/>
        <v>6</v>
      </c>
      <c r="E3187" s="1" t="str">
        <f>INDEX(Protocol[Mark],MATCH(C3187,Protocol[Step],0))</f>
        <v>0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182010006</v>
      </c>
      <c r="H3187" s="134">
        <f>Systematic[[#This Row],[SampleVariableLabel]]+100*Systematic[[#This Row],[State]]</f>
        <v>182010006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182</v>
      </c>
      <c r="B3188" s="1">
        <f>IF(C3188=0,IF(B3187=Protocol!$V$20,1,B3187+1),B3187)</f>
        <v>1</v>
      </c>
      <c r="C3188" s="1">
        <f>IF(C3187+1=Protocol!$V$21,0,C3187+1)</f>
        <v>1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182010001</v>
      </c>
      <c r="H3188" s="134">
        <f>Systematic[[#This Row],[SampleVariableLabel]]+100*Systematic[[#This Row],[State]]</f>
        <v>182010101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182</v>
      </c>
      <c r="B3189" s="1">
        <f>IF(C3189=0,IF(B3188=Protocol!$V$20,1,B3188+1),B3188)</f>
        <v>1</v>
      </c>
      <c r="C3189" s="1">
        <f>IF(C3188+1=Protocol!$V$21,0,C3188+1)</f>
        <v>2</v>
      </c>
      <c r="D3189" s="1">
        <f t="shared" si="115"/>
        <v>2</v>
      </c>
      <c r="E3189" s="1" t="str">
        <f>INDEX(Protocol[Mark],MATCH(C3189,Protocol[Step],0))</f>
        <v>(M.1)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182010002</v>
      </c>
      <c r="H3189" s="134">
        <f>Systematic[[#This Row],[SampleVariableLabel]]+100*Systematic[[#This Row],[State]]</f>
        <v>182010202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182</v>
      </c>
      <c r="B3190" s="1">
        <f>IF(C3190=0,IF(B3189=Protocol!$V$20,1,B3189+1),B3189)</f>
        <v>1</v>
      </c>
      <c r="C3190" s="1">
        <f>IF(C3189+1=Protocol!$V$21,0,C3189+1)</f>
        <v>3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182010003</v>
      </c>
      <c r="H3190" s="134">
        <f>Systematic[[#This Row],[SampleVariableLabel]]+100*Systematic[[#This Row],[State]]</f>
        <v>182010303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182</v>
      </c>
      <c r="B3191" s="1">
        <f>IF(C3191=0,IF(B3190=Protocol!$V$20,1,B3190+1),B3190)</f>
        <v>1</v>
      </c>
      <c r="C3191" s="1">
        <f>IF(C3190+1=Protocol!$V$21,0,C3190+1)</f>
        <v>4</v>
      </c>
      <c r="D3191" s="1">
        <f t="shared" si="115"/>
        <v>4</v>
      </c>
      <c r="E3191" s="1" t="str">
        <f>INDEX(Protocol[Mark],MATCH(C3191,Protocol[Step],0))</f>
        <v>3M2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182010004</v>
      </c>
      <c r="H3191" s="134">
        <f>Systematic[[#This Row],[SampleVariableLabel]]+100*Systematic[[#This Row],[State]]</f>
        <v>182010404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182</v>
      </c>
      <c r="B3192" s="1">
        <f>IF(C3192=0,IF(B3191=Protocol!$V$20,1,B3191+1),B3191)</f>
        <v>1</v>
      </c>
      <c r="C3192" s="1">
        <f>IF(C3191+1=Protocol!$V$21,0,C3191+1)</f>
        <v>5</v>
      </c>
      <c r="D3192" s="1">
        <f t="shared" si="115"/>
        <v>5</v>
      </c>
      <c r="E3192" s="1" t="str">
        <f>INDEX(Protocol[Mark],MATCH(C3192,Protocol[Step],0))</f>
        <v>M(c)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182010005</v>
      </c>
      <c r="H3192" s="134">
        <f>Systematic[[#This Row],[SampleVariableLabel]]+100*Systematic[[#This Row],[State]]</f>
        <v>182010505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182</v>
      </c>
      <c r="B3193" s="1">
        <f>IF(C3193=0,IF(B3192=Protocol!$V$20,1,B3192+1),B3192)</f>
        <v>1</v>
      </c>
      <c r="C3193" s="1">
        <f>IF(C3192+1=Protocol!$V$21,0,C3192+1)</f>
        <v>6</v>
      </c>
      <c r="D3193" s="1">
        <f t="shared" si="115"/>
        <v>6</v>
      </c>
      <c r="E3193" s="1" t="str">
        <f>INDEX(Protocol[Mark],MATCH(C3193,Protocol[Step],0))</f>
        <v>4P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182010006</v>
      </c>
      <c r="H3193" s="134">
        <f>Systematic[[#This Row],[SampleVariableLabel]]+100*Systematic[[#This Row],[State]]</f>
        <v>182010606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182</v>
      </c>
      <c r="B3194" s="1">
        <f>IF(C3194=0,IF(B3193=Protocol!$V$20,1,B3193+1),B3193)</f>
        <v>1</v>
      </c>
      <c r="C3194" s="1">
        <f>IF(C3193+1=Protocol!$V$21,0,C3193+1)</f>
        <v>7</v>
      </c>
      <c r="D3194" s="1">
        <f t="shared" si="115"/>
        <v>1</v>
      </c>
      <c r="E3194" s="1" t="str">
        <f>INDEX(Protocol[Mark],MATCH(C3194,Protocol[Step],0))</f>
        <v>5G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182010001</v>
      </c>
      <c r="H3194" s="134">
        <f>Systematic[[#This Row],[SampleVariableLabel]]+100*Systematic[[#This Row],[State]]</f>
        <v>182010701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182</v>
      </c>
      <c r="B3195" s="1">
        <f>IF(C3195=0,IF(B3194=Protocol!$V$20,1,B3194+1),B3194)</f>
        <v>1</v>
      </c>
      <c r="C3195" s="1">
        <f>IF(C3194+1=Protocol!$V$21,0,C3194+1)</f>
        <v>8</v>
      </c>
      <c r="D3195" s="1">
        <f t="shared" si="115"/>
        <v>2</v>
      </c>
      <c r="E3195" s="1" t="str">
        <f>INDEX(Protocol[Mark],MATCH(C3195,Protocol[Step],0))</f>
        <v>6S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182010002</v>
      </c>
      <c r="H3195" s="134">
        <f>Systematic[[#This Row],[SampleVariableLabel]]+100*Systematic[[#This Row],[State]]</f>
        <v>182010802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182</v>
      </c>
      <c r="B3196" s="1">
        <f>IF(C3196=0,IF(B3195=Protocol!$V$20,1,B3195+1),B3195)</f>
        <v>1</v>
      </c>
      <c r="C3196" s="1">
        <f>IF(C3195+1=Protocol!$V$21,0,C3195+1)</f>
        <v>9</v>
      </c>
      <c r="D3196" s="1">
        <f t="shared" si="115"/>
        <v>3</v>
      </c>
      <c r="E3196" s="1" t="str">
        <f>INDEX(Protocol[Mark],MATCH(C3196,Protocol[Step],0))</f>
        <v>7Gp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182010003</v>
      </c>
      <c r="H3196" s="134">
        <f>Systematic[[#This Row],[SampleVariableLabel]]+100*Systematic[[#This Row],[State]]</f>
        <v>182010903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182</v>
      </c>
      <c r="B3197" s="1">
        <f>IF(C3197=0,IF(B3196=Protocol!$V$20,1,B3196+1),B3196)</f>
        <v>1</v>
      </c>
      <c r="C3197" s="1">
        <f>IF(C3196+1=Protocol!$V$21,0,C3196+1)</f>
        <v>10</v>
      </c>
      <c r="D3197" s="1">
        <f t="shared" si="115"/>
        <v>4</v>
      </c>
      <c r="E3197" s="1" t="str">
        <f>INDEX(Protocol[Mark],MATCH(C3197,Protocol[Step],0))</f>
        <v>8U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182010004</v>
      </c>
      <c r="H3197" s="134">
        <f>Systematic[[#This Row],[SampleVariableLabel]]+100*Systematic[[#This Row],[State]]</f>
        <v>182011004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182</v>
      </c>
      <c r="B3198" s="1">
        <f>IF(C3198=0,IF(B3197=Protocol!$V$20,1,B3197+1),B3197)</f>
        <v>1</v>
      </c>
      <c r="C3198" s="1">
        <f>IF(C3197+1=Protocol!$V$21,0,C3197+1)</f>
        <v>11</v>
      </c>
      <c r="D3198" s="1">
        <f t="shared" si="115"/>
        <v>5</v>
      </c>
      <c r="E3198" s="1" t="str">
        <f>INDEX(Protocol[Mark],MATCH(C3198,Protocol[Step],0))</f>
        <v>9Rot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182010005</v>
      </c>
      <c r="H3198" s="134">
        <f>Systematic[[#This Row],[SampleVariableLabel]]+100*Systematic[[#This Row],[State]]</f>
        <v>182011105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182</v>
      </c>
      <c r="B3199" s="1">
        <f>IF(C3199=0,IF(B3198=Protocol!$V$20,1,B3198+1),B3198)</f>
        <v>1</v>
      </c>
      <c r="C3199" s="1">
        <f>IF(C3198+1=Protocol!$V$21,0,C3198+1)</f>
        <v>12</v>
      </c>
      <c r="D3199" s="1">
        <f t="shared" si="115"/>
        <v>6</v>
      </c>
      <c r="E3199" s="1" t="str">
        <f>INDEX(Protocol[Mark],MATCH(C3199,Protocol[Step],0))</f>
        <v>10Ama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182010006</v>
      </c>
      <c r="H3199" s="134">
        <f>Systematic[[#This Row],[SampleVariableLabel]]+100*Systematic[[#This Row],[State]]</f>
        <v>182011206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183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0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183010001</v>
      </c>
      <c r="H3200" s="134">
        <f>Systematic[[#This Row],[SampleVariableLabel]]+100*Systematic[[#This Row],[State]]</f>
        <v>183010001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183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183010002</v>
      </c>
      <c r="H3201" s="134">
        <f>Systematic[[#This Row],[SampleVariableLabel]]+100*Systematic[[#This Row],[State]]</f>
        <v>183010102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183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(M.1)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183010003</v>
      </c>
      <c r="H3202" s="134">
        <f>Systematic[[#This Row],[SampleVariableLabel]]+100*Systematic[[#This Row],[State]]</f>
        <v>183010203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183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2Oct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183010004</v>
      </c>
      <c r="H3203" s="134">
        <f>Systematic[[#This Row],[SampleVariableLabel]]+100*Systematic[[#This Row],[State]]</f>
        <v>183010304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183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3M2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183010005</v>
      </c>
      <c r="H3204" s="134">
        <f>Systematic[[#This Row],[SampleVariableLabel]]+100*Systematic[[#This Row],[State]]</f>
        <v>183010405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183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M(c)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183010006</v>
      </c>
      <c r="H3205" s="134">
        <f>Systematic[[#This Row],[SampleVariableLabel]]+100*Systematic[[#This Row],[State]]</f>
        <v>183010506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183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4P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183010001</v>
      </c>
      <c r="H3206" s="134">
        <f>Systematic[[#This Row],[SampleVariableLabel]]+100*Systematic[[#This Row],[State]]</f>
        <v>183010601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183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5G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183010002</v>
      </c>
      <c r="H3207" s="134">
        <f>Systematic[[#This Row],[SampleVariableLabel]]+100*Systematic[[#This Row],[State]]</f>
        <v>183010702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183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6S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183010003</v>
      </c>
      <c r="H3208" s="134">
        <f>Systematic[[#This Row],[SampleVariableLabel]]+100*Systematic[[#This Row],[State]]</f>
        <v>183010803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183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7Gp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183010004</v>
      </c>
      <c r="H3209" s="134">
        <f>Systematic[[#This Row],[SampleVariableLabel]]+100*Systematic[[#This Row],[State]]</f>
        <v>183010904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183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8U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183010005</v>
      </c>
      <c r="H3210" s="134">
        <f>Systematic[[#This Row],[SampleVariableLabel]]+100*Systematic[[#This Row],[State]]</f>
        <v>183011005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183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9Rot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183010006</v>
      </c>
      <c r="H3211" s="134">
        <f>Systematic[[#This Row],[SampleVariableLabel]]+100*Systematic[[#This Row],[State]]</f>
        <v>183011106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183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10Ama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183010001</v>
      </c>
      <c r="H3212" s="134">
        <f>Systematic[[#This Row],[SampleVariableLabel]]+100*Systematic[[#This Row],[State]]</f>
        <v>183011201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184</v>
      </c>
      <c r="B3213" s="1">
        <f>IF(C3213=0,IF(B3212=Protocol!$V$20,1,B3212+1),B3212)</f>
        <v>1</v>
      </c>
      <c r="C3213" s="1">
        <f>IF(C3212+1=Protocol!$V$21,0,C3212+1)</f>
        <v>0</v>
      </c>
      <c r="D3213" s="1">
        <f t="shared" si="117"/>
        <v>2</v>
      </c>
      <c r="E3213" s="1" t="str">
        <f>INDEX(Protocol[Mark],MATCH(C3213,Protocol[Step],0))</f>
        <v>0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184010002</v>
      </c>
      <c r="H3213" s="134">
        <f>Systematic[[#This Row],[SampleVariableLabel]]+100*Systematic[[#This Row],[State]]</f>
        <v>184010002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184</v>
      </c>
      <c r="B3214" s="1">
        <f>IF(C3214=0,IF(B3213=Protocol!$V$20,1,B3213+1),B3213)</f>
        <v>1</v>
      </c>
      <c r="C3214" s="1">
        <f>IF(C3213+1=Protocol!$V$21,0,C3213+1)</f>
        <v>1</v>
      </c>
      <c r="D3214" s="1">
        <f t="shared" si="117"/>
        <v>3</v>
      </c>
      <c r="E3214" s="1" t="str">
        <f>INDEX(Protocol[Mark],MATCH(C3214,Protocol[Step],0))</f>
        <v>1D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184010003</v>
      </c>
      <c r="H3214" s="134">
        <f>Systematic[[#This Row],[SampleVariableLabel]]+100*Systematic[[#This Row],[State]]</f>
        <v>184010103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184</v>
      </c>
      <c r="B3215" s="1">
        <f>IF(C3215=0,IF(B3214=Protocol!$V$20,1,B3214+1),B3214)</f>
        <v>1</v>
      </c>
      <c r="C3215" s="1">
        <f>IF(C3214+1=Protocol!$V$21,0,C3214+1)</f>
        <v>2</v>
      </c>
      <c r="D3215" s="1">
        <f t="shared" si="117"/>
        <v>4</v>
      </c>
      <c r="E3215" s="1" t="str">
        <f>INDEX(Protocol[Mark],MATCH(C3215,Protocol[Step],0))</f>
        <v>(M.1)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184010004</v>
      </c>
      <c r="H3215" s="134">
        <f>Systematic[[#This Row],[SampleVariableLabel]]+100*Systematic[[#This Row],[State]]</f>
        <v>184010204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184</v>
      </c>
      <c r="B3216" s="1">
        <f>IF(C3216=0,IF(B3215=Protocol!$V$20,1,B3215+1),B3215)</f>
        <v>1</v>
      </c>
      <c r="C3216" s="1">
        <f>IF(C3215+1=Protocol!$V$21,0,C3215+1)</f>
        <v>3</v>
      </c>
      <c r="D3216" s="1">
        <f t="shared" si="117"/>
        <v>5</v>
      </c>
      <c r="E3216" s="1" t="str">
        <f>INDEX(Protocol[Mark],MATCH(C3216,Protocol[Step],0))</f>
        <v>2Oct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184010005</v>
      </c>
      <c r="H3216" s="134">
        <f>Systematic[[#This Row],[SampleVariableLabel]]+100*Systematic[[#This Row],[State]]</f>
        <v>184010305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184</v>
      </c>
      <c r="B3217" s="1">
        <f>IF(C3217=0,IF(B3216=Protocol!$V$20,1,B3216+1),B3216)</f>
        <v>1</v>
      </c>
      <c r="C3217" s="1">
        <f>IF(C3216+1=Protocol!$V$21,0,C3216+1)</f>
        <v>4</v>
      </c>
      <c r="D3217" s="1">
        <f t="shared" si="117"/>
        <v>6</v>
      </c>
      <c r="E3217" s="1" t="str">
        <f>INDEX(Protocol[Mark],MATCH(C3217,Protocol[Step],0))</f>
        <v>3M2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184010006</v>
      </c>
      <c r="H3217" s="134">
        <f>Systematic[[#This Row],[SampleVariableLabel]]+100*Systematic[[#This Row],[State]]</f>
        <v>184010406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184</v>
      </c>
      <c r="B3218" s="1">
        <f>IF(C3218=0,IF(B3217=Protocol!$V$20,1,B3217+1),B3217)</f>
        <v>1</v>
      </c>
      <c r="C3218" s="1">
        <f>IF(C3217+1=Protocol!$V$21,0,C3217+1)</f>
        <v>5</v>
      </c>
      <c r="D3218" s="1">
        <f t="shared" si="117"/>
        <v>1</v>
      </c>
      <c r="E3218" s="1" t="str">
        <f>INDEX(Protocol[Mark],MATCH(C3218,Protocol[Step],0))</f>
        <v>M(c)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184010001</v>
      </c>
      <c r="H3218" s="134">
        <f>Systematic[[#This Row],[SampleVariableLabel]]+100*Systematic[[#This Row],[State]]</f>
        <v>184010501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184</v>
      </c>
      <c r="B3219" s="1">
        <f>IF(C3219=0,IF(B3218=Protocol!$V$20,1,B3218+1),B3218)</f>
        <v>1</v>
      </c>
      <c r="C3219" s="1">
        <f>IF(C3218+1=Protocol!$V$21,0,C3218+1)</f>
        <v>6</v>
      </c>
      <c r="D3219" s="1">
        <f t="shared" si="117"/>
        <v>2</v>
      </c>
      <c r="E3219" s="1" t="str">
        <f>INDEX(Protocol[Mark],MATCH(C3219,Protocol[Step],0))</f>
        <v>4P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184010002</v>
      </c>
      <c r="H3219" s="134">
        <f>Systematic[[#This Row],[SampleVariableLabel]]+100*Systematic[[#This Row],[State]]</f>
        <v>184010602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184</v>
      </c>
      <c r="B3220" s="1">
        <f>IF(C3220=0,IF(B3219=Protocol!$V$20,1,B3219+1),B3219)</f>
        <v>1</v>
      </c>
      <c r="C3220" s="1">
        <f>IF(C3219+1=Protocol!$V$21,0,C3219+1)</f>
        <v>7</v>
      </c>
      <c r="D3220" s="1">
        <f t="shared" si="117"/>
        <v>3</v>
      </c>
      <c r="E3220" s="1" t="str">
        <f>INDEX(Protocol[Mark],MATCH(C3220,Protocol[Step],0))</f>
        <v>5G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184010003</v>
      </c>
      <c r="H3220" s="134">
        <f>Systematic[[#This Row],[SampleVariableLabel]]+100*Systematic[[#This Row],[State]]</f>
        <v>184010703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184</v>
      </c>
      <c r="B3221" s="1">
        <f>IF(C3221=0,IF(B3220=Protocol!$V$20,1,B3220+1),B3220)</f>
        <v>1</v>
      </c>
      <c r="C3221" s="1">
        <f>IF(C3220+1=Protocol!$V$21,0,C3220+1)</f>
        <v>8</v>
      </c>
      <c r="D3221" s="1">
        <f t="shared" si="117"/>
        <v>4</v>
      </c>
      <c r="E3221" s="1" t="str">
        <f>INDEX(Protocol[Mark],MATCH(C3221,Protocol[Step],0))</f>
        <v>6S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184010004</v>
      </c>
      <c r="H3221" s="134">
        <f>Systematic[[#This Row],[SampleVariableLabel]]+100*Systematic[[#This Row],[State]]</f>
        <v>184010804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184</v>
      </c>
      <c r="B3222" s="1">
        <f>IF(C3222=0,IF(B3221=Protocol!$V$20,1,B3221+1),B3221)</f>
        <v>1</v>
      </c>
      <c r="C3222" s="1">
        <f>IF(C3221+1=Protocol!$V$21,0,C3221+1)</f>
        <v>9</v>
      </c>
      <c r="D3222" s="1">
        <f t="shared" si="117"/>
        <v>5</v>
      </c>
      <c r="E3222" s="1" t="str">
        <f>INDEX(Protocol[Mark],MATCH(C3222,Protocol[Step],0))</f>
        <v>7Gp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184010005</v>
      </c>
      <c r="H3222" s="134">
        <f>Systematic[[#This Row],[SampleVariableLabel]]+100*Systematic[[#This Row],[State]]</f>
        <v>184010905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184</v>
      </c>
      <c r="B3223" s="1">
        <f>IF(C3223=0,IF(B3222=Protocol!$V$20,1,B3222+1),B3222)</f>
        <v>1</v>
      </c>
      <c r="C3223" s="1">
        <f>IF(C3222+1=Protocol!$V$21,0,C3222+1)</f>
        <v>10</v>
      </c>
      <c r="D3223" s="1">
        <f t="shared" si="117"/>
        <v>6</v>
      </c>
      <c r="E3223" s="1" t="str">
        <f>INDEX(Protocol[Mark],MATCH(C3223,Protocol[Step],0))</f>
        <v>8U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184010006</v>
      </c>
      <c r="H3223" s="134">
        <f>Systematic[[#This Row],[SampleVariableLabel]]+100*Systematic[[#This Row],[State]]</f>
        <v>184011006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184</v>
      </c>
      <c r="B3224" s="1">
        <f>IF(C3224=0,IF(B3223=Protocol!$V$20,1,B3223+1),B3223)</f>
        <v>1</v>
      </c>
      <c r="C3224" s="1">
        <f>IF(C3223+1=Protocol!$V$21,0,C3223+1)</f>
        <v>11</v>
      </c>
      <c r="D3224" s="1">
        <f t="shared" si="117"/>
        <v>1</v>
      </c>
      <c r="E3224" s="1" t="str">
        <f>INDEX(Protocol[Mark],MATCH(C3224,Protocol[Step],0))</f>
        <v>9Rot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184010001</v>
      </c>
      <c r="H3224" s="134">
        <f>Systematic[[#This Row],[SampleVariableLabel]]+100*Systematic[[#This Row],[State]]</f>
        <v>184011101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184</v>
      </c>
      <c r="B3225" s="1">
        <f>IF(C3225=0,IF(B3224=Protocol!$V$20,1,B3224+1),B3224)</f>
        <v>1</v>
      </c>
      <c r="C3225" s="1">
        <f>IF(C3224+1=Protocol!$V$21,0,C3224+1)</f>
        <v>12</v>
      </c>
      <c r="D3225" s="1">
        <f t="shared" si="117"/>
        <v>2</v>
      </c>
      <c r="E3225" s="1" t="str">
        <f>INDEX(Protocol[Mark],MATCH(C3225,Protocol[Step],0))</f>
        <v>10Ama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184010002</v>
      </c>
      <c r="H3225" s="134">
        <f>Systematic[[#This Row],[SampleVariableLabel]]+100*Systematic[[#This Row],[State]]</f>
        <v>184011202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185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0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185010003</v>
      </c>
      <c r="H3226" s="134">
        <f>Systematic[[#This Row],[SampleVariableLabel]]+100*Systematic[[#This Row],[State]]</f>
        <v>185010003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185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1D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185010004</v>
      </c>
      <c r="H3227" s="134">
        <f>Systematic[[#This Row],[SampleVariableLabel]]+100*Systematic[[#This Row],[State]]</f>
        <v>185010104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185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(M.1)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185010005</v>
      </c>
      <c r="H3228" s="134">
        <f>Systematic[[#This Row],[SampleVariableLabel]]+100*Systematic[[#This Row],[State]]</f>
        <v>185010205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185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2Oct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185010006</v>
      </c>
      <c r="H3229" s="134">
        <f>Systematic[[#This Row],[SampleVariableLabel]]+100*Systematic[[#This Row],[State]]</f>
        <v>185010306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185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3M2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185010001</v>
      </c>
      <c r="H3230" s="134">
        <f>Systematic[[#This Row],[SampleVariableLabel]]+100*Systematic[[#This Row],[State]]</f>
        <v>185010401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185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M(c)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185010002</v>
      </c>
      <c r="H3231" s="134">
        <f>Systematic[[#This Row],[SampleVariableLabel]]+100*Systematic[[#This Row],[State]]</f>
        <v>185010502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185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4P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185010003</v>
      </c>
      <c r="H3232" s="134">
        <f>Systematic[[#This Row],[SampleVariableLabel]]+100*Systematic[[#This Row],[State]]</f>
        <v>185010603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185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5G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185010004</v>
      </c>
      <c r="H3233" s="134">
        <f>Systematic[[#This Row],[SampleVariableLabel]]+100*Systematic[[#This Row],[State]]</f>
        <v>185010704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185</v>
      </c>
      <c r="B3234" s="1">
        <f>IF(C3234=0,IF(B3233=Protocol!$V$20,1,B3233+1),B3233)</f>
        <v>1</v>
      </c>
      <c r="C3234" s="1">
        <f>IF(C3233+1=Protocol!$V$21,0,C3233+1)</f>
        <v>8</v>
      </c>
      <c r="D3234" s="1">
        <f t="shared" si="117"/>
        <v>5</v>
      </c>
      <c r="E3234" s="1" t="str">
        <f>INDEX(Protocol[Mark],MATCH(C3234,Protocol[Step],0))</f>
        <v>6S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185010005</v>
      </c>
      <c r="H3234" s="134">
        <f>Systematic[[#This Row],[SampleVariableLabel]]+100*Systematic[[#This Row],[State]]</f>
        <v>185010805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185</v>
      </c>
      <c r="B3235" s="1">
        <f>IF(C3235=0,IF(B3234=Protocol!$V$20,1,B3234+1),B3234)</f>
        <v>1</v>
      </c>
      <c r="C3235" s="1">
        <f>IF(C3234+1=Protocol!$V$21,0,C3234+1)</f>
        <v>9</v>
      </c>
      <c r="D3235" s="1">
        <f t="shared" si="117"/>
        <v>6</v>
      </c>
      <c r="E3235" s="1" t="str">
        <f>INDEX(Protocol[Mark],MATCH(C3235,Protocol[Step],0))</f>
        <v>7Gp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185010006</v>
      </c>
      <c r="H3235" s="134">
        <f>Systematic[[#This Row],[SampleVariableLabel]]+100*Systematic[[#This Row],[State]]</f>
        <v>185010906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185</v>
      </c>
      <c r="B3236" s="1">
        <f>IF(C3236=0,IF(B3235=Protocol!$V$20,1,B3235+1),B3235)</f>
        <v>1</v>
      </c>
      <c r="C3236" s="1">
        <f>IF(C3235+1=Protocol!$V$21,0,C3235+1)</f>
        <v>10</v>
      </c>
      <c r="D3236" s="1">
        <f t="shared" si="117"/>
        <v>1</v>
      </c>
      <c r="E3236" s="1" t="str">
        <f>INDEX(Protocol[Mark],MATCH(C3236,Protocol[Step],0))</f>
        <v>8U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185010001</v>
      </c>
      <c r="H3236" s="134">
        <f>Systematic[[#This Row],[SampleVariableLabel]]+100*Systematic[[#This Row],[State]]</f>
        <v>185011001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185</v>
      </c>
      <c r="B3237" s="1">
        <f>IF(C3237=0,IF(B3236=Protocol!$V$20,1,B3236+1),B3236)</f>
        <v>1</v>
      </c>
      <c r="C3237" s="1">
        <f>IF(C3236+1=Protocol!$V$21,0,C3236+1)</f>
        <v>11</v>
      </c>
      <c r="D3237" s="1">
        <f t="shared" si="117"/>
        <v>2</v>
      </c>
      <c r="E3237" s="1" t="str">
        <f>INDEX(Protocol[Mark],MATCH(C3237,Protocol[Step],0))</f>
        <v>9Rot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185010002</v>
      </c>
      <c r="H3237" s="134">
        <f>Systematic[[#This Row],[SampleVariableLabel]]+100*Systematic[[#This Row],[State]]</f>
        <v>185011102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185</v>
      </c>
      <c r="B3238" s="1">
        <f>IF(C3238=0,IF(B3237=Protocol!$V$20,1,B3237+1),B3237)</f>
        <v>1</v>
      </c>
      <c r="C3238" s="1">
        <f>IF(C3237+1=Protocol!$V$21,0,C3237+1)</f>
        <v>12</v>
      </c>
      <c r="D3238" s="1">
        <f t="shared" si="117"/>
        <v>3</v>
      </c>
      <c r="E3238" s="1" t="str">
        <f>INDEX(Protocol[Mark],MATCH(C3238,Protocol[Step],0))</f>
        <v>10Ama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185010003</v>
      </c>
      <c r="H3238" s="134">
        <f>Systematic[[#This Row],[SampleVariableLabel]]+100*Systematic[[#This Row],[State]]</f>
        <v>185011203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186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0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186010004</v>
      </c>
      <c r="H3239" s="134">
        <f>Systematic[[#This Row],[SampleVariableLabel]]+100*Systematic[[#This Row],[State]]</f>
        <v>186010004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186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1D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186010005</v>
      </c>
      <c r="H3240" s="134">
        <f>Systematic[[#This Row],[SampleVariableLabel]]+100*Systematic[[#This Row],[State]]</f>
        <v>186010105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186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(M.1)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186010006</v>
      </c>
      <c r="H3241" s="134">
        <f>Systematic[[#This Row],[SampleVariableLabel]]+100*Systematic[[#This Row],[State]]</f>
        <v>186010206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186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2Oct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186010001</v>
      </c>
      <c r="H3242" s="134">
        <f>Systematic[[#This Row],[SampleVariableLabel]]+100*Systematic[[#This Row],[State]]</f>
        <v>186010301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186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3M2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186010002</v>
      </c>
      <c r="H3243" s="134">
        <f>Systematic[[#This Row],[SampleVariableLabel]]+100*Systematic[[#This Row],[State]]</f>
        <v>186010402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186</v>
      </c>
      <c r="B3244" s="1">
        <f>IF(C3244=0,IF(B3243=Protocol!$V$20,1,B3243+1),B3243)</f>
        <v>1</v>
      </c>
      <c r="C3244" s="1">
        <f>IF(C3243+1=Protocol!$V$21,0,C3243+1)</f>
        <v>5</v>
      </c>
      <c r="D3244" s="1">
        <f t="shared" si="117"/>
        <v>3</v>
      </c>
      <c r="E3244" s="1" t="str">
        <f>INDEX(Protocol[Mark],MATCH(C3244,Protocol[Step],0))</f>
        <v>M(c)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186010003</v>
      </c>
      <c r="H3244" s="134">
        <f>Systematic[[#This Row],[SampleVariableLabel]]+100*Systematic[[#This Row],[State]]</f>
        <v>186010503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186</v>
      </c>
      <c r="B3245" s="1">
        <f>IF(C3245=0,IF(B3244=Protocol!$V$20,1,B3244+1),B3244)</f>
        <v>1</v>
      </c>
      <c r="C3245" s="1">
        <f>IF(C3244+1=Protocol!$V$21,0,C3244+1)</f>
        <v>6</v>
      </c>
      <c r="D3245" s="1">
        <f t="shared" si="117"/>
        <v>4</v>
      </c>
      <c r="E3245" s="1" t="str">
        <f>INDEX(Protocol[Mark],MATCH(C3245,Protocol[Step],0))</f>
        <v>4P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186010004</v>
      </c>
      <c r="H3245" s="134">
        <f>Systematic[[#This Row],[SampleVariableLabel]]+100*Systematic[[#This Row],[State]]</f>
        <v>186010604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186</v>
      </c>
      <c r="B3246" s="1">
        <f>IF(C3246=0,IF(B3245=Protocol!$V$20,1,B3245+1),B3245)</f>
        <v>1</v>
      </c>
      <c r="C3246" s="1">
        <f>IF(C3245+1=Protocol!$V$21,0,C3245+1)</f>
        <v>7</v>
      </c>
      <c r="D3246" s="1">
        <f t="shared" si="117"/>
        <v>5</v>
      </c>
      <c r="E3246" s="1" t="str">
        <f>INDEX(Protocol[Mark],MATCH(C3246,Protocol[Step],0))</f>
        <v>5G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186010005</v>
      </c>
      <c r="H3246" s="134">
        <f>Systematic[[#This Row],[SampleVariableLabel]]+100*Systematic[[#This Row],[State]]</f>
        <v>186010705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186</v>
      </c>
      <c r="B3247" s="1">
        <f>IF(C3247=0,IF(B3246=Protocol!$V$20,1,B3246+1),B3246)</f>
        <v>1</v>
      </c>
      <c r="C3247" s="1">
        <f>IF(C3246+1=Protocol!$V$21,0,C3246+1)</f>
        <v>8</v>
      </c>
      <c r="D3247" s="1">
        <f t="shared" si="117"/>
        <v>6</v>
      </c>
      <c r="E3247" s="1" t="str">
        <f>INDEX(Protocol[Mark],MATCH(C3247,Protocol[Step],0))</f>
        <v>6S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186010006</v>
      </c>
      <c r="H3247" s="134">
        <f>Systematic[[#This Row],[SampleVariableLabel]]+100*Systematic[[#This Row],[State]]</f>
        <v>186010806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186</v>
      </c>
      <c r="B3248" s="1">
        <f>IF(C3248=0,IF(B3247=Protocol!$V$20,1,B3247+1),B3247)</f>
        <v>1</v>
      </c>
      <c r="C3248" s="1">
        <f>IF(C3247+1=Protocol!$V$21,0,C3247+1)</f>
        <v>9</v>
      </c>
      <c r="D3248" s="1">
        <f t="shared" si="117"/>
        <v>1</v>
      </c>
      <c r="E3248" s="1" t="str">
        <f>INDEX(Protocol[Mark],MATCH(C3248,Protocol[Step],0))</f>
        <v>7Gp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186010001</v>
      </c>
      <c r="H3248" s="134">
        <f>Systematic[[#This Row],[SampleVariableLabel]]+100*Systematic[[#This Row],[State]]</f>
        <v>186010901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186</v>
      </c>
      <c r="B3249" s="1">
        <f>IF(C3249=0,IF(B3248=Protocol!$V$20,1,B3248+1),B3248)</f>
        <v>1</v>
      </c>
      <c r="C3249" s="1">
        <f>IF(C3248+1=Protocol!$V$21,0,C3248+1)</f>
        <v>10</v>
      </c>
      <c r="D3249" s="1">
        <f t="shared" si="117"/>
        <v>2</v>
      </c>
      <c r="E3249" s="1" t="str">
        <f>INDEX(Protocol[Mark],MATCH(C3249,Protocol[Step],0))</f>
        <v>8U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186010002</v>
      </c>
      <c r="H3249" s="134">
        <f>Systematic[[#This Row],[SampleVariableLabel]]+100*Systematic[[#This Row],[State]]</f>
        <v>186011002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186</v>
      </c>
      <c r="B3250" s="1">
        <f>IF(C3250=0,IF(B3249=Protocol!$V$20,1,B3249+1),B3249)</f>
        <v>1</v>
      </c>
      <c r="C3250" s="1">
        <f>IF(C3249+1=Protocol!$V$21,0,C3249+1)</f>
        <v>11</v>
      </c>
      <c r="D3250" s="1">
        <f t="shared" si="117"/>
        <v>3</v>
      </c>
      <c r="E3250" s="1" t="str">
        <f>INDEX(Protocol[Mark],MATCH(C3250,Protocol[Step],0))</f>
        <v>9Rot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186010003</v>
      </c>
      <c r="H3250" s="134">
        <f>Systematic[[#This Row],[SampleVariableLabel]]+100*Systematic[[#This Row],[State]]</f>
        <v>186011103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186</v>
      </c>
      <c r="B3251" s="1">
        <f>IF(C3251=0,IF(B3250=Protocol!$V$20,1,B3250+1),B3250)</f>
        <v>1</v>
      </c>
      <c r="C3251" s="1">
        <f>IF(C3250+1=Protocol!$V$21,0,C3250+1)</f>
        <v>12</v>
      </c>
      <c r="D3251" s="1">
        <f t="shared" si="117"/>
        <v>4</v>
      </c>
      <c r="E3251" s="1" t="str">
        <f>INDEX(Protocol[Mark],MATCH(C3251,Protocol[Step],0))</f>
        <v>10Ama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186010004</v>
      </c>
      <c r="H3251" s="134">
        <f>Systematic[[#This Row],[SampleVariableLabel]]+100*Systematic[[#This Row],[State]]</f>
        <v>186011204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187</v>
      </c>
      <c r="B3252" s="1">
        <f>IF(C3252=0,IF(B3251=Protocol!$V$20,1,B3251+1),B3251)</f>
        <v>1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0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187010005</v>
      </c>
      <c r="H3252" s="134">
        <f>Systematic[[#This Row],[SampleVariableLabel]]+100*Systematic[[#This Row],[State]]</f>
        <v>187010005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187</v>
      </c>
      <c r="B3253" s="1">
        <f>IF(C3253=0,IF(B3252=Protocol!$V$20,1,B3252+1),B3252)</f>
        <v>1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1D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187010006</v>
      </c>
      <c r="H3253" s="134">
        <f>Systematic[[#This Row],[SampleVariableLabel]]+100*Systematic[[#This Row],[State]]</f>
        <v>187010106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187</v>
      </c>
      <c r="B3254" s="1">
        <f>IF(C3254=0,IF(B3253=Protocol!$V$20,1,B3253+1),B3253)</f>
        <v>1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(M.1)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187010001</v>
      </c>
      <c r="H3254" s="134">
        <f>Systematic[[#This Row],[SampleVariableLabel]]+100*Systematic[[#This Row],[State]]</f>
        <v>187010201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187</v>
      </c>
      <c r="B3255" s="1">
        <f>IF(C3255=0,IF(B3254=Protocol!$V$20,1,B3254+1),B3254)</f>
        <v>1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2Oct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187010002</v>
      </c>
      <c r="H3255" s="134">
        <f>Systematic[[#This Row],[SampleVariableLabel]]+100*Systematic[[#This Row],[State]]</f>
        <v>187010302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187</v>
      </c>
      <c r="B3256" s="1">
        <f>IF(C3256=0,IF(B3255=Protocol!$V$20,1,B3255+1),B3255)</f>
        <v>1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3M2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187010003</v>
      </c>
      <c r="H3256" s="134">
        <f>Systematic[[#This Row],[SampleVariableLabel]]+100*Systematic[[#This Row],[State]]</f>
        <v>187010403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187</v>
      </c>
      <c r="B3257" s="1">
        <f>IF(C3257=0,IF(B3256=Protocol!$V$20,1,B3256+1),B3256)</f>
        <v>1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M(c)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187010004</v>
      </c>
      <c r="H3257" s="134">
        <f>Systematic[[#This Row],[SampleVariableLabel]]+100*Systematic[[#This Row],[State]]</f>
        <v>187010504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187</v>
      </c>
      <c r="B3258" s="1">
        <f>IF(C3258=0,IF(B3257=Protocol!$V$20,1,B3257+1),B3257)</f>
        <v>1</v>
      </c>
      <c r="C3258" s="1">
        <f>IF(C3257+1=Protocol!$V$21,0,C3257+1)</f>
        <v>6</v>
      </c>
      <c r="D3258" s="1">
        <f t="shared" si="117"/>
        <v>5</v>
      </c>
      <c r="E3258" s="1" t="str">
        <f>INDEX(Protocol[Mark],MATCH(C3258,Protocol[Step],0))</f>
        <v>4P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187010005</v>
      </c>
      <c r="H3258" s="134">
        <f>Systematic[[#This Row],[SampleVariableLabel]]+100*Systematic[[#This Row],[State]]</f>
        <v>187010605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187</v>
      </c>
      <c r="B3259" s="1">
        <f>IF(C3259=0,IF(B3258=Protocol!$V$20,1,B3258+1),B3258)</f>
        <v>1</v>
      </c>
      <c r="C3259" s="1">
        <f>IF(C3258+1=Protocol!$V$21,0,C3258+1)</f>
        <v>7</v>
      </c>
      <c r="D3259" s="1">
        <f t="shared" si="117"/>
        <v>6</v>
      </c>
      <c r="E3259" s="1" t="str">
        <f>INDEX(Protocol[Mark],MATCH(C3259,Protocol[Step],0))</f>
        <v>5G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187010006</v>
      </c>
      <c r="H3259" s="134">
        <f>Systematic[[#This Row],[SampleVariableLabel]]+100*Systematic[[#This Row],[State]]</f>
        <v>187010706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187</v>
      </c>
      <c r="B3260" s="1">
        <f>IF(C3260=0,IF(B3259=Protocol!$V$20,1,B3259+1),B3259)</f>
        <v>1</v>
      </c>
      <c r="C3260" s="1">
        <f>IF(C3259+1=Protocol!$V$21,0,C3259+1)</f>
        <v>8</v>
      </c>
      <c r="D3260" s="1">
        <f t="shared" si="117"/>
        <v>1</v>
      </c>
      <c r="E3260" s="1" t="str">
        <f>INDEX(Protocol[Mark],MATCH(C3260,Protocol[Step],0))</f>
        <v>6S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187010001</v>
      </c>
      <c r="H3260" s="134">
        <f>Systematic[[#This Row],[SampleVariableLabel]]+100*Systematic[[#This Row],[State]]</f>
        <v>187010801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187</v>
      </c>
      <c r="B3261" s="1">
        <f>IF(C3261=0,IF(B3260=Protocol!$V$20,1,B3260+1),B3260)</f>
        <v>1</v>
      </c>
      <c r="C3261" s="1">
        <f>IF(C3260+1=Protocol!$V$21,0,C3260+1)</f>
        <v>9</v>
      </c>
      <c r="D3261" s="1">
        <f t="shared" si="117"/>
        <v>2</v>
      </c>
      <c r="E3261" s="1" t="str">
        <f>INDEX(Protocol[Mark],MATCH(C3261,Protocol[Step],0))</f>
        <v>7Gp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187010002</v>
      </c>
      <c r="H3261" s="134">
        <f>Systematic[[#This Row],[SampleVariableLabel]]+100*Systematic[[#This Row],[State]]</f>
        <v>187010902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187</v>
      </c>
      <c r="B3262" s="1">
        <f>IF(C3262=0,IF(B3261=Protocol!$V$20,1,B3261+1),B3261)</f>
        <v>1</v>
      </c>
      <c r="C3262" s="1">
        <f>IF(C3261+1=Protocol!$V$21,0,C3261+1)</f>
        <v>10</v>
      </c>
      <c r="D3262" s="1">
        <f t="shared" si="117"/>
        <v>3</v>
      </c>
      <c r="E3262" s="1" t="str">
        <f>INDEX(Protocol[Mark],MATCH(C3262,Protocol[Step],0))</f>
        <v>8U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187010003</v>
      </c>
      <c r="H3262" s="134">
        <f>Systematic[[#This Row],[SampleVariableLabel]]+100*Systematic[[#This Row],[State]]</f>
        <v>187011003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187</v>
      </c>
      <c r="B3263" s="1">
        <f>IF(C3263=0,IF(B3262=Protocol!$V$20,1,B3262+1),B3262)</f>
        <v>1</v>
      </c>
      <c r="C3263" s="1">
        <f>IF(C3262+1=Protocol!$V$21,0,C3262+1)</f>
        <v>11</v>
      </c>
      <c r="D3263" s="1">
        <f t="shared" si="117"/>
        <v>4</v>
      </c>
      <c r="E3263" s="1" t="str">
        <f>INDEX(Protocol[Mark],MATCH(C3263,Protocol[Step],0))</f>
        <v>9Rot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187010004</v>
      </c>
      <c r="H3263" s="134">
        <f>Systematic[[#This Row],[SampleVariableLabel]]+100*Systematic[[#This Row],[State]]</f>
        <v>187011104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187</v>
      </c>
      <c r="B3264" s="1">
        <f>IF(C3264=0,IF(B3263=Protocol!$V$20,1,B3263+1),B3263)</f>
        <v>1</v>
      </c>
      <c r="C3264" s="1">
        <f>IF(C3263+1=Protocol!$V$21,0,C3263+1)</f>
        <v>12</v>
      </c>
      <c r="D3264" s="1">
        <f t="shared" si="117"/>
        <v>5</v>
      </c>
      <c r="E3264" s="1" t="str">
        <f>INDEX(Protocol[Mark],MATCH(C3264,Protocol[Step],0))</f>
        <v>10Ama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187010005</v>
      </c>
      <c r="H3264" s="134">
        <f>Systematic[[#This Row],[SampleVariableLabel]]+100*Systematic[[#This Row],[State]]</f>
        <v>187011205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188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0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188010006</v>
      </c>
      <c r="H3265" s="134">
        <f>Systematic[[#This Row],[SampleVariableLabel]]+100*Systematic[[#This Row],[State]]</f>
        <v>188010006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188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1D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188010001</v>
      </c>
      <c r="H3266" s="134">
        <f>Systematic[[#This Row],[SampleVariableLabel]]+100*Systematic[[#This Row],[State]]</f>
        <v>188010101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188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(M.1)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188010002</v>
      </c>
      <c r="H3267" s="134">
        <f>Systematic[[#This Row],[SampleVariableLabel]]+100*Systematic[[#This Row],[State]]</f>
        <v>188010202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188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2Oct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188010003</v>
      </c>
      <c r="H3268" s="134">
        <f>Systematic[[#This Row],[SampleVariableLabel]]+100*Systematic[[#This Row],[State]]</f>
        <v>188010303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188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3M2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188010004</v>
      </c>
      <c r="H3269" s="134">
        <f>Systematic[[#This Row],[SampleVariableLabel]]+100*Systematic[[#This Row],[State]]</f>
        <v>188010404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188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M(c)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188010005</v>
      </c>
      <c r="H3270" s="134">
        <f>Systematic[[#This Row],[SampleVariableLabel]]+100*Systematic[[#This Row],[State]]</f>
        <v>188010505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188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4P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188010006</v>
      </c>
      <c r="H3271" s="134">
        <f>Systematic[[#This Row],[SampleVariableLabel]]+100*Systematic[[#This Row],[State]]</f>
        <v>188010606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188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5G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188010001</v>
      </c>
      <c r="H3272" s="134">
        <f>Systematic[[#This Row],[SampleVariableLabel]]+100*Systematic[[#This Row],[State]]</f>
        <v>188010701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188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6S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188010002</v>
      </c>
      <c r="H3273" s="134">
        <f>Systematic[[#This Row],[SampleVariableLabel]]+100*Systematic[[#This Row],[State]]</f>
        <v>188010802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188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7Gp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188010003</v>
      </c>
      <c r="H3274" s="134">
        <f>Systematic[[#This Row],[SampleVariableLabel]]+100*Systematic[[#This Row],[State]]</f>
        <v>188010903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188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8U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188010004</v>
      </c>
      <c r="H3275" s="134">
        <f>Systematic[[#This Row],[SampleVariableLabel]]+100*Systematic[[#This Row],[State]]</f>
        <v>188011004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188</v>
      </c>
      <c r="B3276" s="1">
        <f>IF(C3276=0,IF(B3275=Protocol!$V$20,1,B3275+1),B3275)</f>
        <v>1</v>
      </c>
      <c r="C3276" s="1">
        <f>IF(C3275+1=Protocol!$V$21,0,C3275+1)</f>
        <v>11</v>
      </c>
      <c r="D3276" s="1">
        <f t="shared" si="119"/>
        <v>5</v>
      </c>
      <c r="E3276" s="1" t="str">
        <f>INDEX(Protocol[Mark],MATCH(C3276,Protocol[Step],0))</f>
        <v>9Rot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188010005</v>
      </c>
      <c r="H3276" s="134">
        <f>Systematic[[#This Row],[SampleVariableLabel]]+100*Systematic[[#This Row],[State]]</f>
        <v>188011105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188</v>
      </c>
      <c r="B3277" s="1">
        <f>IF(C3277=0,IF(B3276=Protocol!$V$20,1,B3276+1),B3276)</f>
        <v>1</v>
      </c>
      <c r="C3277" s="1">
        <f>IF(C3276+1=Protocol!$V$21,0,C3276+1)</f>
        <v>12</v>
      </c>
      <c r="D3277" s="1">
        <f t="shared" si="119"/>
        <v>6</v>
      </c>
      <c r="E3277" s="1" t="str">
        <f>INDEX(Protocol[Mark],MATCH(C3277,Protocol[Step],0))</f>
        <v>10Ama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188010006</v>
      </c>
      <c r="H3277" s="134">
        <f>Systematic[[#This Row],[SampleVariableLabel]]+100*Systematic[[#This Row],[State]]</f>
        <v>188011206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189</v>
      </c>
      <c r="B3278" s="1">
        <f>IF(C3278=0,IF(B3277=Protocol!$V$20,1,B3277+1),B3277)</f>
        <v>1</v>
      </c>
      <c r="C3278" s="1">
        <f>IF(C3277+1=Protocol!$V$21,0,C3277+1)</f>
        <v>0</v>
      </c>
      <c r="D3278" s="1">
        <f t="shared" si="119"/>
        <v>1</v>
      </c>
      <c r="E3278" s="1" t="str">
        <f>INDEX(Protocol[Mark],MATCH(C3278,Protocol[Step],0))</f>
        <v>0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189010001</v>
      </c>
      <c r="H3278" s="134">
        <f>Systematic[[#This Row],[SampleVariableLabel]]+100*Systematic[[#This Row],[State]]</f>
        <v>189010001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189</v>
      </c>
      <c r="B3279" s="1">
        <f>IF(C3279=0,IF(B3278=Protocol!$V$20,1,B3278+1),B3278)</f>
        <v>1</v>
      </c>
      <c r="C3279" s="1">
        <f>IF(C3278+1=Protocol!$V$21,0,C3278+1)</f>
        <v>1</v>
      </c>
      <c r="D3279" s="1">
        <f t="shared" si="119"/>
        <v>2</v>
      </c>
      <c r="E3279" s="1" t="str">
        <f>INDEX(Protocol[Mark],MATCH(C3279,Protocol[Step],0))</f>
        <v>1D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189010002</v>
      </c>
      <c r="H3279" s="134">
        <f>Systematic[[#This Row],[SampleVariableLabel]]+100*Systematic[[#This Row],[State]]</f>
        <v>189010102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189</v>
      </c>
      <c r="B3280" s="1">
        <f>IF(C3280=0,IF(B3279=Protocol!$V$20,1,B3279+1),B3279)</f>
        <v>1</v>
      </c>
      <c r="C3280" s="1">
        <f>IF(C3279+1=Protocol!$V$21,0,C3279+1)</f>
        <v>2</v>
      </c>
      <c r="D3280" s="1">
        <f t="shared" si="119"/>
        <v>3</v>
      </c>
      <c r="E3280" s="1" t="str">
        <f>INDEX(Protocol[Mark],MATCH(C3280,Protocol[Step],0))</f>
        <v>(M.1)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189010003</v>
      </c>
      <c r="H3280" s="134">
        <f>Systematic[[#This Row],[SampleVariableLabel]]+100*Systematic[[#This Row],[State]]</f>
        <v>189010203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189</v>
      </c>
      <c r="B3281" s="1">
        <f>IF(C3281=0,IF(B3280=Protocol!$V$20,1,B3280+1),B3280)</f>
        <v>1</v>
      </c>
      <c r="C3281" s="1">
        <f>IF(C3280+1=Protocol!$V$21,0,C3280+1)</f>
        <v>3</v>
      </c>
      <c r="D3281" s="1">
        <f t="shared" si="119"/>
        <v>4</v>
      </c>
      <c r="E3281" s="1" t="str">
        <f>INDEX(Protocol[Mark],MATCH(C3281,Protocol[Step],0))</f>
        <v>2Oct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189010004</v>
      </c>
      <c r="H3281" s="134">
        <f>Systematic[[#This Row],[SampleVariableLabel]]+100*Systematic[[#This Row],[State]]</f>
        <v>189010304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189</v>
      </c>
      <c r="B3282" s="1">
        <f>IF(C3282=0,IF(B3281=Protocol!$V$20,1,B3281+1),B3281)</f>
        <v>1</v>
      </c>
      <c r="C3282" s="1">
        <f>IF(C3281+1=Protocol!$V$21,0,C3281+1)</f>
        <v>4</v>
      </c>
      <c r="D3282" s="1">
        <f t="shared" si="119"/>
        <v>5</v>
      </c>
      <c r="E3282" s="1" t="str">
        <f>INDEX(Protocol[Mark],MATCH(C3282,Protocol[Step],0))</f>
        <v>3M2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189010005</v>
      </c>
      <c r="H3282" s="134">
        <f>Systematic[[#This Row],[SampleVariableLabel]]+100*Systematic[[#This Row],[State]]</f>
        <v>189010405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189</v>
      </c>
      <c r="B3283" s="1">
        <f>IF(C3283=0,IF(B3282=Protocol!$V$20,1,B3282+1),B3282)</f>
        <v>1</v>
      </c>
      <c r="C3283" s="1">
        <f>IF(C3282+1=Protocol!$V$21,0,C3282+1)</f>
        <v>5</v>
      </c>
      <c r="D3283" s="1">
        <f t="shared" si="119"/>
        <v>6</v>
      </c>
      <c r="E3283" s="1" t="str">
        <f>INDEX(Protocol[Mark],MATCH(C3283,Protocol[Step],0))</f>
        <v>M(c)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189010006</v>
      </c>
      <c r="H3283" s="134">
        <f>Systematic[[#This Row],[SampleVariableLabel]]+100*Systematic[[#This Row],[State]]</f>
        <v>189010506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189</v>
      </c>
      <c r="B3284" s="1">
        <f>IF(C3284=0,IF(B3283=Protocol!$V$20,1,B3283+1),B3283)</f>
        <v>1</v>
      </c>
      <c r="C3284" s="1">
        <f>IF(C3283+1=Protocol!$V$21,0,C3283+1)</f>
        <v>6</v>
      </c>
      <c r="D3284" s="1">
        <f t="shared" si="119"/>
        <v>1</v>
      </c>
      <c r="E3284" s="1" t="str">
        <f>INDEX(Protocol[Mark],MATCH(C3284,Protocol[Step],0))</f>
        <v>4P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189010001</v>
      </c>
      <c r="H3284" s="134">
        <f>Systematic[[#This Row],[SampleVariableLabel]]+100*Systematic[[#This Row],[State]]</f>
        <v>189010601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189</v>
      </c>
      <c r="B3285" s="1">
        <f>IF(C3285=0,IF(B3284=Protocol!$V$20,1,B3284+1),B3284)</f>
        <v>1</v>
      </c>
      <c r="C3285" s="1">
        <f>IF(C3284+1=Protocol!$V$21,0,C3284+1)</f>
        <v>7</v>
      </c>
      <c r="D3285" s="1">
        <f t="shared" si="119"/>
        <v>2</v>
      </c>
      <c r="E3285" s="1" t="str">
        <f>INDEX(Protocol[Mark],MATCH(C3285,Protocol[Step],0))</f>
        <v>5G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189010002</v>
      </c>
      <c r="H3285" s="134">
        <f>Systematic[[#This Row],[SampleVariableLabel]]+100*Systematic[[#This Row],[State]]</f>
        <v>189010702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189</v>
      </c>
      <c r="B3286" s="1">
        <f>IF(C3286=0,IF(B3285=Protocol!$V$20,1,B3285+1),B3285)</f>
        <v>1</v>
      </c>
      <c r="C3286" s="1">
        <f>IF(C3285+1=Protocol!$V$21,0,C3285+1)</f>
        <v>8</v>
      </c>
      <c r="D3286" s="1">
        <f t="shared" si="119"/>
        <v>3</v>
      </c>
      <c r="E3286" s="1" t="str">
        <f>INDEX(Protocol[Mark],MATCH(C3286,Protocol[Step],0))</f>
        <v>6S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189010003</v>
      </c>
      <c r="H3286" s="134">
        <f>Systematic[[#This Row],[SampleVariableLabel]]+100*Systematic[[#This Row],[State]]</f>
        <v>189010803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189</v>
      </c>
      <c r="B3287" s="1">
        <f>IF(C3287=0,IF(B3286=Protocol!$V$20,1,B3286+1),B3286)</f>
        <v>1</v>
      </c>
      <c r="C3287" s="1">
        <f>IF(C3286+1=Protocol!$V$21,0,C3286+1)</f>
        <v>9</v>
      </c>
      <c r="D3287" s="1">
        <f t="shared" si="119"/>
        <v>4</v>
      </c>
      <c r="E3287" s="1" t="str">
        <f>INDEX(Protocol[Mark],MATCH(C3287,Protocol[Step],0))</f>
        <v>7Gp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189010004</v>
      </c>
      <c r="H3287" s="134">
        <f>Systematic[[#This Row],[SampleVariableLabel]]+100*Systematic[[#This Row],[State]]</f>
        <v>189010904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189</v>
      </c>
      <c r="B3288" s="1">
        <f>IF(C3288=0,IF(B3287=Protocol!$V$20,1,B3287+1),B3287)</f>
        <v>1</v>
      </c>
      <c r="C3288" s="1">
        <f>IF(C3287+1=Protocol!$V$21,0,C3287+1)</f>
        <v>10</v>
      </c>
      <c r="D3288" s="1">
        <f t="shared" si="119"/>
        <v>5</v>
      </c>
      <c r="E3288" s="1" t="str">
        <f>INDEX(Protocol[Mark],MATCH(C3288,Protocol[Step],0))</f>
        <v>8U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189010005</v>
      </c>
      <c r="H3288" s="134">
        <f>Systematic[[#This Row],[SampleVariableLabel]]+100*Systematic[[#This Row],[State]]</f>
        <v>189011005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189</v>
      </c>
      <c r="B3289" s="1">
        <f>IF(C3289=0,IF(B3288=Protocol!$V$20,1,B3288+1),B3288)</f>
        <v>1</v>
      </c>
      <c r="C3289" s="1">
        <f>IF(C3288+1=Protocol!$V$21,0,C3288+1)</f>
        <v>11</v>
      </c>
      <c r="D3289" s="1">
        <f t="shared" si="119"/>
        <v>6</v>
      </c>
      <c r="E3289" s="1" t="str">
        <f>INDEX(Protocol[Mark],MATCH(C3289,Protocol[Step],0))</f>
        <v>9Rot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189010006</v>
      </c>
      <c r="H3289" s="134">
        <f>Systematic[[#This Row],[SampleVariableLabel]]+100*Systematic[[#This Row],[State]]</f>
        <v>189011106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189</v>
      </c>
      <c r="B3290" s="1">
        <f>IF(C3290=0,IF(B3289=Protocol!$V$20,1,B3289+1),B3289)</f>
        <v>1</v>
      </c>
      <c r="C3290" s="1">
        <f>IF(C3289+1=Protocol!$V$21,0,C3289+1)</f>
        <v>12</v>
      </c>
      <c r="D3290" s="1">
        <f t="shared" si="119"/>
        <v>1</v>
      </c>
      <c r="E3290" s="1" t="str">
        <f>INDEX(Protocol[Mark],MATCH(C3290,Protocol[Step],0))</f>
        <v>10Ama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189010001</v>
      </c>
      <c r="H3290" s="134">
        <f>Systematic[[#This Row],[SampleVariableLabel]]+100*Systematic[[#This Row],[State]]</f>
        <v>189011201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190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0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190010002</v>
      </c>
      <c r="H3291" s="134">
        <f>Systematic[[#This Row],[SampleVariableLabel]]+100*Systematic[[#This Row],[State]]</f>
        <v>190010002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190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1D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190010003</v>
      </c>
      <c r="H3292" s="134">
        <f>Systematic[[#This Row],[SampleVariableLabel]]+100*Systematic[[#This Row],[State]]</f>
        <v>190010103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190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(M.1)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190010004</v>
      </c>
      <c r="H3293" s="134">
        <f>Systematic[[#This Row],[SampleVariableLabel]]+100*Systematic[[#This Row],[State]]</f>
        <v>190010204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190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2Oct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190010005</v>
      </c>
      <c r="H3294" s="134">
        <f>Systematic[[#This Row],[SampleVariableLabel]]+100*Systematic[[#This Row],[State]]</f>
        <v>190010305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190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3M2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190010006</v>
      </c>
      <c r="H3295" s="134">
        <f>Systematic[[#This Row],[SampleVariableLabel]]+100*Systematic[[#This Row],[State]]</f>
        <v>190010406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190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M(c)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190010001</v>
      </c>
      <c r="H3296" s="134">
        <f>Systematic[[#This Row],[SampleVariableLabel]]+100*Systematic[[#This Row],[State]]</f>
        <v>190010501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190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4P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190010002</v>
      </c>
      <c r="H3297" s="134">
        <f>Systematic[[#This Row],[SampleVariableLabel]]+100*Systematic[[#This Row],[State]]</f>
        <v>190010602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190</v>
      </c>
      <c r="B3298" s="1">
        <f>IF(C3298=0,IF(B3297=Protocol!$V$20,1,B3297+1),B3297)</f>
        <v>1</v>
      </c>
      <c r="C3298" s="1">
        <f>IF(C3297+1=Protocol!$V$21,0,C3297+1)</f>
        <v>7</v>
      </c>
      <c r="D3298" s="1">
        <f t="shared" si="119"/>
        <v>3</v>
      </c>
      <c r="E3298" s="1" t="str">
        <f>INDEX(Protocol[Mark],MATCH(C3298,Protocol[Step],0))</f>
        <v>5G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190010003</v>
      </c>
      <c r="H3298" s="134">
        <f>Systematic[[#This Row],[SampleVariableLabel]]+100*Systematic[[#This Row],[State]]</f>
        <v>190010703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190</v>
      </c>
      <c r="B3299" s="1">
        <f>IF(C3299=0,IF(B3298=Protocol!$V$20,1,B3298+1),B3298)</f>
        <v>1</v>
      </c>
      <c r="C3299" s="1">
        <f>IF(C3298+1=Protocol!$V$21,0,C3298+1)</f>
        <v>8</v>
      </c>
      <c r="D3299" s="1">
        <f t="shared" si="119"/>
        <v>4</v>
      </c>
      <c r="E3299" s="1" t="str">
        <f>INDEX(Protocol[Mark],MATCH(C3299,Protocol[Step],0))</f>
        <v>6S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190010004</v>
      </c>
      <c r="H3299" s="134">
        <f>Systematic[[#This Row],[SampleVariableLabel]]+100*Systematic[[#This Row],[State]]</f>
        <v>190010804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190</v>
      </c>
      <c r="B3300" s="1">
        <f>IF(C3300=0,IF(B3299=Protocol!$V$20,1,B3299+1),B3299)</f>
        <v>1</v>
      </c>
      <c r="C3300" s="1">
        <f>IF(C3299+1=Protocol!$V$21,0,C3299+1)</f>
        <v>9</v>
      </c>
      <c r="D3300" s="1">
        <f t="shared" si="119"/>
        <v>5</v>
      </c>
      <c r="E3300" s="1" t="str">
        <f>INDEX(Protocol[Mark],MATCH(C3300,Protocol[Step],0))</f>
        <v>7Gp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190010005</v>
      </c>
      <c r="H3300" s="134">
        <f>Systematic[[#This Row],[SampleVariableLabel]]+100*Systematic[[#This Row],[State]]</f>
        <v>190010905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190</v>
      </c>
      <c r="B3301" s="1">
        <f>IF(C3301=0,IF(B3300=Protocol!$V$20,1,B3300+1),B3300)</f>
        <v>1</v>
      </c>
      <c r="C3301" s="1">
        <f>IF(C3300+1=Protocol!$V$21,0,C3300+1)</f>
        <v>10</v>
      </c>
      <c r="D3301" s="1">
        <f t="shared" si="119"/>
        <v>6</v>
      </c>
      <c r="E3301" s="1" t="str">
        <f>INDEX(Protocol[Mark],MATCH(C3301,Protocol[Step],0))</f>
        <v>8U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190010006</v>
      </c>
      <c r="H3301" s="134">
        <f>Systematic[[#This Row],[SampleVariableLabel]]+100*Systematic[[#This Row],[State]]</f>
        <v>190011006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190</v>
      </c>
      <c r="B3302" s="1">
        <f>IF(C3302=0,IF(B3301=Protocol!$V$20,1,B3301+1),B3301)</f>
        <v>1</v>
      </c>
      <c r="C3302" s="1">
        <f>IF(C3301+1=Protocol!$V$21,0,C3301+1)</f>
        <v>11</v>
      </c>
      <c r="D3302" s="1">
        <f t="shared" si="119"/>
        <v>1</v>
      </c>
      <c r="E3302" s="1" t="str">
        <f>INDEX(Protocol[Mark],MATCH(C3302,Protocol[Step],0))</f>
        <v>9Rot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190010001</v>
      </c>
      <c r="H3302" s="134">
        <f>Systematic[[#This Row],[SampleVariableLabel]]+100*Systematic[[#This Row],[State]]</f>
        <v>190011101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190</v>
      </c>
      <c r="B3303" s="1">
        <f>IF(C3303=0,IF(B3302=Protocol!$V$20,1,B3302+1),B3302)</f>
        <v>1</v>
      </c>
      <c r="C3303" s="1">
        <f>IF(C3302+1=Protocol!$V$21,0,C3302+1)</f>
        <v>12</v>
      </c>
      <c r="D3303" s="1">
        <f t="shared" si="119"/>
        <v>2</v>
      </c>
      <c r="E3303" s="1" t="str">
        <f>INDEX(Protocol[Mark],MATCH(C3303,Protocol[Step],0))</f>
        <v>10Ama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190010002</v>
      </c>
      <c r="H3303" s="134">
        <f>Systematic[[#This Row],[SampleVariableLabel]]+100*Systematic[[#This Row],[State]]</f>
        <v>190011202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191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0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191010003</v>
      </c>
      <c r="H3304" s="134">
        <f>Systematic[[#This Row],[SampleVariableLabel]]+100*Systematic[[#This Row],[State]]</f>
        <v>191010003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191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1D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191010004</v>
      </c>
      <c r="H3305" s="134">
        <f>Systematic[[#This Row],[SampleVariableLabel]]+100*Systematic[[#This Row],[State]]</f>
        <v>191010104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191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(M.1)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191010005</v>
      </c>
      <c r="H3306" s="134">
        <f>Systematic[[#This Row],[SampleVariableLabel]]+100*Systematic[[#This Row],[State]]</f>
        <v>191010205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191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2Oct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191010006</v>
      </c>
      <c r="H3307" s="134">
        <f>Systematic[[#This Row],[SampleVariableLabel]]+100*Systematic[[#This Row],[State]]</f>
        <v>191010306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191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3M2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191010001</v>
      </c>
      <c r="H3308" s="134">
        <f>Systematic[[#This Row],[SampleVariableLabel]]+100*Systematic[[#This Row],[State]]</f>
        <v>191010401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191</v>
      </c>
      <c r="B3309" s="1">
        <f>IF(C3309=0,IF(B3308=Protocol!$V$20,1,B3308+1),B3308)</f>
        <v>1</v>
      </c>
      <c r="C3309" s="1">
        <f>IF(C3308+1=Protocol!$V$21,0,C3308+1)</f>
        <v>5</v>
      </c>
      <c r="D3309" s="1">
        <f t="shared" si="119"/>
        <v>2</v>
      </c>
      <c r="E3309" s="1" t="str">
        <f>INDEX(Protocol[Mark],MATCH(C3309,Protocol[Step],0))</f>
        <v>M(c)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191010002</v>
      </c>
      <c r="H3309" s="134">
        <f>Systematic[[#This Row],[SampleVariableLabel]]+100*Systematic[[#This Row],[State]]</f>
        <v>191010502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191</v>
      </c>
      <c r="B3310" s="1">
        <f>IF(C3310=0,IF(B3309=Protocol!$V$20,1,B3309+1),B3309)</f>
        <v>1</v>
      </c>
      <c r="C3310" s="1">
        <f>IF(C3309+1=Protocol!$V$21,0,C3309+1)</f>
        <v>6</v>
      </c>
      <c r="D3310" s="1">
        <f t="shared" si="119"/>
        <v>3</v>
      </c>
      <c r="E3310" s="1" t="str">
        <f>INDEX(Protocol[Mark],MATCH(C3310,Protocol[Step],0))</f>
        <v>4P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191010003</v>
      </c>
      <c r="H3310" s="134">
        <f>Systematic[[#This Row],[SampleVariableLabel]]+100*Systematic[[#This Row],[State]]</f>
        <v>191010603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191</v>
      </c>
      <c r="B3311" s="1">
        <f>IF(C3311=0,IF(B3310=Protocol!$V$20,1,B3310+1),B3310)</f>
        <v>1</v>
      </c>
      <c r="C3311" s="1">
        <f>IF(C3310+1=Protocol!$V$21,0,C3310+1)</f>
        <v>7</v>
      </c>
      <c r="D3311" s="1">
        <f t="shared" si="119"/>
        <v>4</v>
      </c>
      <c r="E3311" s="1" t="str">
        <f>INDEX(Protocol[Mark],MATCH(C3311,Protocol[Step],0))</f>
        <v>5G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191010004</v>
      </c>
      <c r="H3311" s="134">
        <f>Systematic[[#This Row],[SampleVariableLabel]]+100*Systematic[[#This Row],[State]]</f>
        <v>191010704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191</v>
      </c>
      <c r="B3312" s="1">
        <f>IF(C3312=0,IF(B3311=Protocol!$V$20,1,B3311+1),B3311)</f>
        <v>1</v>
      </c>
      <c r="C3312" s="1">
        <f>IF(C3311+1=Protocol!$V$21,0,C3311+1)</f>
        <v>8</v>
      </c>
      <c r="D3312" s="1">
        <f t="shared" si="119"/>
        <v>5</v>
      </c>
      <c r="E3312" s="1" t="str">
        <f>INDEX(Protocol[Mark],MATCH(C3312,Protocol[Step],0))</f>
        <v>6S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191010005</v>
      </c>
      <c r="H3312" s="134">
        <f>Systematic[[#This Row],[SampleVariableLabel]]+100*Systematic[[#This Row],[State]]</f>
        <v>191010805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191</v>
      </c>
      <c r="B3313" s="1">
        <f>IF(C3313=0,IF(B3312=Protocol!$V$20,1,B3312+1),B3312)</f>
        <v>1</v>
      </c>
      <c r="C3313" s="1">
        <f>IF(C3312+1=Protocol!$V$21,0,C3312+1)</f>
        <v>9</v>
      </c>
      <c r="D3313" s="1">
        <f t="shared" si="119"/>
        <v>6</v>
      </c>
      <c r="E3313" s="1" t="str">
        <f>INDEX(Protocol[Mark],MATCH(C3313,Protocol[Step],0))</f>
        <v>7Gp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191010006</v>
      </c>
      <c r="H3313" s="134">
        <f>Systematic[[#This Row],[SampleVariableLabel]]+100*Systematic[[#This Row],[State]]</f>
        <v>191010906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191</v>
      </c>
      <c r="B3314" s="1">
        <f>IF(C3314=0,IF(B3313=Protocol!$V$20,1,B3313+1),B3313)</f>
        <v>1</v>
      </c>
      <c r="C3314" s="1">
        <f>IF(C3313+1=Protocol!$V$21,0,C3313+1)</f>
        <v>10</v>
      </c>
      <c r="D3314" s="1">
        <f t="shared" si="119"/>
        <v>1</v>
      </c>
      <c r="E3314" s="1" t="str">
        <f>INDEX(Protocol[Mark],MATCH(C3314,Protocol[Step],0))</f>
        <v>8U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191010001</v>
      </c>
      <c r="H3314" s="134">
        <f>Systematic[[#This Row],[SampleVariableLabel]]+100*Systematic[[#This Row],[State]]</f>
        <v>191011001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191</v>
      </c>
      <c r="B3315" s="1">
        <f>IF(C3315=0,IF(B3314=Protocol!$V$20,1,B3314+1),B3314)</f>
        <v>1</v>
      </c>
      <c r="C3315" s="1">
        <f>IF(C3314+1=Protocol!$V$21,0,C3314+1)</f>
        <v>11</v>
      </c>
      <c r="D3315" s="1">
        <f t="shared" si="119"/>
        <v>2</v>
      </c>
      <c r="E3315" s="1" t="str">
        <f>INDEX(Protocol[Mark],MATCH(C3315,Protocol[Step],0))</f>
        <v>9Rot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191010002</v>
      </c>
      <c r="H3315" s="134">
        <f>Systematic[[#This Row],[SampleVariableLabel]]+100*Systematic[[#This Row],[State]]</f>
        <v>191011102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191</v>
      </c>
      <c r="B3316" s="1">
        <f>IF(C3316=0,IF(B3315=Protocol!$V$20,1,B3315+1),B3315)</f>
        <v>1</v>
      </c>
      <c r="C3316" s="1">
        <f>IF(C3315+1=Protocol!$V$21,0,C3315+1)</f>
        <v>12</v>
      </c>
      <c r="D3316" s="1">
        <f t="shared" si="119"/>
        <v>3</v>
      </c>
      <c r="E3316" s="1" t="str">
        <f>INDEX(Protocol[Mark],MATCH(C3316,Protocol[Step],0))</f>
        <v>10Ama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191010003</v>
      </c>
      <c r="H3316" s="134">
        <f>Systematic[[#This Row],[SampleVariableLabel]]+100*Systematic[[#This Row],[State]]</f>
        <v>191011203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192</v>
      </c>
      <c r="B3317" s="1">
        <f>IF(C3317=0,IF(B3316=Protocol!$V$20,1,B3316+1),B3316)</f>
        <v>1</v>
      </c>
      <c r="C3317" s="1">
        <f>IF(C3316+1=Protocol!$V$21,0,C3316+1)</f>
        <v>0</v>
      </c>
      <c r="D3317" s="1">
        <f t="shared" si="119"/>
        <v>4</v>
      </c>
      <c r="E3317" s="1" t="str">
        <f>INDEX(Protocol[Mark],MATCH(C3317,Protocol[Step],0))</f>
        <v>0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192010004</v>
      </c>
      <c r="H3317" s="134">
        <f>Systematic[[#This Row],[SampleVariableLabel]]+100*Systematic[[#This Row],[State]]</f>
        <v>192010004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192</v>
      </c>
      <c r="B3318" s="1">
        <f>IF(C3318=0,IF(B3317=Protocol!$V$20,1,B3317+1),B3317)</f>
        <v>1</v>
      </c>
      <c r="C3318" s="1">
        <f>IF(C3317+1=Protocol!$V$21,0,C3317+1)</f>
        <v>1</v>
      </c>
      <c r="D3318" s="1">
        <f t="shared" si="119"/>
        <v>5</v>
      </c>
      <c r="E3318" s="1" t="str">
        <f>INDEX(Protocol[Mark],MATCH(C3318,Protocol[Step],0))</f>
        <v>1D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192010005</v>
      </c>
      <c r="H3318" s="134">
        <f>Systematic[[#This Row],[SampleVariableLabel]]+100*Systematic[[#This Row],[State]]</f>
        <v>192010105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192</v>
      </c>
      <c r="B3319" s="1">
        <f>IF(C3319=0,IF(B3318=Protocol!$V$20,1,B3318+1),B3318)</f>
        <v>1</v>
      </c>
      <c r="C3319" s="1">
        <f>IF(C3318+1=Protocol!$V$21,0,C3318+1)</f>
        <v>2</v>
      </c>
      <c r="D3319" s="1">
        <f t="shared" si="119"/>
        <v>6</v>
      </c>
      <c r="E3319" s="1" t="str">
        <f>INDEX(Protocol[Mark],MATCH(C3319,Protocol[Step],0))</f>
        <v>(M.1)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192010006</v>
      </c>
      <c r="H3319" s="134">
        <f>Systematic[[#This Row],[SampleVariableLabel]]+100*Systematic[[#This Row],[State]]</f>
        <v>192010206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192</v>
      </c>
      <c r="B3320" s="1">
        <f>IF(C3320=0,IF(B3319=Protocol!$V$20,1,B3319+1),B3319)</f>
        <v>1</v>
      </c>
      <c r="C3320" s="1">
        <f>IF(C3319+1=Protocol!$V$21,0,C3319+1)</f>
        <v>3</v>
      </c>
      <c r="D3320" s="1">
        <f t="shared" si="119"/>
        <v>1</v>
      </c>
      <c r="E3320" s="1" t="str">
        <f>INDEX(Protocol[Mark],MATCH(C3320,Protocol[Step],0))</f>
        <v>2Oct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192010001</v>
      </c>
      <c r="H3320" s="134">
        <f>Systematic[[#This Row],[SampleVariableLabel]]+100*Systematic[[#This Row],[State]]</f>
        <v>192010301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192</v>
      </c>
      <c r="B3321" s="1">
        <f>IF(C3321=0,IF(B3320=Protocol!$V$20,1,B3320+1),B3320)</f>
        <v>1</v>
      </c>
      <c r="C3321" s="1">
        <f>IF(C3320+1=Protocol!$V$21,0,C3320+1)</f>
        <v>4</v>
      </c>
      <c r="D3321" s="1">
        <f t="shared" si="119"/>
        <v>2</v>
      </c>
      <c r="E3321" s="1" t="str">
        <f>INDEX(Protocol[Mark],MATCH(C3321,Protocol[Step],0))</f>
        <v>3M2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192010002</v>
      </c>
      <c r="H3321" s="134">
        <f>Systematic[[#This Row],[SampleVariableLabel]]+100*Systematic[[#This Row],[State]]</f>
        <v>192010402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192</v>
      </c>
      <c r="B3322" s="1">
        <f>IF(C3322=0,IF(B3321=Protocol!$V$20,1,B3321+1),B3321)</f>
        <v>1</v>
      </c>
      <c r="C3322" s="1">
        <f>IF(C3321+1=Protocol!$V$21,0,C3321+1)</f>
        <v>5</v>
      </c>
      <c r="D3322" s="1">
        <f t="shared" si="119"/>
        <v>3</v>
      </c>
      <c r="E3322" s="1" t="str">
        <f>INDEX(Protocol[Mark],MATCH(C3322,Protocol[Step],0))</f>
        <v>M(c)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192010003</v>
      </c>
      <c r="H3322" s="134">
        <f>Systematic[[#This Row],[SampleVariableLabel]]+100*Systematic[[#This Row],[State]]</f>
        <v>192010503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192</v>
      </c>
      <c r="B3323" s="1">
        <f>IF(C3323=0,IF(B3322=Protocol!$V$20,1,B3322+1),B3322)</f>
        <v>1</v>
      </c>
      <c r="C3323" s="1">
        <f>IF(C3322+1=Protocol!$V$21,0,C3322+1)</f>
        <v>6</v>
      </c>
      <c r="D3323" s="1">
        <f t="shared" si="119"/>
        <v>4</v>
      </c>
      <c r="E3323" s="1" t="str">
        <f>INDEX(Protocol[Mark],MATCH(C3323,Protocol[Step],0))</f>
        <v>4P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192010004</v>
      </c>
      <c r="H3323" s="134">
        <f>Systematic[[#This Row],[SampleVariableLabel]]+100*Systematic[[#This Row],[State]]</f>
        <v>192010604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192</v>
      </c>
      <c r="B3324" s="1">
        <f>IF(C3324=0,IF(B3323=Protocol!$V$20,1,B3323+1),B3323)</f>
        <v>1</v>
      </c>
      <c r="C3324" s="1">
        <f>IF(C3323+1=Protocol!$V$21,0,C3323+1)</f>
        <v>7</v>
      </c>
      <c r="D3324" s="1">
        <f t="shared" si="119"/>
        <v>5</v>
      </c>
      <c r="E3324" s="1" t="str">
        <f>INDEX(Protocol[Mark],MATCH(C3324,Protocol[Step],0))</f>
        <v>5G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192010005</v>
      </c>
      <c r="H3324" s="134">
        <f>Systematic[[#This Row],[SampleVariableLabel]]+100*Systematic[[#This Row],[State]]</f>
        <v>192010705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192</v>
      </c>
      <c r="B3325" s="1">
        <f>IF(C3325=0,IF(B3324=Protocol!$V$20,1,B3324+1),B3324)</f>
        <v>1</v>
      </c>
      <c r="C3325" s="1">
        <f>IF(C3324+1=Protocol!$V$21,0,C3324+1)</f>
        <v>8</v>
      </c>
      <c r="D3325" s="1">
        <f t="shared" si="119"/>
        <v>6</v>
      </c>
      <c r="E3325" s="1" t="str">
        <f>INDEX(Protocol[Mark],MATCH(C3325,Protocol[Step],0))</f>
        <v>6S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192010006</v>
      </c>
      <c r="H3325" s="134">
        <f>Systematic[[#This Row],[SampleVariableLabel]]+100*Systematic[[#This Row],[State]]</f>
        <v>192010806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192</v>
      </c>
      <c r="B3326" s="1">
        <f>IF(C3326=0,IF(B3325=Protocol!$V$20,1,B3325+1),B3325)</f>
        <v>1</v>
      </c>
      <c r="C3326" s="1">
        <f>IF(C3325+1=Protocol!$V$21,0,C3325+1)</f>
        <v>9</v>
      </c>
      <c r="D3326" s="1">
        <f t="shared" si="119"/>
        <v>1</v>
      </c>
      <c r="E3326" s="1" t="str">
        <f>INDEX(Protocol[Mark],MATCH(C3326,Protocol[Step],0))</f>
        <v>7Gp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192010001</v>
      </c>
      <c r="H3326" s="134">
        <f>Systematic[[#This Row],[SampleVariableLabel]]+100*Systematic[[#This Row],[State]]</f>
        <v>192010901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192</v>
      </c>
      <c r="B3327" s="1">
        <f>IF(C3327=0,IF(B3326=Protocol!$V$20,1,B3326+1),B3326)</f>
        <v>1</v>
      </c>
      <c r="C3327" s="1">
        <f>IF(C3326+1=Protocol!$V$21,0,C3326+1)</f>
        <v>10</v>
      </c>
      <c r="D3327" s="1">
        <f t="shared" si="119"/>
        <v>2</v>
      </c>
      <c r="E3327" s="1" t="str">
        <f>INDEX(Protocol[Mark],MATCH(C3327,Protocol[Step],0))</f>
        <v>8U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192010002</v>
      </c>
      <c r="H3327" s="134">
        <f>Systematic[[#This Row],[SampleVariableLabel]]+100*Systematic[[#This Row],[State]]</f>
        <v>192011002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192</v>
      </c>
      <c r="B3328" s="1">
        <f>IF(C3328=0,IF(B3327=Protocol!$V$20,1,B3327+1),B3327)</f>
        <v>1</v>
      </c>
      <c r="C3328" s="1">
        <f>IF(C3327+1=Protocol!$V$21,0,C3327+1)</f>
        <v>11</v>
      </c>
      <c r="D3328" s="1">
        <f t="shared" si="119"/>
        <v>3</v>
      </c>
      <c r="E3328" s="1" t="str">
        <f>INDEX(Protocol[Mark],MATCH(C3328,Protocol[Step],0))</f>
        <v>9Rot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192010003</v>
      </c>
      <c r="H3328" s="134">
        <f>Systematic[[#This Row],[SampleVariableLabel]]+100*Systematic[[#This Row],[State]]</f>
        <v>192011103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192</v>
      </c>
      <c r="B3329" s="1">
        <f>IF(C3329=0,IF(B3328=Protocol!$V$20,1,B3328+1),B3328)</f>
        <v>1</v>
      </c>
      <c r="C3329" s="1">
        <f>IF(C3328+1=Protocol!$V$21,0,C3328+1)</f>
        <v>12</v>
      </c>
      <c r="D3329" s="1">
        <f t="shared" si="119"/>
        <v>4</v>
      </c>
      <c r="E3329" s="1" t="str">
        <f>INDEX(Protocol[Mark],MATCH(C3329,Protocol[Step],0))</f>
        <v>10Ama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192010004</v>
      </c>
      <c r="H3329" s="134">
        <f>Systematic[[#This Row],[SampleVariableLabel]]+100*Systematic[[#This Row],[State]]</f>
        <v>192011204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193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0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193010005</v>
      </c>
      <c r="H3330" s="134">
        <f>Systematic[[#This Row],[SampleVariableLabel]]+100*Systematic[[#This Row],[State]]</f>
        <v>193010005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193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193010006</v>
      </c>
      <c r="H3331" s="134">
        <f>Systematic[[#This Row],[SampleVariableLabel]]+100*Systematic[[#This Row],[State]]</f>
        <v>193010106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193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(M.1)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193010001</v>
      </c>
      <c r="H3332" s="134">
        <f>Systematic[[#This Row],[SampleVariableLabel]]+100*Systematic[[#This Row],[State]]</f>
        <v>193010201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193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2Oct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193010002</v>
      </c>
      <c r="H3333" s="134">
        <f>Systematic[[#This Row],[SampleVariableLabel]]+100*Systematic[[#This Row],[State]]</f>
        <v>193010302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193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3M2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193010003</v>
      </c>
      <c r="H3334" s="134">
        <f>Systematic[[#This Row],[SampleVariableLabel]]+100*Systematic[[#This Row],[State]]</f>
        <v>193010403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193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M(c)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193010004</v>
      </c>
      <c r="H3335" s="134">
        <f>Systematic[[#This Row],[SampleVariableLabel]]+100*Systematic[[#This Row],[State]]</f>
        <v>193010504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193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4P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193010005</v>
      </c>
      <c r="H3336" s="134">
        <f>Systematic[[#This Row],[SampleVariableLabel]]+100*Systematic[[#This Row],[State]]</f>
        <v>193010605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193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5G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193010006</v>
      </c>
      <c r="H3337" s="134">
        <f>Systematic[[#This Row],[SampleVariableLabel]]+100*Systematic[[#This Row],[State]]</f>
        <v>193010706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193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6S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193010001</v>
      </c>
      <c r="H3338" s="134">
        <f>Systematic[[#This Row],[SampleVariableLabel]]+100*Systematic[[#This Row],[State]]</f>
        <v>193010801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193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7Gp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193010002</v>
      </c>
      <c r="H3339" s="134">
        <f>Systematic[[#This Row],[SampleVariableLabel]]+100*Systematic[[#This Row],[State]]</f>
        <v>193010902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193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8U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193010003</v>
      </c>
      <c r="H3340" s="134">
        <f>Systematic[[#This Row],[SampleVariableLabel]]+100*Systematic[[#This Row],[State]]</f>
        <v>193011003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193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9Rot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193010004</v>
      </c>
      <c r="H3341" s="134">
        <f>Systematic[[#This Row],[SampleVariableLabel]]+100*Systematic[[#This Row],[State]]</f>
        <v>193011104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193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10Ama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193010005</v>
      </c>
      <c r="H3342" s="134">
        <f>Systematic[[#This Row],[SampleVariableLabel]]+100*Systematic[[#This Row],[State]]</f>
        <v>193011205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194</v>
      </c>
      <c r="B3343" s="1">
        <f>IF(C3343=0,IF(B3342=Protocol!$V$20,1,B3342+1),B3342)</f>
        <v>1</v>
      </c>
      <c r="C3343" s="1">
        <f>IF(C3342+1=Protocol!$V$21,0,C3342+1)</f>
        <v>0</v>
      </c>
      <c r="D3343" s="1">
        <f t="shared" si="121"/>
        <v>6</v>
      </c>
      <c r="E3343" s="1" t="str">
        <f>INDEX(Protocol[Mark],MATCH(C3343,Protocol[Step],0))</f>
        <v>0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194010006</v>
      </c>
      <c r="H3343" s="134">
        <f>Systematic[[#This Row],[SampleVariableLabel]]+100*Systematic[[#This Row],[State]]</f>
        <v>194010006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194</v>
      </c>
      <c r="B3344" s="1">
        <f>IF(C3344=0,IF(B3343=Protocol!$V$20,1,B3343+1),B3343)</f>
        <v>1</v>
      </c>
      <c r="C3344" s="1">
        <f>IF(C3343+1=Protocol!$V$21,0,C3343+1)</f>
        <v>1</v>
      </c>
      <c r="D3344" s="1">
        <f t="shared" si="121"/>
        <v>1</v>
      </c>
      <c r="E3344" s="1" t="str">
        <f>INDEX(Protocol[Mark],MATCH(C3344,Protocol[Step],0))</f>
        <v>1D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194010001</v>
      </c>
      <c r="H3344" s="134">
        <f>Systematic[[#This Row],[SampleVariableLabel]]+100*Systematic[[#This Row],[State]]</f>
        <v>194010101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194</v>
      </c>
      <c r="B3345" s="1">
        <f>IF(C3345=0,IF(B3344=Protocol!$V$20,1,B3344+1),B3344)</f>
        <v>1</v>
      </c>
      <c r="C3345" s="1">
        <f>IF(C3344+1=Protocol!$V$21,0,C3344+1)</f>
        <v>2</v>
      </c>
      <c r="D3345" s="1">
        <f t="shared" si="121"/>
        <v>2</v>
      </c>
      <c r="E3345" s="1" t="str">
        <f>INDEX(Protocol[Mark],MATCH(C3345,Protocol[Step],0))</f>
        <v>(M.1)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194010002</v>
      </c>
      <c r="H3345" s="134">
        <f>Systematic[[#This Row],[SampleVariableLabel]]+100*Systematic[[#This Row],[State]]</f>
        <v>194010202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194</v>
      </c>
      <c r="B3346" s="1">
        <f>IF(C3346=0,IF(B3345=Protocol!$V$20,1,B3345+1),B3345)</f>
        <v>1</v>
      </c>
      <c r="C3346" s="1">
        <f>IF(C3345+1=Protocol!$V$21,0,C3345+1)</f>
        <v>3</v>
      </c>
      <c r="D3346" s="1">
        <f t="shared" si="121"/>
        <v>3</v>
      </c>
      <c r="E3346" s="1" t="str">
        <f>INDEX(Protocol[Mark],MATCH(C3346,Protocol[Step],0))</f>
        <v>2Oct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194010003</v>
      </c>
      <c r="H3346" s="134">
        <f>Systematic[[#This Row],[SampleVariableLabel]]+100*Systematic[[#This Row],[State]]</f>
        <v>194010303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194</v>
      </c>
      <c r="B3347" s="1">
        <f>IF(C3347=0,IF(B3346=Protocol!$V$20,1,B3346+1),B3346)</f>
        <v>1</v>
      </c>
      <c r="C3347" s="1">
        <f>IF(C3346+1=Protocol!$V$21,0,C3346+1)</f>
        <v>4</v>
      </c>
      <c r="D3347" s="1">
        <f t="shared" si="121"/>
        <v>4</v>
      </c>
      <c r="E3347" s="1" t="str">
        <f>INDEX(Protocol[Mark],MATCH(C3347,Protocol[Step],0))</f>
        <v>3M2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194010004</v>
      </c>
      <c r="H3347" s="134">
        <f>Systematic[[#This Row],[SampleVariableLabel]]+100*Systematic[[#This Row],[State]]</f>
        <v>194010404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194</v>
      </c>
      <c r="B3348" s="1">
        <f>IF(C3348=0,IF(B3347=Protocol!$V$20,1,B3347+1),B3347)</f>
        <v>1</v>
      </c>
      <c r="C3348" s="1">
        <f>IF(C3347+1=Protocol!$V$21,0,C3347+1)</f>
        <v>5</v>
      </c>
      <c r="D3348" s="1">
        <f t="shared" si="121"/>
        <v>5</v>
      </c>
      <c r="E3348" s="1" t="str">
        <f>INDEX(Protocol[Mark],MATCH(C3348,Protocol[Step],0))</f>
        <v>M(c)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194010005</v>
      </c>
      <c r="H3348" s="134">
        <f>Systematic[[#This Row],[SampleVariableLabel]]+100*Systematic[[#This Row],[State]]</f>
        <v>194010505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194</v>
      </c>
      <c r="B3349" s="1">
        <f>IF(C3349=0,IF(B3348=Protocol!$V$20,1,B3348+1),B3348)</f>
        <v>1</v>
      </c>
      <c r="C3349" s="1">
        <f>IF(C3348+1=Protocol!$V$21,0,C3348+1)</f>
        <v>6</v>
      </c>
      <c r="D3349" s="1">
        <f t="shared" si="121"/>
        <v>6</v>
      </c>
      <c r="E3349" s="1" t="str">
        <f>INDEX(Protocol[Mark],MATCH(C3349,Protocol[Step],0))</f>
        <v>4P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194010006</v>
      </c>
      <c r="H3349" s="134">
        <f>Systematic[[#This Row],[SampleVariableLabel]]+100*Systematic[[#This Row],[State]]</f>
        <v>194010606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194</v>
      </c>
      <c r="B3350" s="1">
        <f>IF(C3350=0,IF(B3349=Protocol!$V$20,1,B3349+1),B3349)</f>
        <v>1</v>
      </c>
      <c r="C3350" s="1">
        <f>IF(C3349+1=Protocol!$V$21,0,C3349+1)</f>
        <v>7</v>
      </c>
      <c r="D3350" s="1">
        <f t="shared" si="121"/>
        <v>1</v>
      </c>
      <c r="E3350" s="1" t="str">
        <f>INDEX(Protocol[Mark],MATCH(C3350,Protocol[Step],0))</f>
        <v>5G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194010001</v>
      </c>
      <c r="H3350" s="134">
        <f>Systematic[[#This Row],[SampleVariableLabel]]+100*Systematic[[#This Row],[State]]</f>
        <v>194010701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194</v>
      </c>
      <c r="B3351" s="1">
        <f>IF(C3351=0,IF(B3350=Protocol!$V$20,1,B3350+1),B3350)</f>
        <v>1</v>
      </c>
      <c r="C3351" s="1">
        <f>IF(C3350+1=Protocol!$V$21,0,C3350+1)</f>
        <v>8</v>
      </c>
      <c r="D3351" s="1">
        <f t="shared" si="121"/>
        <v>2</v>
      </c>
      <c r="E3351" s="1" t="str">
        <f>INDEX(Protocol[Mark],MATCH(C3351,Protocol[Step],0))</f>
        <v>6S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194010002</v>
      </c>
      <c r="H3351" s="134">
        <f>Systematic[[#This Row],[SampleVariableLabel]]+100*Systematic[[#This Row],[State]]</f>
        <v>194010802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194</v>
      </c>
      <c r="B3352" s="1">
        <f>IF(C3352=0,IF(B3351=Protocol!$V$20,1,B3351+1),B3351)</f>
        <v>1</v>
      </c>
      <c r="C3352" s="1">
        <f>IF(C3351+1=Protocol!$V$21,0,C3351+1)</f>
        <v>9</v>
      </c>
      <c r="D3352" s="1">
        <f t="shared" si="121"/>
        <v>3</v>
      </c>
      <c r="E3352" s="1" t="str">
        <f>INDEX(Protocol[Mark],MATCH(C3352,Protocol[Step],0))</f>
        <v>7Gp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194010003</v>
      </c>
      <c r="H3352" s="134">
        <f>Systematic[[#This Row],[SampleVariableLabel]]+100*Systematic[[#This Row],[State]]</f>
        <v>194010903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194</v>
      </c>
      <c r="B3353" s="1">
        <f>IF(C3353=0,IF(B3352=Protocol!$V$20,1,B3352+1),B3352)</f>
        <v>1</v>
      </c>
      <c r="C3353" s="1">
        <f>IF(C3352+1=Protocol!$V$21,0,C3352+1)</f>
        <v>10</v>
      </c>
      <c r="D3353" s="1">
        <f t="shared" si="121"/>
        <v>4</v>
      </c>
      <c r="E3353" s="1" t="str">
        <f>INDEX(Protocol[Mark],MATCH(C3353,Protocol[Step],0))</f>
        <v>8U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194010004</v>
      </c>
      <c r="H3353" s="134">
        <f>Systematic[[#This Row],[SampleVariableLabel]]+100*Systematic[[#This Row],[State]]</f>
        <v>194011004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194</v>
      </c>
      <c r="B3354" s="1">
        <f>IF(C3354=0,IF(B3353=Protocol!$V$20,1,B3353+1),B3353)</f>
        <v>1</v>
      </c>
      <c r="C3354" s="1">
        <f>IF(C3353+1=Protocol!$V$21,0,C3353+1)</f>
        <v>11</v>
      </c>
      <c r="D3354" s="1">
        <f t="shared" si="121"/>
        <v>5</v>
      </c>
      <c r="E3354" s="1" t="str">
        <f>INDEX(Protocol[Mark],MATCH(C3354,Protocol[Step],0))</f>
        <v>9Rot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194010005</v>
      </c>
      <c r="H3354" s="134">
        <f>Systematic[[#This Row],[SampleVariableLabel]]+100*Systematic[[#This Row],[State]]</f>
        <v>194011105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194</v>
      </c>
      <c r="B3355" s="1">
        <f>IF(C3355=0,IF(B3354=Protocol!$V$20,1,B3354+1),B3354)</f>
        <v>1</v>
      </c>
      <c r="C3355" s="1">
        <f>IF(C3354+1=Protocol!$V$21,0,C3354+1)</f>
        <v>12</v>
      </c>
      <c r="D3355" s="1">
        <f t="shared" si="121"/>
        <v>6</v>
      </c>
      <c r="E3355" s="1" t="str">
        <f>INDEX(Protocol[Mark],MATCH(C3355,Protocol[Step],0))</f>
        <v>10Ama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194010006</v>
      </c>
      <c r="H3355" s="134">
        <f>Systematic[[#This Row],[SampleVariableLabel]]+100*Systematic[[#This Row],[State]]</f>
        <v>194011206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195</v>
      </c>
      <c r="B3356" s="1">
        <f>IF(C3356=0,IF(B3355=Protocol!$V$20,1,B3355+1),B3355)</f>
        <v>1</v>
      </c>
      <c r="C3356" s="1">
        <f>IF(C3355+1=Protocol!$V$21,0,C3355+1)</f>
        <v>0</v>
      </c>
      <c r="D3356" s="1">
        <f t="shared" si="121"/>
        <v>1</v>
      </c>
      <c r="E3356" s="1" t="str">
        <f>INDEX(Protocol[Mark],MATCH(C3356,Protocol[Step],0))</f>
        <v>0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195010001</v>
      </c>
      <c r="H3356" s="134">
        <f>Systematic[[#This Row],[SampleVariableLabel]]+100*Systematic[[#This Row],[State]]</f>
        <v>195010001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195</v>
      </c>
      <c r="B3357" s="1">
        <f>IF(C3357=0,IF(B3356=Protocol!$V$20,1,B3356+1),B3356)</f>
        <v>1</v>
      </c>
      <c r="C3357" s="1">
        <f>IF(C3356+1=Protocol!$V$21,0,C3356+1)</f>
        <v>1</v>
      </c>
      <c r="D3357" s="1">
        <f t="shared" si="121"/>
        <v>2</v>
      </c>
      <c r="E3357" s="1" t="str">
        <f>INDEX(Protocol[Mark],MATCH(C3357,Protocol[Step],0))</f>
        <v>1D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195010002</v>
      </c>
      <c r="H3357" s="134">
        <f>Systematic[[#This Row],[SampleVariableLabel]]+100*Systematic[[#This Row],[State]]</f>
        <v>195010102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195</v>
      </c>
      <c r="B3358" s="1">
        <f>IF(C3358=0,IF(B3357=Protocol!$V$20,1,B3357+1),B3357)</f>
        <v>1</v>
      </c>
      <c r="C3358" s="1">
        <f>IF(C3357+1=Protocol!$V$21,0,C3357+1)</f>
        <v>2</v>
      </c>
      <c r="D3358" s="1">
        <f t="shared" si="121"/>
        <v>3</v>
      </c>
      <c r="E3358" s="1" t="str">
        <f>INDEX(Protocol[Mark],MATCH(C3358,Protocol[Step],0))</f>
        <v>(M.1)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195010003</v>
      </c>
      <c r="H3358" s="134">
        <f>Systematic[[#This Row],[SampleVariableLabel]]+100*Systematic[[#This Row],[State]]</f>
        <v>195010203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195</v>
      </c>
      <c r="B3359" s="1">
        <f>IF(C3359=0,IF(B3358=Protocol!$V$20,1,B3358+1),B3358)</f>
        <v>1</v>
      </c>
      <c r="C3359" s="1">
        <f>IF(C3358+1=Protocol!$V$21,0,C3358+1)</f>
        <v>3</v>
      </c>
      <c r="D3359" s="1">
        <f t="shared" si="121"/>
        <v>4</v>
      </c>
      <c r="E3359" s="1" t="str">
        <f>INDEX(Protocol[Mark],MATCH(C3359,Protocol[Step],0))</f>
        <v>2Oct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195010004</v>
      </c>
      <c r="H3359" s="134">
        <f>Systematic[[#This Row],[SampleVariableLabel]]+100*Systematic[[#This Row],[State]]</f>
        <v>195010304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195</v>
      </c>
      <c r="B3360" s="1">
        <f>IF(C3360=0,IF(B3359=Protocol!$V$20,1,B3359+1),B3359)</f>
        <v>1</v>
      </c>
      <c r="C3360" s="1">
        <f>IF(C3359+1=Protocol!$V$21,0,C3359+1)</f>
        <v>4</v>
      </c>
      <c r="D3360" s="1">
        <f t="shared" si="121"/>
        <v>5</v>
      </c>
      <c r="E3360" s="1" t="str">
        <f>INDEX(Protocol[Mark],MATCH(C3360,Protocol[Step],0))</f>
        <v>3M2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195010005</v>
      </c>
      <c r="H3360" s="134">
        <f>Systematic[[#This Row],[SampleVariableLabel]]+100*Systematic[[#This Row],[State]]</f>
        <v>195010405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195</v>
      </c>
      <c r="B3361" s="1">
        <f>IF(C3361=0,IF(B3360=Protocol!$V$20,1,B3360+1),B3360)</f>
        <v>1</v>
      </c>
      <c r="C3361" s="1">
        <f>IF(C3360+1=Protocol!$V$21,0,C3360+1)</f>
        <v>5</v>
      </c>
      <c r="D3361" s="1">
        <f t="shared" si="121"/>
        <v>6</v>
      </c>
      <c r="E3361" s="1" t="str">
        <f>INDEX(Protocol[Mark],MATCH(C3361,Protocol[Step],0))</f>
        <v>M(c)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195010006</v>
      </c>
      <c r="H3361" s="134">
        <f>Systematic[[#This Row],[SampleVariableLabel]]+100*Systematic[[#This Row],[State]]</f>
        <v>195010506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195</v>
      </c>
      <c r="B3362" s="1">
        <f>IF(C3362=0,IF(B3361=Protocol!$V$20,1,B3361+1),B3361)</f>
        <v>1</v>
      </c>
      <c r="C3362" s="1">
        <f>IF(C3361+1=Protocol!$V$21,0,C3361+1)</f>
        <v>6</v>
      </c>
      <c r="D3362" s="1">
        <f t="shared" si="121"/>
        <v>1</v>
      </c>
      <c r="E3362" s="1" t="str">
        <f>INDEX(Protocol[Mark],MATCH(C3362,Protocol[Step],0))</f>
        <v>4P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195010001</v>
      </c>
      <c r="H3362" s="134">
        <f>Systematic[[#This Row],[SampleVariableLabel]]+100*Systematic[[#This Row],[State]]</f>
        <v>195010601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195</v>
      </c>
      <c r="B3363" s="1">
        <f>IF(C3363=0,IF(B3362=Protocol!$V$20,1,B3362+1),B3362)</f>
        <v>1</v>
      </c>
      <c r="C3363" s="1">
        <f>IF(C3362+1=Protocol!$V$21,0,C3362+1)</f>
        <v>7</v>
      </c>
      <c r="D3363" s="1">
        <f t="shared" si="121"/>
        <v>2</v>
      </c>
      <c r="E3363" s="1" t="str">
        <f>INDEX(Protocol[Mark],MATCH(C3363,Protocol[Step],0))</f>
        <v>5G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195010002</v>
      </c>
      <c r="H3363" s="134">
        <f>Systematic[[#This Row],[SampleVariableLabel]]+100*Systematic[[#This Row],[State]]</f>
        <v>195010702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195</v>
      </c>
      <c r="B3364" s="1">
        <f>IF(C3364=0,IF(B3363=Protocol!$V$20,1,B3363+1),B3363)</f>
        <v>1</v>
      </c>
      <c r="C3364" s="1">
        <f>IF(C3363+1=Protocol!$V$21,0,C3363+1)</f>
        <v>8</v>
      </c>
      <c r="D3364" s="1">
        <f t="shared" si="121"/>
        <v>3</v>
      </c>
      <c r="E3364" s="1" t="str">
        <f>INDEX(Protocol[Mark],MATCH(C3364,Protocol[Step],0))</f>
        <v>6S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195010003</v>
      </c>
      <c r="H3364" s="134">
        <f>Systematic[[#This Row],[SampleVariableLabel]]+100*Systematic[[#This Row],[State]]</f>
        <v>195010803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195</v>
      </c>
      <c r="B3365" s="1">
        <f>IF(C3365=0,IF(B3364=Protocol!$V$20,1,B3364+1),B3364)</f>
        <v>1</v>
      </c>
      <c r="C3365" s="1">
        <f>IF(C3364+1=Protocol!$V$21,0,C3364+1)</f>
        <v>9</v>
      </c>
      <c r="D3365" s="1">
        <f t="shared" si="121"/>
        <v>4</v>
      </c>
      <c r="E3365" s="1" t="str">
        <f>INDEX(Protocol[Mark],MATCH(C3365,Protocol[Step],0))</f>
        <v>7Gp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195010004</v>
      </c>
      <c r="H3365" s="134">
        <f>Systematic[[#This Row],[SampleVariableLabel]]+100*Systematic[[#This Row],[State]]</f>
        <v>195010904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195</v>
      </c>
      <c r="B3366" s="1">
        <f>IF(C3366=0,IF(B3365=Protocol!$V$20,1,B3365+1),B3365)</f>
        <v>1</v>
      </c>
      <c r="C3366" s="1">
        <f>IF(C3365+1=Protocol!$V$21,0,C3365+1)</f>
        <v>10</v>
      </c>
      <c r="D3366" s="1">
        <f t="shared" si="121"/>
        <v>5</v>
      </c>
      <c r="E3366" s="1" t="str">
        <f>INDEX(Protocol[Mark],MATCH(C3366,Protocol[Step],0))</f>
        <v>8U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195010005</v>
      </c>
      <c r="H3366" s="134">
        <f>Systematic[[#This Row],[SampleVariableLabel]]+100*Systematic[[#This Row],[State]]</f>
        <v>195011005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195</v>
      </c>
      <c r="B3367" s="1">
        <f>IF(C3367=0,IF(B3366=Protocol!$V$20,1,B3366+1),B3366)</f>
        <v>1</v>
      </c>
      <c r="C3367" s="1">
        <f>IF(C3366+1=Protocol!$V$21,0,C3366+1)</f>
        <v>11</v>
      </c>
      <c r="D3367" s="1">
        <f t="shared" si="121"/>
        <v>6</v>
      </c>
      <c r="E3367" s="1" t="str">
        <f>INDEX(Protocol[Mark],MATCH(C3367,Protocol[Step],0))</f>
        <v>9Rot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195010006</v>
      </c>
      <c r="H3367" s="134">
        <f>Systematic[[#This Row],[SampleVariableLabel]]+100*Systematic[[#This Row],[State]]</f>
        <v>195011106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195</v>
      </c>
      <c r="B3368" s="1">
        <f>IF(C3368=0,IF(B3367=Protocol!$V$20,1,B3367+1),B3367)</f>
        <v>1</v>
      </c>
      <c r="C3368" s="1">
        <f>IF(C3367+1=Protocol!$V$21,0,C3367+1)</f>
        <v>12</v>
      </c>
      <c r="D3368" s="1">
        <f t="shared" si="121"/>
        <v>1</v>
      </c>
      <c r="E3368" s="1" t="str">
        <f>INDEX(Protocol[Mark],MATCH(C3368,Protocol[Step],0))</f>
        <v>10Ama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195010001</v>
      </c>
      <c r="H3368" s="134">
        <f>Systematic[[#This Row],[SampleVariableLabel]]+100*Systematic[[#This Row],[State]]</f>
        <v>195011201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196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0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196010002</v>
      </c>
      <c r="H3369" s="134">
        <f>Systematic[[#This Row],[SampleVariableLabel]]+100*Systematic[[#This Row],[State]]</f>
        <v>196010002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196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196010003</v>
      </c>
      <c r="H3370" s="134">
        <f>Systematic[[#This Row],[SampleVariableLabel]]+100*Systematic[[#This Row],[State]]</f>
        <v>196010103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196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(M.1)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196010004</v>
      </c>
      <c r="H3371" s="134">
        <f>Systematic[[#This Row],[SampleVariableLabel]]+100*Systematic[[#This Row],[State]]</f>
        <v>196010204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196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2Oct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196010005</v>
      </c>
      <c r="H3372" s="134">
        <f>Systematic[[#This Row],[SampleVariableLabel]]+100*Systematic[[#This Row],[State]]</f>
        <v>196010305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196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3M2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196010006</v>
      </c>
      <c r="H3373" s="134">
        <f>Systematic[[#This Row],[SampleVariableLabel]]+100*Systematic[[#This Row],[State]]</f>
        <v>196010406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196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M(c)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196010001</v>
      </c>
      <c r="H3374" s="134">
        <f>Systematic[[#This Row],[SampleVariableLabel]]+100*Systematic[[#This Row],[State]]</f>
        <v>196010501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196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4P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196010002</v>
      </c>
      <c r="H3375" s="134">
        <f>Systematic[[#This Row],[SampleVariableLabel]]+100*Systematic[[#This Row],[State]]</f>
        <v>196010602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196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5G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196010003</v>
      </c>
      <c r="H3376" s="134">
        <f>Systematic[[#This Row],[SampleVariableLabel]]+100*Systematic[[#This Row],[State]]</f>
        <v>196010703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196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6S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196010004</v>
      </c>
      <c r="H3377" s="134">
        <f>Systematic[[#This Row],[SampleVariableLabel]]+100*Systematic[[#This Row],[State]]</f>
        <v>196010804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196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7Gp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196010005</v>
      </c>
      <c r="H3378" s="134">
        <f>Systematic[[#This Row],[SampleVariableLabel]]+100*Systematic[[#This Row],[State]]</f>
        <v>196010905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196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8U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196010006</v>
      </c>
      <c r="H3379" s="134">
        <f>Systematic[[#This Row],[SampleVariableLabel]]+100*Systematic[[#This Row],[State]]</f>
        <v>196011006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196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9Rot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196010001</v>
      </c>
      <c r="H3380" s="134">
        <f>Systematic[[#This Row],[SampleVariableLabel]]+100*Systematic[[#This Row],[State]]</f>
        <v>196011101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196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10Ama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196010002</v>
      </c>
      <c r="H3381" s="134">
        <f>Systematic[[#This Row],[SampleVariableLabel]]+100*Systematic[[#This Row],[State]]</f>
        <v>196011202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197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0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197010003</v>
      </c>
      <c r="H3382" s="134">
        <f>Systematic[[#This Row],[SampleVariableLabel]]+100*Systematic[[#This Row],[State]]</f>
        <v>197010003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197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1D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197010004</v>
      </c>
      <c r="H3383" s="134">
        <f>Systematic[[#This Row],[SampleVariableLabel]]+100*Systematic[[#This Row],[State]]</f>
        <v>197010104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197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(M.1)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197010005</v>
      </c>
      <c r="H3384" s="134">
        <f>Systematic[[#This Row],[SampleVariableLabel]]+100*Systematic[[#This Row],[State]]</f>
        <v>197010205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197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2Oct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197010006</v>
      </c>
      <c r="H3385" s="134">
        <f>Systematic[[#This Row],[SampleVariableLabel]]+100*Systematic[[#This Row],[State]]</f>
        <v>197010306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197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3M2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197010001</v>
      </c>
      <c r="H3386" s="134">
        <f>Systematic[[#This Row],[SampleVariableLabel]]+100*Systematic[[#This Row],[State]]</f>
        <v>197010401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197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M(c)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197010002</v>
      </c>
      <c r="H3387" s="134">
        <f>Systematic[[#This Row],[SampleVariableLabel]]+100*Systematic[[#This Row],[State]]</f>
        <v>197010502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197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4P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197010003</v>
      </c>
      <c r="H3388" s="134">
        <f>Systematic[[#This Row],[SampleVariableLabel]]+100*Systematic[[#This Row],[State]]</f>
        <v>197010603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197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5G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197010004</v>
      </c>
      <c r="H3389" s="134">
        <f>Systematic[[#This Row],[SampleVariableLabel]]+100*Systematic[[#This Row],[State]]</f>
        <v>197010704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197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6S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197010005</v>
      </c>
      <c r="H3390" s="134">
        <f>Systematic[[#This Row],[SampleVariableLabel]]+100*Systematic[[#This Row],[State]]</f>
        <v>197010805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197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7Gp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197010006</v>
      </c>
      <c r="H3391" s="134">
        <f>Systematic[[#This Row],[SampleVariableLabel]]+100*Systematic[[#This Row],[State]]</f>
        <v>197010906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197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8U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197010001</v>
      </c>
      <c r="H3392" s="134">
        <f>Systematic[[#This Row],[SampleVariableLabel]]+100*Systematic[[#This Row],[State]]</f>
        <v>197011001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197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9Rot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197010002</v>
      </c>
      <c r="H3393" s="134">
        <f>Systematic[[#This Row],[SampleVariableLabel]]+100*Systematic[[#This Row],[State]]</f>
        <v>197011102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197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10Ama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197010003</v>
      </c>
      <c r="H3394" s="134">
        <f>Systematic[[#This Row],[SampleVariableLabel]]+100*Systematic[[#This Row],[State]]</f>
        <v>197011203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198</v>
      </c>
      <c r="B3395" s="1">
        <f>IF(C3395=0,IF(B3394=Protocol!$V$20,1,B3394+1),B3394)</f>
        <v>1</v>
      </c>
      <c r="C3395" s="1">
        <f>IF(C3394+1=Protocol!$V$21,0,C3394+1)</f>
        <v>0</v>
      </c>
      <c r="D3395" s="1">
        <f t="shared" ref="D3395:D3458" si="123">IF(D3394=nVariables,1,D3394+1)</f>
        <v>4</v>
      </c>
      <c r="E3395" s="1" t="str">
        <f>INDEX(Protocol[Mark],MATCH(C3395,Protocol[Step],0))</f>
        <v>0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198010004</v>
      </c>
      <c r="H3395" s="134">
        <f>Systematic[[#This Row],[SampleVariableLabel]]+100*Systematic[[#This Row],[State]]</f>
        <v>198010004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198</v>
      </c>
      <c r="B3396" s="1">
        <f>IF(C3396=0,IF(B3395=Protocol!$V$20,1,B3395+1),B3395)</f>
        <v>1</v>
      </c>
      <c r="C3396" s="1">
        <f>IF(C3395+1=Protocol!$V$21,0,C3395+1)</f>
        <v>1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198010005</v>
      </c>
      <c r="H3396" s="134">
        <f>Systematic[[#This Row],[SampleVariableLabel]]+100*Systematic[[#This Row],[State]]</f>
        <v>198010105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198</v>
      </c>
      <c r="B3397" s="1">
        <f>IF(C3397=0,IF(B3396=Protocol!$V$20,1,B3396+1),B3396)</f>
        <v>1</v>
      </c>
      <c r="C3397" s="1">
        <f>IF(C3396+1=Protocol!$V$21,0,C3396+1)</f>
        <v>2</v>
      </c>
      <c r="D3397" s="1">
        <f t="shared" si="123"/>
        <v>6</v>
      </c>
      <c r="E3397" s="1" t="str">
        <f>INDEX(Protocol[Mark],MATCH(C3397,Protocol[Step],0))</f>
        <v>(M.1)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198010006</v>
      </c>
      <c r="H3397" s="134">
        <f>Systematic[[#This Row],[SampleVariableLabel]]+100*Systematic[[#This Row],[State]]</f>
        <v>198010206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198</v>
      </c>
      <c r="B3398" s="1">
        <f>IF(C3398=0,IF(B3397=Protocol!$V$20,1,B3397+1),B3397)</f>
        <v>1</v>
      </c>
      <c r="C3398" s="1">
        <f>IF(C3397+1=Protocol!$V$21,0,C3397+1)</f>
        <v>3</v>
      </c>
      <c r="D3398" s="1">
        <f t="shared" si="123"/>
        <v>1</v>
      </c>
      <c r="E3398" s="1" t="str">
        <f>INDEX(Protocol[Mark],MATCH(C3398,Protocol[Step],0))</f>
        <v>2Oct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198010001</v>
      </c>
      <c r="H3398" s="134">
        <f>Systematic[[#This Row],[SampleVariableLabel]]+100*Systematic[[#This Row],[State]]</f>
        <v>198010301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198</v>
      </c>
      <c r="B3399" s="1">
        <f>IF(C3399=0,IF(B3398=Protocol!$V$20,1,B3398+1),B3398)</f>
        <v>1</v>
      </c>
      <c r="C3399" s="1">
        <f>IF(C3398+1=Protocol!$V$21,0,C3398+1)</f>
        <v>4</v>
      </c>
      <c r="D3399" s="1">
        <f t="shared" si="123"/>
        <v>2</v>
      </c>
      <c r="E3399" s="1" t="str">
        <f>INDEX(Protocol[Mark],MATCH(C3399,Protocol[Step],0))</f>
        <v>3M2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198010002</v>
      </c>
      <c r="H3399" s="134">
        <f>Systematic[[#This Row],[SampleVariableLabel]]+100*Systematic[[#This Row],[State]]</f>
        <v>198010402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198</v>
      </c>
      <c r="B3400" s="1">
        <f>IF(C3400=0,IF(B3399=Protocol!$V$20,1,B3399+1),B3399)</f>
        <v>1</v>
      </c>
      <c r="C3400" s="1">
        <f>IF(C3399+1=Protocol!$V$21,0,C3399+1)</f>
        <v>5</v>
      </c>
      <c r="D3400" s="1">
        <f t="shared" si="123"/>
        <v>3</v>
      </c>
      <c r="E3400" s="1" t="str">
        <f>INDEX(Protocol[Mark],MATCH(C3400,Protocol[Step],0))</f>
        <v>M(c)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198010003</v>
      </c>
      <c r="H3400" s="134">
        <f>Systematic[[#This Row],[SampleVariableLabel]]+100*Systematic[[#This Row],[State]]</f>
        <v>198010503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198</v>
      </c>
      <c r="B3401" s="1">
        <f>IF(C3401=0,IF(B3400=Protocol!$V$20,1,B3400+1),B3400)</f>
        <v>1</v>
      </c>
      <c r="C3401" s="1">
        <f>IF(C3400+1=Protocol!$V$21,0,C3400+1)</f>
        <v>6</v>
      </c>
      <c r="D3401" s="1">
        <f t="shared" si="123"/>
        <v>4</v>
      </c>
      <c r="E3401" s="1" t="str">
        <f>INDEX(Protocol[Mark],MATCH(C3401,Protocol[Step],0))</f>
        <v>4P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198010004</v>
      </c>
      <c r="H3401" s="134">
        <f>Systematic[[#This Row],[SampleVariableLabel]]+100*Systematic[[#This Row],[State]]</f>
        <v>198010604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198</v>
      </c>
      <c r="B3402" s="1">
        <f>IF(C3402=0,IF(B3401=Protocol!$V$20,1,B3401+1),B3401)</f>
        <v>1</v>
      </c>
      <c r="C3402" s="1">
        <f>IF(C3401+1=Protocol!$V$21,0,C3401+1)</f>
        <v>7</v>
      </c>
      <c r="D3402" s="1">
        <f t="shared" si="123"/>
        <v>5</v>
      </c>
      <c r="E3402" s="1" t="str">
        <f>INDEX(Protocol[Mark],MATCH(C3402,Protocol[Step],0))</f>
        <v>5G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198010005</v>
      </c>
      <c r="H3402" s="134">
        <f>Systematic[[#This Row],[SampleVariableLabel]]+100*Systematic[[#This Row],[State]]</f>
        <v>198010705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198</v>
      </c>
      <c r="B3403" s="1">
        <f>IF(C3403=0,IF(B3402=Protocol!$V$20,1,B3402+1),B3402)</f>
        <v>1</v>
      </c>
      <c r="C3403" s="1">
        <f>IF(C3402+1=Protocol!$V$21,0,C3402+1)</f>
        <v>8</v>
      </c>
      <c r="D3403" s="1">
        <f t="shared" si="123"/>
        <v>6</v>
      </c>
      <c r="E3403" s="1" t="str">
        <f>INDEX(Protocol[Mark],MATCH(C3403,Protocol[Step],0))</f>
        <v>6S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198010006</v>
      </c>
      <c r="H3403" s="134">
        <f>Systematic[[#This Row],[SampleVariableLabel]]+100*Systematic[[#This Row],[State]]</f>
        <v>198010806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198</v>
      </c>
      <c r="B3404" s="1">
        <f>IF(C3404=0,IF(B3403=Protocol!$V$20,1,B3403+1),B3403)</f>
        <v>1</v>
      </c>
      <c r="C3404" s="1">
        <f>IF(C3403+1=Protocol!$V$21,0,C3403+1)</f>
        <v>9</v>
      </c>
      <c r="D3404" s="1">
        <f t="shared" si="123"/>
        <v>1</v>
      </c>
      <c r="E3404" s="1" t="str">
        <f>INDEX(Protocol[Mark],MATCH(C3404,Protocol[Step],0))</f>
        <v>7Gp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198010001</v>
      </c>
      <c r="H3404" s="134">
        <f>Systematic[[#This Row],[SampleVariableLabel]]+100*Systematic[[#This Row],[State]]</f>
        <v>198010901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198</v>
      </c>
      <c r="B3405" s="1">
        <f>IF(C3405=0,IF(B3404=Protocol!$V$20,1,B3404+1),B3404)</f>
        <v>1</v>
      </c>
      <c r="C3405" s="1">
        <f>IF(C3404+1=Protocol!$V$21,0,C3404+1)</f>
        <v>10</v>
      </c>
      <c r="D3405" s="1">
        <f t="shared" si="123"/>
        <v>2</v>
      </c>
      <c r="E3405" s="1" t="str">
        <f>INDEX(Protocol[Mark],MATCH(C3405,Protocol[Step],0))</f>
        <v>8U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198010002</v>
      </c>
      <c r="H3405" s="134">
        <f>Systematic[[#This Row],[SampleVariableLabel]]+100*Systematic[[#This Row],[State]]</f>
        <v>198011002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198</v>
      </c>
      <c r="B3406" s="1">
        <f>IF(C3406=0,IF(B3405=Protocol!$V$20,1,B3405+1),B3405)</f>
        <v>1</v>
      </c>
      <c r="C3406" s="1">
        <f>IF(C3405+1=Protocol!$V$21,0,C3405+1)</f>
        <v>11</v>
      </c>
      <c r="D3406" s="1">
        <f t="shared" si="123"/>
        <v>3</v>
      </c>
      <c r="E3406" s="1" t="str">
        <f>INDEX(Protocol[Mark],MATCH(C3406,Protocol[Step],0))</f>
        <v>9Rot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198010003</v>
      </c>
      <c r="H3406" s="134">
        <f>Systematic[[#This Row],[SampleVariableLabel]]+100*Systematic[[#This Row],[State]]</f>
        <v>198011103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198</v>
      </c>
      <c r="B3407" s="1">
        <f>IF(C3407=0,IF(B3406=Protocol!$V$20,1,B3406+1),B3406)</f>
        <v>1</v>
      </c>
      <c r="C3407" s="1">
        <f>IF(C3406+1=Protocol!$V$21,0,C3406+1)</f>
        <v>12</v>
      </c>
      <c r="D3407" s="1">
        <f t="shared" si="123"/>
        <v>4</v>
      </c>
      <c r="E3407" s="1" t="str">
        <f>INDEX(Protocol[Mark],MATCH(C3407,Protocol[Step],0))</f>
        <v>10Ama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198010004</v>
      </c>
      <c r="H3407" s="134">
        <f>Systematic[[#This Row],[SampleVariableLabel]]+100*Systematic[[#This Row],[State]]</f>
        <v>198011204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199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0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199010005</v>
      </c>
      <c r="H3408" s="134">
        <f>Systematic[[#This Row],[SampleVariableLabel]]+100*Systematic[[#This Row],[State]]</f>
        <v>199010005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199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199010006</v>
      </c>
      <c r="H3409" s="134">
        <f>Systematic[[#This Row],[SampleVariableLabel]]+100*Systematic[[#This Row],[State]]</f>
        <v>199010106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199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(M.1)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199010001</v>
      </c>
      <c r="H3410" s="134">
        <f>Systematic[[#This Row],[SampleVariableLabel]]+100*Systematic[[#This Row],[State]]</f>
        <v>199010201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199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2Oct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199010002</v>
      </c>
      <c r="H3411" s="134">
        <f>Systematic[[#This Row],[SampleVariableLabel]]+100*Systematic[[#This Row],[State]]</f>
        <v>199010302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199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3M2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199010003</v>
      </c>
      <c r="H3412" s="134">
        <f>Systematic[[#This Row],[SampleVariableLabel]]+100*Systematic[[#This Row],[State]]</f>
        <v>199010403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199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M(c)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199010004</v>
      </c>
      <c r="H3413" s="134">
        <f>Systematic[[#This Row],[SampleVariableLabel]]+100*Systematic[[#This Row],[State]]</f>
        <v>199010504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199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4P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199010005</v>
      </c>
      <c r="H3414" s="134">
        <f>Systematic[[#This Row],[SampleVariableLabel]]+100*Systematic[[#This Row],[State]]</f>
        <v>199010605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199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5G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199010006</v>
      </c>
      <c r="H3415" s="134">
        <f>Systematic[[#This Row],[SampleVariableLabel]]+100*Systematic[[#This Row],[State]]</f>
        <v>199010706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199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6S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199010001</v>
      </c>
      <c r="H3416" s="134">
        <f>Systematic[[#This Row],[SampleVariableLabel]]+100*Systematic[[#This Row],[State]]</f>
        <v>199010801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199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7Gp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199010002</v>
      </c>
      <c r="H3417" s="134">
        <f>Systematic[[#This Row],[SampleVariableLabel]]+100*Systematic[[#This Row],[State]]</f>
        <v>199010902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199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8U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199010003</v>
      </c>
      <c r="H3418" s="134">
        <f>Systematic[[#This Row],[SampleVariableLabel]]+100*Systematic[[#This Row],[State]]</f>
        <v>199011003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199</v>
      </c>
      <c r="B3419" s="1">
        <f>IF(C3419=0,IF(B3418=Protocol!$V$20,1,B3418+1),B3418)</f>
        <v>1</v>
      </c>
      <c r="C3419" s="1">
        <f>IF(C3418+1=Protocol!$V$21,0,C3418+1)</f>
        <v>11</v>
      </c>
      <c r="D3419" s="1">
        <f t="shared" si="123"/>
        <v>4</v>
      </c>
      <c r="E3419" s="1" t="str">
        <f>INDEX(Protocol[Mark],MATCH(C3419,Protocol[Step],0))</f>
        <v>9Rot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199010004</v>
      </c>
      <c r="H3419" s="134">
        <f>Systematic[[#This Row],[SampleVariableLabel]]+100*Systematic[[#This Row],[State]]</f>
        <v>199011104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199</v>
      </c>
      <c r="B3420" s="1">
        <f>IF(C3420=0,IF(B3419=Protocol!$V$20,1,B3419+1),B3419)</f>
        <v>1</v>
      </c>
      <c r="C3420" s="1">
        <f>IF(C3419+1=Protocol!$V$21,0,C3419+1)</f>
        <v>12</v>
      </c>
      <c r="D3420" s="1">
        <f t="shared" si="123"/>
        <v>5</v>
      </c>
      <c r="E3420" s="1" t="str">
        <f>INDEX(Protocol[Mark],MATCH(C3420,Protocol[Step],0))</f>
        <v>10Ama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199010005</v>
      </c>
      <c r="H3420" s="134">
        <f>Systematic[[#This Row],[SampleVariableLabel]]+100*Systematic[[#This Row],[State]]</f>
        <v>199011205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200</v>
      </c>
      <c r="B3421" s="1">
        <f>IF(C3421=0,IF(B3420=Protocol!$V$20,1,B3420+1),B3420)</f>
        <v>1</v>
      </c>
      <c r="C3421" s="1">
        <f>IF(C3420+1=Protocol!$V$21,0,C3420+1)</f>
        <v>0</v>
      </c>
      <c r="D3421" s="1">
        <f t="shared" si="123"/>
        <v>6</v>
      </c>
      <c r="E3421" s="1" t="str">
        <f>INDEX(Protocol[Mark],MATCH(C3421,Protocol[Step],0))</f>
        <v>0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200010006</v>
      </c>
      <c r="H3421" s="134">
        <f>Systematic[[#This Row],[SampleVariableLabel]]+100*Systematic[[#This Row],[State]]</f>
        <v>200010006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200</v>
      </c>
      <c r="B3422" s="1">
        <f>IF(C3422=0,IF(B3421=Protocol!$V$20,1,B3421+1),B3421)</f>
        <v>1</v>
      </c>
      <c r="C3422" s="1">
        <f>IF(C3421+1=Protocol!$V$21,0,C3421+1)</f>
        <v>1</v>
      </c>
      <c r="D3422" s="1">
        <f t="shared" si="123"/>
        <v>1</v>
      </c>
      <c r="E3422" s="1" t="str">
        <f>INDEX(Protocol[Mark],MATCH(C3422,Protocol[Step],0))</f>
        <v>1D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200010001</v>
      </c>
      <c r="H3422" s="134">
        <f>Systematic[[#This Row],[SampleVariableLabel]]+100*Systematic[[#This Row],[State]]</f>
        <v>200010101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200</v>
      </c>
      <c r="B3423" s="1">
        <f>IF(C3423=0,IF(B3422=Protocol!$V$20,1,B3422+1),B3422)</f>
        <v>1</v>
      </c>
      <c r="C3423" s="1">
        <f>IF(C3422+1=Protocol!$V$21,0,C3422+1)</f>
        <v>2</v>
      </c>
      <c r="D3423" s="1">
        <f t="shared" si="123"/>
        <v>2</v>
      </c>
      <c r="E3423" s="1" t="str">
        <f>INDEX(Protocol[Mark],MATCH(C3423,Protocol[Step],0))</f>
        <v>(M.1)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200010002</v>
      </c>
      <c r="H3423" s="134">
        <f>Systematic[[#This Row],[SampleVariableLabel]]+100*Systematic[[#This Row],[State]]</f>
        <v>200010202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200</v>
      </c>
      <c r="B3424" s="1">
        <f>IF(C3424=0,IF(B3423=Protocol!$V$20,1,B3423+1),B3423)</f>
        <v>1</v>
      </c>
      <c r="C3424" s="1">
        <f>IF(C3423+1=Protocol!$V$21,0,C3423+1)</f>
        <v>3</v>
      </c>
      <c r="D3424" s="1">
        <f t="shared" si="123"/>
        <v>3</v>
      </c>
      <c r="E3424" s="1" t="str">
        <f>INDEX(Protocol[Mark],MATCH(C3424,Protocol[Step],0))</f>
        <v>2Oct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200010003</v>
      </c>
      <c r="H3424" s="134">
        <f>Systematic[[#This Row],[SampleVariableLabel]]+100*Systematic[[#This Row],[State]]</f>
        <v>200010303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200</v>
      </c>
      <c r="B3425" s="1">
        <f>IF(C3425=0,IF(B3424=Protocol!$V$20,1,B3424+1),B3424)</f>
        <v>1</v>
      </c>
      <c r="C3425" s="1">
        <f>IF(C3424+1=Protocol!$V$21,0,C3424+1)</f>
        <v>4</v>
      </c>
      <c r="D3425" s="1">
        <f t="shared" si="123"/>
        <v>4</v>
      </c>
      <c r="E3425" s="1" t="str">
        <f>INDEX(Protocol[Mark],MATCH(C3425,Protocol[Step],0))</f>
        <v>3M2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200010004</v>
      </c>
      <c r="H3425" s="134">
        <f>Systematic[[#This Row],[SampleVariableLabel]]+100*Systematic[[#This Row],[State]]</f>
        <v>200010404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200</v>
      </c>
      <c r="B3426" s="1">
        <f>IF(C3426=0,IF(B3425=Protocol!$V$20,1,B3425+1),B3425)</f>
        <v>1</v>
      </c>
      <c r="C3426" s="1">
        <f>IF(C3425+1=Protocol!$V$21,0,C3425+1)</f>
        <v>5</v>
      </c>
      <c r="D3426" s="1">
        <f t="shared" si="123"/>
        <v>5</v>
      </c>
      <c r="E3426" s="1" t="str">
        <f>INDEX(Protocol[Mark],MATCH(C3426,Protocol[Step],0))</f>
        <v>M(c)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200010005</v>
      </c>
      <c r="H3426" s="134">
        <f>Systematic[[#This Row],[SampleVariableLabel]]+100*Systematic[[#This Row],[State]]</f>
        <v>200010505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200</v>
      </c>
      <c r="B3427" s="1">
        <f>IF(C3427=0,IF(B3426=Protocol!$V$20,1,B3426+1),B3426)</f>
        <v>1</v>
      </c>
      <c r="C3427" s="1">
        <f>IF(C3426+1=Protocol!$V$21,0,C3426+1)</f>
        <v>6</v>
      </c>
      <c r="D3427" s="1">
        <f t="shared" si="123"/>
        <v>6</v>
      </c>
      <c r="E3427" s="1" t="str">
        <f>INDEX(Protocol[Mark],MATCH(C3427,Protocol[Step],0))</f>
        <v>4P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200010006</v>
      </c>
      <c r="H3427" s="134">
        <f>Systematic[[#This Row],[SampleVariableLabel]]+100*Systematic[[#This Row],[State]]</f>
        <v>200010606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200</v>
      </c>
      <c r="B3428" s="1">
        <f>IF(C3428=0,IF(B3427=Protocol!$V$20,1,B3427+1),B3427)</f>
        <v>1</v>
      </c>
      <c r="C3428" s="1">
        <f>IF(C3427+1=Protocol!$V$21,0,C3427+1)</f>
        <v>7</v>
      </c>
      <c r="D3428" s="1">
        <f t="shared" si="123"/>
        <v>1</v>
      </c>
      <c r="E3428" s="1" t="str">
        <f>INDEX(Protocol[Mark],MATCH(C3428,Protocol[Step],0))</f>
        <v>5G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200010001</v>
      </c>
      <c r="H3428" s="134">
        <f>Systematic[[#This Row],[SampleVariableLabel]]+100*Systematic[[#This Row],[State]]</f>
        <v>200010701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200</v>
      </c>
      <c r="B3429" s="1">
        <f>IF(C3429=0,IF(B3428=Protocol!$V$20,1,B3428+1),B3428)</f>
        <v>1</v>
      </c>
      <c r="C3429" s="1">
        <f>IF(C3428+1=Protocol!$V$21,0,C3428+1)</f>
        <v>8</v>
      </c>
      <c r="D3429" s="1">
        <f t="shared" si="123"/>
        <v>2</v>
      </c>
      <c r="E3429" s="1" t="str">
        <f>INDEX(Protocol[Mark],MATCH(C3429,Protocol[Step],0))</f>
        <v>6S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200010002</v>
      </c>
      <c r="H3429" s="134">
        <f>Systematic[[#This Row],[SampleVariableLabel]]+100*Systematic[[#This Row],[State]]</f>
        <v>200010802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200</v>
      </c>
      <c r="B3430" s="1">
        <f>IF(C3430=0,IF(B3429=Protocol!$V$20,1,B3429+1),B3429)</f>
        <v>1</v>
      </c>
      <c r="C3430" s="1">
        <f>IF(C3429+1=Protocol!$V$21,0,C3429+1)</f>
        <v>9</v>
      </c>
      <c r="D3430" s="1">
        <f t="shared" si="123"/>
        <v>3</v>
      </c>
      <c r="E3430" s="1" t="str">
        <f>INDEX(Protocol[Mark],MATCH(C3430,Protocol[Step],0))</f>
        <v>7Gp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200010003</v>
      </c>
      <c r="H3430" s="134">
        <f>Systematic[[#This Row],[SampleVariableLabel]]+100*Systematic[[#This Row],[State]]</f>
        <v>200010903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200</v>
      </c>
      <c r="B3431" s="1">
        <f>IF(C3431=0,IF(B3430=Protocol!$V$20,1,B3430+1),B3430)</f>
        <v>1</v>
      </c>
      <c r="C3431" s="1">
        <f>IF(C3430+1=Protocol!$V$21,0,C3430+1)</f>
        <v>10</v>
      </c>
      <c r="D3431" s="1">
        <f t="shared" si="123"/>
        <v>4</v>
      </c>
      <c r="E3431" s="1" t="str">
        <f>INDEX(Protocol[Mark],MATCH(C3431,Protocol[Step],0))</f>
        <v>8U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200010004</v>
      </c>
      <c r="H3431" s="134">
        <f>Systematic[[#This Row],[SampleVariableLabel]]+100*Systematic[[#This Row],[State]]</f>
        <v>200011004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200</v>
      </c>
      <c r="B3432" s="1">
        <f>IF(C3432=0,IF(B3431=Protocol!$V$20,1,B3431+1),B3431)</f>
        <v>1</v>
      </c>
      <c r="C3432" s="1">
        <f>IF(C3431+1=Protocol!$V$21,0,C3431+1)</f>
        <v>11</v>
      </c>
      <c r="D3432" s="1">
        <f t="shared" si="123"/>
        <v>5</v>
      </c>
      <c r="E3432" s="1" t="str">
        <f>INDEX(Protocol[Mark],MATCH(C3432,Protocol[Step],0))</f>
        <v>9Rot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200010005</v>
      </c>
      <c r="H3432" s="134">
        <f>Systematic[[#This Row],[SampleVariableLabel]]+100*Systematic[[#This Row],[State]]</f>
        <v>200011105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200</v>
      </c>
      <c r="B3433" s="1">
        <f>IF(C3433=0,IF(B3432=Protocol!$V$20,1,B3432+1),B3432)</f>
        <v>1</v>
      </c>
      <c r="C3433" s="1">
        <f>IF(C3432+1=Protocol!$V$21,0,C3432+1)</f>
        <v>12</v>
      </c>
      <c r="D3433" s="1">
        <f t="shared" si="123"/>
        <v>6</v>
      </c>
      <c r="E3433" s="1" t="str">
        <f>INDEX(Protocol[Mark],MATCH(C3433,Protocol[Step],0))</f>
        <v>10Ama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200010006</v>
      </c>
      <c r="H3433" s="134">
        <f>Systematic[[#This Row],[SampleVariableLabel]]+100*Systematic[[#This Row],[State]]</f>
        <v>200011206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201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0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201010001</v>
      </c>
      <c r="H3434" s="134">
        <f>Systematic[[#This Row],[SampleVariableLabel]]+100*Systematic[[#This Row],[State]]</f>
        <v>201010001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201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1D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201010002</v>
      </c>
      <c r="H3435" s="134">
        <f>Systematic[[#This Row],[SampleVariableLabel]]+100*Systematic[[#This Row],[State]]</f>
        <v>201010102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201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(M.1)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201010003</v>
      </c>
      <c r="H3436" s="134">
        <f>Systematic[[#This Row],[SampleVariableLabel]]+100*Systematic[[#This Row],[State]]</f>
        <v>201010203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201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2Oct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201010004</v>
      </c>
      <c r="H3437" s="134">
        <f>Systematic[[#This Row],[SampleVariableLabel]]+100*Systematic[[#This Row],[State]]</f>
        <v>201010304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201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3M2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201010005</v>
      </c>
      <c r="H3438" s="134">
        <f>Systematic[[#This Row],[SampleVariableLabel]]+100*Systematic[[#This Row],[State]]</f>
        <v>201010405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201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M(c)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201010006</v>
      </c>
      <c r="H3439" s="134">
        <f>Systematic[[#This Row],[SampleVariableLabel]]+100*Systematic[[#This Row],[State]]</f>
        <v>201010506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201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4P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201010001</v>
      </c>
      <c r="H3440" s="134">
        <f>Systematic[[#This Row],[SampleVariableLabel]]+100*Systematic[[#This Row],[State]]</f>
        <v>201010601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201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5G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201010002</v>
      </c>
      <c r="H3441" s="134">
        <f>Systematic[[#This Row],[SampleVariableLabel]]+100*Systematic[[#This Row],[State]]</f>
        <v>201010702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201</v>
      </c>
      <c r="B3442" s="1">
        <f>IF(C3442=0,IF(B3441=Protocol!$V$20,1,B3441+1),B3441)</f>
        <v>1</v>
      </c>
      <c r="C3442" s="1">
        <f>IF(C3441+1=Protocol!$V$21,0,C3441+1)</f>
        <v>8</v>
      </c>
      <c r="D3442" s="1">
        <f t="shared" si="123"/>
        <v>3</v>
      </c>
      <c r="E3442" s="1" t="str">
        <f>INDEX(Protocol[Mark],MATCH(C3442,Protocol[Step],0))</f>
        <v>6S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201010003</v>
      </c>
      <c r="H3442" s="134">
        <f>Systematic[[#This Row],[SampleVariableLabel]]+100*Systematic[[#This Row],[State]]</f>
        <v>201010803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201</v>
      </c>
      <c r="B3443" s="1">
        <f>IF(C3443=0,IF(B3442=Protocol!$V$20,1,B3442+1),B3442)</f>
        <v>1</v>
      </c>
      <c r="C3443" s="1">
        <f>IF(C3442+1=Protocol!$V$21,0,C3442+1)</f>
        <v>9</v>
      </c>
      <c r="D3443" s="1">
        <f t="shared" si="123"/>
        <v>4</v>
      </c>
      <c r="E3443" s="1" t="str">
        <f>INDEX(Protocol[Mark],MATCH(C3443,Protocol[Step],0))</f>
        <v>7Gp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201010004</v>
      </c>
      <c r="H3443" s="134">
        <f>Systematic[[#This Row],[SampleVariableLabel]]+100*Systematic[[#This Row],[State]]</f>
        <v>201010904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201</v>
      </c>
      <c r="B3444" s="1">
        <f>IF(C3444=0,IF(B3443=Protocol!$V$20,1,B3443+1),B3443)</f>
        <v>1</v>
      </c>
      <c r="C3444" s="1">
        <f>IF(C3443+1=Protocol!$V$21,0,C3443+1)</f>
        <v>10</v>
      </c>
      <c r="D3444" s="1">
        <f t="shared" si="123"/>
        <v>5</v>
      </c>
      <c r="E3444" s="1" t="str">
        <f>INDEX(Protocol[Mark],MATCH(C3444,Protocol[Step],0))</f>
        <v>8U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201010005</v>
      </c>
      <c r="H3444" s="134">
        <f>Systematic[[#This Row],[SampleVariableLabel]]+100*Systematic[[#This Row],[State]]</f>
        <v>201011005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201</v>
      </c>
      <c r="B3445" s="1">
        <f>IF(C3445=0,IF(B3444=Protocol!$V$20,1,B3444+1),B3444)</f>
        <v>1</v>
      </c>
      <c r="C3445" s="1">
        <f>IF(C3444+1=Protocol!$V$21,0,C3444+1)</f>
        <v>11</v>
      </c>
      <c r="D3445" s="1">
        <f t="shared" si="123"/>
        <v>6</v>
      </c>
      <c r="E3445" s="1" t="str">
        <f>INDEX(Protocol[Mark],MATCH(C3445,Protocol[Step],0))</f>
        <v>9Rot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201010006</v>
      </c>
      <c r="H3445" s="134">
        <f>Systematic[[#This Row],[SampleVariableLabel]]+100*Systematic[[#This Row],[State]]</f>
        <v>201011106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201</v>
      </c>
      <c r="B3446" s="1">
        <f>IF(C3446=0,IF(B3445=Protocol!$V$20,1,B3445+1),B3445)</f>
        <v>1</v>
      </c>
      <c r="C3446" s="1">
        <f>IF(C3445+1=Protocol!$V$21,0,C3445+1)</f>
        <v>12</v>
      </c>
      <c r="D3446" s="1">
        <f t="shared" si="123"/>
        <v>1</v>
      </c>
      <c r="E3446" s="1" t="str">
        <f>INDEX(Protocol[Mark],MATCH(C3446,Protocol[Step],0))</f>
        <v>10Ama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201010001</v>
      </c>
      <c r="H3446" s="134">
        <f>Systematic[[#This Row],[SampleVariableLabel]]+100*Systematic[[#This Row],[State]]</f>
        <v>201011201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202</v>
      </c>
      <c r="B3447" s="1">
        <f>IF(C3447=0,IF(B3446=Protocol!$V$20,1,B3446+1),B3446)</f>
        <v>1</v>
      </c>
      <c r="C3447" s="1">
        <f>IF(C3446+1=Protocol!$V$21,0,C3446+1)</f>
        <v>0</v>
      </c>
      <c r="D3447" s="1">
        <f t="shared" si="123"/>
        <v>2</v>
      </c>
      <c r="E3447" s="1" t="str">
        <f>INDEX(Protocol[Mark],MATCH(C3447,Protocol[Step],0))</f>
        <v>0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202010002</v>
      </c>
      <c r="H3447" s="134">
        <f>Systematic[[#This Row],[SampleVariableLabel]]+100*Systematic[[#This Row],[State]]</f>
        <v>202010002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202</v>
      </c>
      <c r="B3448" s="1">
        <f>IF(C3448=0,IF(B3447=Protocol!$V$20,1,B3447+1),B3447)</f>
        <v>1</v>
      </c>
      <c r="C3448" s="1">
        <f>IF(C3447+1=Protocol!$V$21,0,C3447+1)</f>
        <v>1</v>
      </c>
      <c r="D3448" s="1">
        <f t="shared" si="123"/>
        <v>3</v>
      </c>
      <c r="E3448" s="1" t="str">
        <f>INDEX(Protocol[Mark],MATCH(C3448,Protocol[Step],0))</f>
        <v>1D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202010003</v>
      </c>
      <c r="H3448" s="134">
        <f>Systematic[[#This Row],[SampleVariableLabel]]+100*Systematic[[#This Row],[State]]</f>
        <v>202010103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202</v>
      </c>
      <c r="B3449" s="1">
        <f>IF(C3449=0,IF(B3448=Protocol!$V$20,1,B3448+1),B3448)</f>
        <v>1</v>
      </c>
      <c r="C3449" s="1">
        <f>IF(C3448+1=Protocol!$V$21,0,C3448+1)</f>
        <v>2</v>
      </c>
      <c r="D3449" s="1">
        <f t="shared" si="123"/>
        <v>4</v>
      </c>
      <c r="E3449" s="1" t="str">
        <f>INDEX(Protocol[Mark],MATCH(C3449,Protocol[Step],0))</f>
        <v>(M.1)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202010004</v>
      </c>
      <c r="H3449" s="134">
        <f>Systematic[[#This Row],[SampleVariableLabel]]+100*Systematic[[#This Row],[State]]</f>
        <v>202010204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202</v>
      </c>
      <c r="B3450" s="1">
        <f>IF(C3450=0,IF(B3449=Protocol!$V$20,1,B3449+1),B3449)</f>
        <v>1</v>
      </c>
      <c r="C3450" s="1">
        <f>IF(C3449+1=Protocol!$V$21,0,C3449+1)</f>
        <v>3</v>
      </c>
      <c r="D3450" s="1">
        <f t="shared" si="123"/>
        <v>5</v>
      </c>
      <c r="E3450" s="1" t="str">
        <f>INDEX(Protocol[Mark],MATCH(C3450,Protocol[Step],0))</f>
        <v>2Oct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202010005</v>
      </c>
      <c r="H3450" s="134">
        <f>Systematic[[#This Row],[SampleVariableLabel]]+100*Systematic[[#This Row],[State]]</f>
        <v>202010305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202</v>
      </c>
      <c r="B3451" s="1">
        <f>IF(C3451=0,IF(B3450=Protocol!$V$20,1,B3450+1),B3450)</f>
        <v>1</v>
      </c>
      <c r="C3451" s="1">
        <f>IF(C3450+1=Protocol!$V$21,0,C3450+1)</f>
        <v>4</v>
      </c>
      <c r="D3451" s="1">
        <f t="shared" si="123"/>
        <v>6</v>
      </c>
      <c r="E3451" s="1" t="str">
        <f>INDEX(Protocol[Mark],MATCH(C3451,Protocol[Step],0))</f>
        <v>3M2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202010006</v>
      </c>
      <c r="H3451" s="134">
        <f>Systematic[[#This Row],[SampleVariableLabel]]+100*Systematic[[#This Row],[State]]</f>
        <v>202010406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202</v>
      </c>
      <c r="B3452" s="1">
        <f>IF(C3452=0,IF(B3451=Protocol!$V$20,1,B3451+1),B3451)</f>
        <v>1</v>
      </c>
      <c r="C3452" s="1">
        <f>IF(C3451+1=Protocol!$V$21,0,C3451+1)</f>
        <v>5</v>
      </c>
      <c r="D3452" s="1">
        <f t="shared" si="123"/>
        <v>1</v>
      </c>
      <c r="E3452" s="1" t="str">
        <f>INDEX(Protocol[Mark],MATCH(C3452,Protocol[Step],0))</f>
        <v>M(c)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202010001</v>
      </c>
      <c r="H3452" s="134">
        <f>Systematic[[#This Row],[SampleVariableLabel]]+100*Systematic[[#This Row],[State]]</f>
        <v>202010501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202</v>
      </c>
      <c r="B3453" s="1">
        <f>IF(C3453=0,IF(B3452=Protocol!$V$20,1,B3452+1),B3452)</f>
        <v>1</v>
      </c>
      <c r="C3453" s="1">
        <f>IF(C3452+1=Protocol!$V$21,0,C3452+1)</f>
        <v>6</v>
      </c>
      <c r="D3453" s="1">
        <f t="shared" si="123"/>
        <v>2</v>
      </c>
      <c r="E3453" s="1" t="str">
        <f>INDEX(Protocol[Mark],MATCH(C3453,Protocol[Step],0))</f>
        <v>4P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202010002</v>
      </c>
      <c r="H3453" s="134">
        <f>Systematic[[#This Row],[SampleVariableLabel]]+100*Systematic[[#This Row],[State]]</f>
        <v>202010602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202</v>
      </c>
      <c r="B3454" s="1">
        <f>IF(C3454=0,IF(B3453=Protocol!$V$20,1,B3453+1),B3453)</f>
        <v>1</v>
      </c>
      <c r="C3454" s="1">
        <f>IF(C3453+1=Protocol!$V$21,0,C3453+1)</f>
        <v>7</v>
      </c>
      <c r="D3454" s="1">
        <f t="shared" si="123"/>
        <v>3</v>
      </c>
      <c r="E3454" s="1" t="str">
        <f>INDEX(Protocol[Mark],MATCH(C3454,Protocol[Step],0))</f>
        <v>5G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202010003</v>
      </c>
      <c r="H3454" s="134">
        <f>Systematic[[#This Row],[SampleVariableLabel]]+100*Systematic[[#This Row],[State]]</f>
        <v>202010703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202</v>
      </c>
      <c r="B3455" s="1">
        <f>IF(C3455=0,IF(B3454=Protocol!$V$20,1,B3454+1),B3454)</f>
        <v>1</v>
      </c>
      <c r="C3455" s="1">
        <f>IF(C3454+1=Protocol!$V$21,0,C3454+1)</f>
        <v>8</v>
      </c>
      <c r="D3455" s="1">
        <f t="shared" si="123"/>
        <v>4</v>
      </c>
      <c r="E3455" s="1" t="str">
        <f>INDEX(Protocol[Mark],MATCH(C3455,Protocol[Step],0))</f>
        <v>6S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202010004</v>
      </c>
      <c r="H3455" s="134">
        <f>Systematic[[#This Row],[SampleVariableLabel]]+100*Systematic[[#This Row],[State]]</f>
        <v>202010804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202</v>
      </c>
      <c r="B3456" s="1">
        <f>IF(C3456=0,IF(B3455=Protocol!$V$20,1,B3455+1),B3455)</f>
        <v>1</v>
      </c>
      <c r="C3456" s="1">
        <f>IF(C3455+1=Protocol!$V$21,0,C3455+1)</f>
        <v>9</v>
      </c>
      <c r="D3456" s="1">
        <f t="shared" si="123"/>
        <v>5</v>
      </c>
      <c r="E3456" s="1" t="str">
        <f>INDEX(Protocol[Mark],MATCH(C3456,Protocol[Step],0))</f>
        <v>7Gp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202010005</v>
      </c>
      <c r="H3456" s="134">
        <f>Systematic[[#This Row],[SampleVariableLabel]]+100*Systematic[[#This Row],[State]]</f>
        <v>202010905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202</v>
      </c>
      <c r="B3457" s="1">
        <f>IF(C3457=0,IF(B3456=Protocol!$V$20,1,B3456+1),B3456)</f>
        <v>1</v>
      </c>
      <c r="C3457" s="1">
        <f>IF(C3456+1=Protocol!$V$21,0,C3456+1)</f>
        <v>10</v>
      </c>
      <c r="D3457" s="1">
        <f t="shared" si="123"/>
        <v>6</v>
      </c>
      <c r="E3457" s="1" t="str">
        <f>INDEX(Protocol[Mark],MATCH(C3457,Protocol[Step],0))</f>
        <v>8U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202010006</v>
      </c>
      <c r="H3457" s="134">
        <f>Systematic[[#This Row],[SampleVariableLabel]]+100*Systematic[[#This Row],[State]]</f>
        <v>202011006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202</v>
      </c>
      <c r="B3458" s="1">
        <f>IF(C3458=0,IF(B3457=Protocol!$V$20,1,B3457+1),B3457)</f>
        <v>1</v>
      </c>
      <c r="C3458" s="1">
        <f>IF(C3457+1=Protocol!$V$21,0,C3457+1)</f>
        <v>11</v>
      </c>
      <c r="D3458" s="1">
        <f t="shared" si="123"/>
        <v>1</v>
      </c>
      <c r="E3458" s="1" t="str">
        <f>INDEX(Protocol[Mark],MATCH(C3458,Protocol[Step],0))</f>
        <v>9Rot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202010001</v>
      </c>
      <c r="H3458" s="134">
        <f>Systematic[[#This Row],[SampleVariableLabel]]+100*Systematic[[#This Row],[State]]</f>
        <v>202011101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202</v>
      </c>
      <c r="B3459" s="1">
        <f>IF(C3459=0,IF(B3458=Protocol!$V$20,1,B3458+1),B3458)</f>
        <v>1</v>
      </c>
      <c r="C3459" s="1">
        <f>IF(C3458+1=Protocol!$V$21,0,C3458+1)</f>
        <v>12</v>
      </c>
      <c r="D3459" s="1">
        <f t="shared" ref="D3459:D3522" si="125">IF(D3458=nVariables,1,D3458+1)</f>
        <v>2</v>
      </c>
      <c r="E3459" s="1" t="str">
        <f>INDEX(Protocol[Mark],MATCH(C3459,Protocol[Step],0))</f>
        <v>10Ama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202010002</v>
      </c>
      <c r="H3459" s="134">
        <f>Systematic[[#This Row],[SampleVariableLabel]]+100*Systematic[[#This Row],[State]]</f>
        <v>202011202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203</v>
      </c>
      <c r="B3460" s="1">
        <f>IF(C3460=0,IF(B3459=Protocol!$V$20,1,B3459+1),B3459)</f>
        <v>1</v>
      </c>
      <c r="C3460" s="1">
        <f>IF(C3459+1=Protocol!$V$21,0,C3459+1)</f>
        <v>0</v>
      </c>
      <c r="D3460" s="1">
        <f t="shared" si="125"/>
        <v>3</v>
      </c>
      <c r="E3460" s="1" t="str">
        <f>INDEX(Protocol[Mark],MATCH(C3460,Protocol[Step],0))</f>
        <v>0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203010003</v>
      </c>
      <c r="H3460" s="134">
        <f>Systematic[[#This Row],[SampleVariableLabel]]+100*Systematic[[#This Row],[State]]</f>
        <v>203010003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203</v>
      </c>
      <c r="B3461" s="1">
        <f>IF(C3461=0,IF(B3460=Protocol!$V$20,1,B3460+1),B3460)</f>
        <v>1</v>
      </c>
      <c r="C3461" s="1">
        <f>IF(C3460+1=Protocol!$V$21,0,C3460+1)</f>
        <v>1</v>
      </c>
      <c r="D3461" s="1">
        <f t="shared" si="125"/>
        <v>4</v>
      </c>
      <c r="E3461" s="1" t="str">
        <f>INDEX(Protocol[Mark],MATCH(C3461,Protocol[Step],0))</f>
        <v>1D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203010004</v>
      </c>
      <c r="H3461" s="134">
        <f>Systematic[[#This Row],[SampleVariableLabel]]+100*Systematic[[#This Row],[State]]</f>
        <v>203010104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203</v>
      </c>
      <c r="B3462" s="1">
        <f>IF(C3462=0,IF(B3461=Protocol!$V$20,1,B3461+1),B3461)</f>
        <v>1</v>
      </c>
      <c r="C3462" s="1">
        <f>IF(C3461+1=Protocol!$V$21,0,C3461+1)</f>
        <v>2</v>
      </c>
      <c r="D3462" s="1">
        <f t="shared" si="125"/>
        <v>5</v>
      </c>
      <c r="E3462" s="1" t="str">
        <f>INDEX(Protocol[Mark],MATCH(C3462,Protocol[Step],0))</f>
        <v>(M.1)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203010005</v>
      </c>
      <c r="H3462" s="134">
        <f>Systematic[[#This Row],[SampleVariableLabel]]+100*Systematic[[#This Row],[State]]</f>
        <v>203010205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203</v>
      </c>
      <c r="B3463" s="1">
        <f>IF(C3463=0,IF(B3462=Protocol!$V$20,1,B3462+1),B3462)</f>
        <v>1</v>
      </c>
      <c r="C3463" s="1">
        <f>IF(C3462+1=Protocol!$V$21,0,C3462+1)</f>
        <v>3</v>
      </c>
      <c r="D3463" s="1">
        <f t="shared" si="125"/>
        <v>6</v>
      </c>
      <c r="E3463" s="1" t="str">
        <f>INDEX(Protocol[Mark],MATCH(C3463,Protocol[Step],0))</f>
        <v>2Oct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203010006</v>
      </c>
      <c r="H3463" s="134">
        <f>Systematic[[#This Row],[SampleVariableLabel]]+100*Systematic[[#This Row],[State]]</f>
        <v>203010306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203</v>
      </c>
      <c r="B3464" s="1">
        <f>IF(C3464=0,IF(B3463=Protocol!$V$20,1,B3463+1),B3463)</f>
        <v>1</v>
      </c>
      <c r="C3464" s="1">
        <f>IF(C3463+1=Protocol!$V$21,0,C3463+1)</f>
        <v>4</v>
      </c>
      <c r="D3464" s="1">
        <f t="shared" si="125"/>
        <v>1</v>
      </c>
      <c r="E3464" s="1" t="str">
        <f>INDEX(Protocol[Mark],MATCH(C3464,Protocol[Step],0))</f>
        <v>3M2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203010001</v>
      </c>
      <c r="H3464" s="134">
        <f>Systematic[[#This Row],[SampleVariableLabel]]+100*Systematic[[#This Row],[State]]</f>
        <v>203010401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203</v>
      </c>
      <c r="B3465" s="1">
        <f>IF(C3465=0,IF(B3464=Protocol!$V$20,1,B3464+1),B3464)</f>
        <v>1</v>
      </c>
      <c r="C3465" s="1">
        <f>IF(C3464+1=Protocol!$V$21,0,C3464+1)</f>
        <v>5</v>
      </c>
      <c r="D3465" s="1">
        <f t="shared" si="125"/>
        <v>2</v>
      </c>
      <c r="E3465" s="1" t="str">
        <f>INDEX(Protocol[Mark],MATCH(C3465,Protocol[Step],0))</f>
        <v>M(c)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203010002</v>
      </c>
      <c r="H3465" s="134">
        <f>Systematic[[#This Row],[SampleVariableLabel]]+100*Systematic[[#This Row],[State]]</f>
        <v>203010502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203</v>
      </c>
      <c r="B3466" s="1">
        <f>IF(C3466=0,IF(B3465=Protocol!$V$20,1,B3465+1),B3465)</f>
        <v>1</v>
      </c>
      <c r="C3466" s="1">
        <f>IF(C3465+1=Protocol!$V$21,0,C3465+1)</f>
        <v>6</v>
      </c>
      <c r="D3466" s="1">
        <f t="shared" si="125"/>
        <v>3</v>
      </c>
      <c r="E3466" s="1" t="str">
        <f>INDEX(Protocol[Mark],MATCH(C3466,Protocol[Step],0))</f>
        <v>4P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203010003</v>
      </c>
      <c r="H3466" s="134">
        <f>Systematic[[#This Row],[SampleVariableLabel]]+100*Systematic[[#This Row],[State]]</f>
        <v>203010603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203</v>
      </c>
      <c r="B3467" s="1">
        <f>IF(C3467=0,IF(B3466=Protocol!$V$20,1,B3466+1),B3466)</f>
        <v>1</v>
      </c>
      <c r="C3467" s="1">
        <f>IF(C3466+1=Protocol!$V$21,0,C3466+1)</f>
        <v>7</v>
      </c>
      <c r="D3467" s="1">
        <f t="shared" si="125"/>
        <v>4</v>
      </c>
      <c r="E3467" s="1" t="str">
        <f>INDEX(Protocol[Mark],MATCH(C3467,Protocol[Step],0))</f>
        <v>5G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203010004</v>
      </c>
      <c r="H3467" s="134">
        <f>Systematic[[#This Row],[SampleVariableLabel]]+100*Systematic[[#This Row],[State]]</f>
        <v>203010704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203</v>
      </c>
      <c r="B3468" s="1">
        <f>IF(C3468=0,IF(B3467=Protocol!$V$20,1,B3467+1),B3467)</f>
        <v>1</v>
      </c>
      <c r="C3468" s="1">
        <f>IF(C3467+1=Protocol!$V$21,0,C3467+1)</f>
        <v>8</v>
      </c>
      <c r="D3468" s="1">
        <f t="shared" si="125"/>
        <v>5</v>
      </c>
      <c r="E3468" s="1" t="str">
        <f>INDEX(Protocol[Mark],MATCH(C3468,Protocol[Step],0))</f>
        <v>6S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203010005</v>
      </c>
      <c r="H3468" s="134">
        <f>Systematic[[#This Row],[SampleVariableLabel]]+100*Systematic[[#This Row],[State]]</f>
        <v>203010805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203</v>
      </c>
      <c r="B3469" s="1">
        <f>IF(C3469=0,IF(B3468=Protocol!$V$20,1,B3468+1),B3468)</f>
        <v>1</v>
      </c>
      <c r="C3469" s="1">
        <f>IF(C3468+1=Protocol!$V$21,0,C3468+1)</f>
        <v>9</v>
      </c>
      <c r="D3469" s="1">
        <f t="shared" si="125"/>
        <v>6</v>
      </c>
      <c r="E3469" s="1" t="str">
        <f>INDEX(Protocol[Mark],MATCH(C3469,Protocol[Step],0))</f>
        <v>7Gp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203010006</v>
      </c>
      <c r="H3469" s="134">
        <f>Systematic[[#This Row],[SampleVariableLabel]]+100*Systematic[[#This Row],[State]]</f>
        <v>203010906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203</v>
      </c>
      <c r="B3470" s="1">
        <f>IF(C3470=0,IF(B3469=Protocol!$V$20,1,B3469+1),B3469)</f>
        <v>1</v>
      </c>
      <c r="C3470" s="1">
        <f>IF(C3469+1=Protocol!$V$21,0,C3469+1)</f>
        <v>10</v>
      </c>
      <c r="D3470" s="1">
        <f t="shared" si="125"/>
        <v>1</v>
      </c>
      <c r="E3470" s="1" t="str">
        <f>INDEX(Protocol[Mark],MATCH(C3470,Protocol[Step],0))</f>
        <v>8U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203010001</v>
      </c>
      <c r="H3470" s="134">
        <f>Systematic[[#This Row],[SampleVariableLabel]]+100*Systematic[[#This Row],[State]]</f>
        <v>203011001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203</v>
      </c>
      <c r="B3471" s="1">
        <f>IF(C3471=0,IF(B3470=Protocol!$V$20,1,B3470+1),B3470)</f>
        <v>1</v>
      </c>
      <c r="C3471" s="1">
        <f>IF(C3470+1=Protocol!$V$21,0,C3470+1)</f>
        <v>11</v>
      </c>
      <c r="D3471" s="1">
        <f t="shared" si="125"/>
        <v>2</v>
      </c>
      <c r="E3471" s="1" t="str">
        <f>INDEX(Protocol[Mark],MATCH(C3471,Protocol[Step],0))</f>
        <v>9Rot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203010002</v>
      </c>
      <c r="H3471" s="134">
        <f>Systematic[[#This Row],[SampleVariableLabel]]+100*Systematic[[#This Row],[State]]</f>
        <v>203011102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203</v>
      </c>
      <c r="B3472" s="1">
        <f>IF(C3472=0,IF(B3471=Protocol!$V$20,1,B3471+1),B3471)</f>
        <v>1</v>
      </c>
      <c r="C3472" s="1">
        <f>IF(C3471+1=Protocol!$V$21,0,C3471+1)</f>
        <v>12</v>
      </c>
      <c r="D3472" s="1">
        <f t="shared" si="125"/>
        <v>3</v>
      </c>
      <c r="E3472" s="1" t="str">
        <f>INDEX(Protocol[Mark],MATCH(C3472,Protocol[Step],0))</f>
        <v>10Ama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203010003</v>
      </c>
      <c r="H3472" s="134">
        <f>Systematic[[#This Row],[SampleVariableLabel]]+100*Systematic[[#This Row],[State]]</f>
        <v>203011203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204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0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204010004</v>
      </c>
      <c r="H3473" s="134">
        <f>Systematic[[#This Row],[SampleVariableLabel]]+100*Systematic[[#This Row],[State]]</f>
        <v>204010004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204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1D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204010005</v>
      </c>
      <c r="H3474" s="134">
        <f>Systematic[[#This Row],[SampleVariableLabel]]+100*Systematic[[#This Row],[State]]</f>
        <v>204010105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204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(M.1)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204010006</v>
      </c>
      <c r="H3475" s="134">
        <f>Systematic[[#This Row],[SampleVariableLabel]]+100*Systematic[[#This Row],[State]]</f>
        <v>204010206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204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2Oct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204010001</v>
      </c>
      <c r="H3476" s="134">
        <f>Systematic[[#This Row],[SampleVariableLabel]]+100*Systematic[[#This Row],[State]]</f>
        <v>204010301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204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3M2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204010002</v>
      </c>
      <c r="H3477" s="134">
        <f>Systematic[[#This Row],[SampleVariableLabel]]+100*Systematic[[#This Row],[State]]</f>
        <v>204010402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204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M(c)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204010003</v>
      </c>
      <c r="H3478" s="134">
        <f>Systematic[[#This Row],[SampleVariableLabel]]+100*Systematic[[#This Row],[State]]</f>
        <v>204010503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204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4P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204010004</v>
      </c>
      <c r="H3479" s="134">
        <f>Systematic[[#This Row],[SampleVariableLabel]]+100*Systematic[[#This Row],[State]]</f>
        <v>204010604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204</v>
      </c>
      <c r="B3480" s="1">
        <f>IF(C3480=0,IF(B3479=Protocol!$V$20,1,B3479+1),B3479)</f>
        <v>1</v>
      </c>
      <c r="C3480" s="1">
        <f>IF(C3479+1=Protocol!$V$21,0,C3479+1)</f>
        <v>7</v>
      </c>
      <c r="D3480" s="1">
        <f t="shared" si="125"/>
        <v>5</v>
      </c>
      <c r="E3480" s="1" t="str">
        <f>INDEX(Protocol[Mark],MATCH(C3480,Protocol[Step],0))</f>
        <v>5G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204010005</v>
      </c>
      <c r="H3480" s="134">
        <f>Systematic[[#This Row],[SampleVariableLabel]]+100*Systematic[[#This Row],[State]]</f>
        <v>204010705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204</v>
      </c>
      <c r="B3481" s="1">
        <f>IF(C3481=0,IF(B3480=Protocol!$V$20,1,B3480+1),B3480)</f>
        <v>1</v>
      </c>
      <c r="C3481" s="1">
        <f>IF(C3480+1=Protocol!$V$21,0,C3480+1)</f>
        <v>8</v>
      </c>
      <c r="D3481" s="1">
        <f t="shared" si="125"/>
        <v>6</v>
      </c>
      <c r="E3481" s="1" t="str">
        <f>INDEX(Protocol[Mark],MATCH(C3481,Protocol[Step],0))</f>
        <v>6S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204010006</v>
      </c>
      <c r="H3481" s="134">
        <f>Systematic[[#This Row],[SampleVariableLabel]]+100*Systematic[[#This Row],[State]]</f>
        <v>204010806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204</v>
      </c>
      <c r="B3482" s="1">
        <f>IF(C3482=0,IF(B3481=Protocol!$V$20,1,B3481+1),B3481)</f>
        <v>1</v>
      </c>
      <c r="C3482" s="1">
        <f>IF(C3481+1=Protocol!$V$21,0,C3481+1)</f>
        <v>9</v>
      </c>
      <c r="D3482" s="1">
        <f t="shared" si="125"/>
        <v>1</v>
      </c>
      <c r="E3482" s="1" t="str">
        <f>INDEX(Protocol[Mark],MATCH(C3482,Protocol[Step],0))</f>
        <v>7Gp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204010001</v>
      </c>
      <c r="H3482" s="134">
        <f>Systematic[[#This Row],[SampleVariableLabel]]+100*Systematic[[#This Row],[State]]</f>
        <v>204010901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204</v>
      </c>
      <c r="B3483" s="1">
        <f>IF(C3483=0,IF(B3482=Protocol!$V$20,1,B3482+1),B3482)</f>
        <v>1</v>
      </c>
      <c r="C3483" s="1">
        <f>IF(C3482+1=Protocol!$V$21,0,C3482+1)</f>
        <v>10</v>
      </c>
      <c r="D3483" s="1">
        <f t="shared" si="125"/>
        <v>2</v>
      </c>
      <c r="E3483" s="1" t="str">
        <f>INDEX(Protocol[Mark],MATCH(C3483,Protocol[Step],0))</f>
        <v>8U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204010002</v>
      </c>
      <c r="H3483" s="134">
        <f>Systematic[[#This Row],[SampleVariableLabel]]+100*Systematic[[#This Row],[State]]</f>
        <v>204011002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204</v>
      </c>
      <c r="B3484" s="1">
        <f>IF(C3484=0,IF(B3483=Protocol!$V$20,1,B3483+1),B3483)</f>
        <v>1</v>
      </c>
      <c r="C3484" s="1">
        <f>IF(C3483+1=Protocol!$V$21,0,C3483+1)</f>
        <v>11</v>
      </c>
      <c r="D3484" s="1">
        <f t="shared" si="125"/>
        <v>3</v>
      </c>
      <c r="E3484" s="1" t="str">
        <f>INDEX(Protocol[Mark],MATCH(C3484,Protocol[Step],0))</f>
        <v>9Rot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204010003</v>
      </c>
      <c r="H3484" s="134">
        <f>Systematic[[#This Row],[SampleVariableLabel]]+100*Systematic[[#This Row],[State]]</f>
        <v>204011103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204</v>
      </c>
      <c r="B3485" s="1">
        <f>IF(C3485=0,IF(B3484=Protocol!$V$20,1,B3484+1),B3484)</f>
        <v>1</v>
      </c>
      <c r="C3485" s="1">
        <f>IF(C3484+1=Protocol!$V$21,0,C3484+1)</f>
        <v>12</v>
      </c>
      <c r="D3485" s="1">
        <f t="shared" si="125"/>
        <v>4</v>
      </c>
      <c r="E3485" s="1" t="str">
        <f>INDEX(Protocol[Mark],MATCH(C3485,Protocol[Step],0))</f>
        <v>10Ama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204010004</v>
      </c>
      <c r="H3485" s="134">
        <f>Systematic[[#This Row],[SampleVariableLabel]]+100*Systematic[[#This Row],[State]]</f>
        <v>204011204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205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0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205010005</v>
      </c>
      <c r="H3486" s="134">
        <f>Systematic[[#This Row],[SampleVariableLabel]]+100*Systematic[[#This Row],[State]]</f>
        <v>205010005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205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1D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205010006</v>
      </c>
      <c r="H3487" s="134">
        <f>Systematic[[#This Row],[SampleVariableLabel]]+100*Systematic[[#This Row],[State]]</f>
        <v>205010106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205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(M.1)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205010001</v>
      </c>
      <c r="H3488" s="134">
        <f>Systematic[[#This Row],[SampleVariableLabel]]+100*Systematic[[#This Row],[State]]</f>
        <v>205010201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205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2Oct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205010002</v>
      </c>
      <c r="H3489" s="134">
        <f>Systematic[[#This Row],[SampleVariableLabel]]+100*Systematic[[#This Row],[State]]</f>
        <v>205010302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205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3M2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205010003</v>
      </c>
      <c r="H3490" s="134">
        <f>Systematic[[#This Row],[SampleVariableLabel]]+100*Systematic[[#This Row],[State]]</f>
        <v>205010403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205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M(c)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205010004</v>
      </c>
      <c r="H3491" s="134">
        <f>Systematic[[#This Row],[SampleVariableLabel]]+100*Systematic[[#This Row],[State]]</f>
        <v>205010504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205</v>
      </c>
      <c r="B3492" s="1">
        <f>IF(C3492=0,IF(B3491=Protocol!$V$20,1,B3491+1),B3491)</f>
        <v>1</v>
      </c>
      <c r="C3492" s="1">
        <f>IF(C3491+1=Protocol!$V$21,0,C3491+1)</f>
        <v>6</v>
      </c>
      <c r="D3492" s="1">
        <f t="shared" si="125"/>
        <v>5</v>
      </c>
      <c r="E3492" s="1" t="str">
        <f>INDEX(Protocol[Mark],MATCH(C3492,Protocol[Step],0))</f>
        <v>4P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205010005</v>
      </c>
      <c r="H3492" s="134">
        <f>Systematic[[#This Row],[SampleVariableLabel]]+100*Systematic[[#This Row],[State]]</f>
        <v>205010605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205</v>
      </c>
      <c r="B3493" s="1">
        <f>IF(C3493=0,IF(B3492=Protocol!$V$20,1,B3492+1),B3492)</f>
        <v>1</v>
      </c>
      <c r="C3493" s="1">
        <f>IF(C3492+1=Protocol!$V$21,0,C3492+1)</f>
        <v>7</v>
      </c>
      <c r="D3493" s="1">
        <f t="shared" si="125"/>
        <v>6</v>
      </c>
      <c r="E3493" s="1" t="str">
        <f>INDEX(Protocol[Mark],MATCH(C3493,Protocol[Step],0))</f>
        <v>5G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205010006</v>
      </c>
      <c r="H3493" s="134">
        <f>Systematic[[#This Row],[SampleVariableLabel]]+100*Systematic[[#This Row],[State]]</f>
        <v>205010706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205</v>
      </c>
      <c r="B3494" s="1">
        <f>IF(C3494=0,IF(B3493=Protocol!$V$20,1,B3493+1),B3493)</f>
        <v>1</v>
      </c>
      <c r="C3494" s="1">
        <f>IF(C3493+1=Protocol!$V$21,0,C3493+1)</f>
        <v>8</v>
      </c>
      <c r="D3494" s="1">
        <f t="shared" si="125"/>
        <v>1</v>
      </c>
      <c r="E3494" s="1" t="str">
        <f>INDEX(Protocol[Mark],MATCH(C3494,Protocol[Step],0))</f>
        <v>6S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205010001</v>
      </c>
      <c r="H3494" s="134">
        <f>Systematic[[#This Row],[SampleVariableLabel]]+100*Systematic[[#This Row],[State]]</f>
        <v>205010801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205</v>
      </c>
      <c r="B3495" s="1">
        <f>IF(C3495=0,IF(B3494=Protocol!$V$20,1,B3494+1),B3494)</f>
        <v>1</v>
      </c>
      <c r="C3495" s="1">
        <f>IF(C3494+1=Protocol!$V$21,0,C3494+1)</f>
        <v>9</v>
      </c>
      <c r="D3495" s="1">
        <f t="shared" si="125"/>
        <v>2</v>
      </c>
      <c r="E3495" s="1" t="str">
        <f>INDEX(Protocol[Mark],MATCH(C3495,Protocol[Step],0))</f>
        <v>7Gp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205010002</v>
      </c>
      <c r="H3495" s="134">
        <f>Systematic[[#This Row],[SampleVariableLabel]]+100*Systematic[[#This Row],[State]]</f>
        <v>205010902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205</v>
      </c>
      <c r="B3496" s="1">
        <f>IF(C3496=0,IF(B3495=Protocol!$V$20,1,B3495+1),B3495)</f>
        <v>1</v>
      </c>
      <c r="C3496" s="1">
        <f>IF(C3495+1=Protocol!$V$21,0,C3495+1)</f>
        <v>10</v>
      </c>
      <c r="D3496" s="1">
        <f t="shared" si="125"/>
        <v>3</v>
      </c>
      <c r="E3496" s="1" t="str">
        <f>INDEX(Protocol[Mark],MATCH(C3496,Protocol[Step],0))</f>
        <v>8U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205010003</v>
      </c>
      <c r="H3496" s="134">
        <f>Systematic[[#This Row],[SampleVariableLabel]]+100*Systematic[[#This Row],[State]]</f>
        <v>205011003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205</v>
      </c>
      <c r="B3497" s="1">
        <f>IF(C3497=0,IF(B3496=Protocol!$V$20,1,B3496+1),B3496)</f>
        <v>1</v>
      </c>
      <c r="C3497" s="1">
        <f>IF(C3496+1=Protocol!$V$21,0,C3496+1)</f>
        <v>11</v>
      </c>
      <c r="D3497" s="1">
        <f t="shared" si="125"/>
        <v>4</v>
      </c>
      <c r="E3497" s="1" t="str">
        <f>INDEX(Protocol[Mark],MATCH(C3497,Protocol[Step],0))</f>
        <v>9Rot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205010004</v>
      </c>
      <c r="H3497" s="134">
        <f>Systematic[[#This Row],[SampleVariableLabel]]+100*Systematic[[#This Row],[State]]</f>
        <v>205011104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205</v>
      </c>
      <c r="B3498" s="1">
        <f>IF(C3498=0,IF(B3497=Protocol!$V$20,1,B3497+1),B3497)</f>
        <v>1</v>
      </c>
      <c r="C3498" s="1">
        <f>IF(C3497+1=Protocol!$V$21,0,C3497+1)</f>
        <v>12</v>
      </c>
      <c r="D3498" s="1">
        <f t="shared" si="125"/>
        <v>5</v>
      </c>
      <c r="E3498" s="1" t="str">
        <f>INDEX(Protocol[Mark],MATCH(C3498,Protocol[Step],0))</f>
        <v>10Ama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205010005</v>
      </c>
      <c r="H3498" s="134">
        <f>Systematic[[#This Row],[SampleVariableLabel]]+100*Systematic[[#This Row],[State]]</f>
        <v>205011205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206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0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206010006</v>
      </c>
      <c r="H3499" s="134">
        <f>Systematic[[#This Row],[SampleVariableLabel]]+100*Systematic[[#This Row],[State]]</f>
        <v>206010006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206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1D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206010001</v>
      </c>
      <c r="H3500" s="134">
        <f>Systematic[[#This Row],[SampleVariableLabel]]+100*Systematic[[#This Row],[State]]</f>
        <v>206010101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206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(M.1)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206010002</v>
      </c>
      <c r="H3501" s="134">
        <f>Systematic[[#This Row],[SampleVariableLabel]]+100*Systematic[[#This Row],[State]]</f>
        <v>206010202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206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2Oct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206010003</v>
      </c>
      <c r="H3502" s="134">
        <f>Systematic[[#This Row],[SampleVariableLabel]]+100*Systematic[[#This Row],[State]]</f>
        <v>206010303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206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3M2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206010004</v>
      </c>
      <c r="H3503" s="134">
        <f>Systematic[[#This Row],[SampleVariableLabel]]+100*Systematic[[#This Row],[State]]</f>
        <v>206010404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206</v>
      </c>
      <c r="B3504" s="1">
        <f>IF(C3504=0,IF(B3503=Protocol!$V$20,1,B3503+1),B3503)</f>
        <v>1</v>
      </c>
      <c r="C3504" s="1">
        <f>IF(C3503+1=Protocol!$V$21,0,C3503+1)</f>
        <v>5</v>
      </c>
      <c r="D3504" s="1">
        <f t="shared" si="125"/>
        <v>5</v>
      </c>
      <c r="E3504" s="1" t="str">
        <f>INDEX(Protocol[Mark],MATCH(C3504,Protocol[Step],0))</f>
        <v>M(c)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206010005</v>
      </c>
      <c r="H3504" s="134">
        <f>Systematic[[#This Row],[SampleVariableLabel]]+100*Systematic[[#This Row],[State]]</f>
        <v>206010505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206</v>
      </c>
      <c r="B3505" s="1">
        <f>IF(C3505=0,IF(B3504=Protocol!$V$20,1,B3504+1),B3504)</f>
        <v>1</v>
      </c>
      <c r="C3505" s="1">
        <f>IF(C3504+1=Protocol!$V$21,0,C3504+1)</f>
        <v>6</v>
      </c>
      <c r="D3505" s="1">
        <f t="shared" si="125"/>
        <v>6</v>
      </c>
      <c r="E3505" s="1" t="str">
        <f>INDEX(Protocol[Mark],MATCH(C3505,Protocol[Step],0))</f>
        <v>4P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206010006</v>
      </c>
      <c r="H3505" s="134">
        <f>Systematic[[#This Row],[SampleVariableLabel]]+100*Systematic[[#This Row],[State]]</f>
        <v>206010606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206</v>
      </c>
      <c r="B3506" s="1">
        <f>IF(C3506=0,IF(B3505=Protocol!$V$20,1,B3505+1),B3505)</f>
        <v>1</v>
      </c>
      <c r="C3506" s="1">
        <f>IF(C3505+1=Protocol!$V$21,0,C3505+1)</f>
        <v>7</v>
      </c>
      <c r="D3506" s="1">
        <f t="shared" si="125"/>
        <v>1</v>
      </c>
      <c r="E3506" s="1" t="str">
        <f>INDEX(Protocol[Mark],MATCH(C3506,Protocol[Step],0))</f>
        <v>5G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206010001</v>
      </c>
      <c r="H3506" s="134">
        <f>Systematic[[#This Row],[SampleVariableLabel]]+100*Systematic[[#This Row],[State]]</f>
        <v>206010701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206</v>
      </c>
      <c r="B3507" s="1">
        <f>IF(C3507=0,IF(B3506=Protocol!$V$20,1,B3506+1),B3506)</f>
        <v>1</v>
      </c>
      <c r="C3507" s="1">
        <f>IF(C3506+1=Protocol!$V$21,0,C3506+1)</f>
        <v>8</v>
      </c>
      <c r="D3507" s="1">
        <f t="shared" si="125"/>
        <v>2</v>
      </c>
      <c r="E3507" s="1" t="str">
        <f>INDEX(Protocol[Mark],MATCH(C3507,Protocol[Step],0))</f>
        <v>6S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206010002</v>
      </c>
      <c r="H3507" s="134">
        <f>Systematic[[#This Row],[SampleVariableLabel]]+100*Systematic[[#This Row],[State]]</f>
        <v>206010802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206</v>
      </c>
      <c r="B3508" s="1">
        <f>IF(C3508=0,IF(B3507=Protocol!$V$20,1,B3507+1),B3507)</f>
        <v>1</v>
      </c>
      <c r="C3508" s="1">
        <f>IF(C3507+1=Protocol!$V$21,0,C3507+1)</f>
        <v>9</v>
      </c>
      <c r="D3508" s="1">
        <f t="shared" si="125"/>
        <v>3</v>
      </c>
      <c r="E3508" s="1" t="str">
        <f>INDEX(Protocol[Mark],MATCH(C3508,Protocol[Step],0))</f>
        <v>7Gp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206010003</v>
      </c>
      <c r="H3508" s="134">
        <f>Systematic[[#This Row],[SampleVariableLabel]]+100*Systematic[[#This Row],[State]]</f>
        <v>206010903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206</v>
      </c>
      <c r="B3509" s="1">
        <f>IF(C3509=0,IF(B3508=Protocol!$V$20,1,B3508+1),B3508)</f>
        <v>1</v>
      </c>
      <c r="C3509" s="1">
        <f>IF(C3508+1=Protocol!$V$21,0,C3508+1)</f>
        <v>10</v>
      </c>
      <c r="D3509" s="1">
        <f t="shared" si="125"/>
        <v>4</v>
      </c>
      <c r="E3509" s="1" t="str">
        <f>INDEX(Protocol[Mark],MATCH(C3509,Protocol[Step],0))</f>
        <v>8U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206010004</v>
      </c>
      <c r="H3509" s="134">
        <f>Systematic[[#This Row],[SampleVariableLabel]]+100*Systematic[[#This Row],[State]]</f>
        <v>206011004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206</v>
      </c>
      <c r="B3510" s="1">
        <f>IF(C3510=0,IF(B3509=Protocol!$V$20,1,B3509+1),B3509)</f>
        <v>1</v>
      </c>
      <c r="C3510" s="1">
        <f>IF(C3509+1=Protocol!$V$21,0,C3509+1)</f>
        <v>11</v>
      </c>
      <c r="D3510" s="1">
        <f t="shared" si="125"/>
        <v>5</v>
      </c>
      <c r="E3510" s="1" t="str">
        <f>INDEX(Protocol[Mark],MATCH(C3510,Protocol[Step],0))</f>
        <v>9Rot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206010005</v>
      </c>
      <c r="H3510" s="134">
        <f>Systematic[[#This Row],[SampleVariableLabel]]+100*Systematic[[#This Row],[State]]</f>
        <v>206011105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206</v>
      </c>
      <c r="B3511" s="1">
        <f>IF(C3511=0,IF(B3510=Protocol!$V$20,1,B3510+1),B3510)</f>
        <v>1</v>
      </c>
      <c r="C3511" s="1">
        <f>IF(C3510+1=Protocol!$V$21,0,C3510+1)</f>
        <v>12</v>
      </c>
      <c r="D3511" s="1">
        <f t="shared" si="125"/>
        <v>6</v>
      </c>
      <c r="E3511" s="1" t="str">
        <f>INDEX(Protocol[Mark],MATCH(C3511,Protocol[Step],0))</f>
        <v>10Ama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206010006</v>
      </c>
      <c r="H3511" s="134">
        <f>Systematic[[#This Row],[SampleVariableLabel]]+100*Systematic[[#This Row],[State]]</f>
        <v>206011206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207</v>
      </c>
      <c r="B3512" s="1">
        <f>IF(C3512=0,IF(B3511=Protocol!$V$20,1,B3511+1),B3511)</f>
        <v>1</v>
      </c>
      <c r="C3512" s="1">
        <f>IF(C3511+1=Protocol!$V$21,0,C3511+1)</f>
        <v>0</v>
      </c>
      <c r="D3512" s="1">
        <f t="shared" si="125"/>
        <v>1</v>
      </c>
      <c r="E3512" s="1" t="str">
        <f>INDEX(Protocol[Mark],MATCH(C3512,Protocol[Step],0))</f>
        <v>0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207010001</v>
      </c>
      <c r="H3512" s="134">
        <f>Systematic[[#This Row],[SampleVariableLabel]]+100*Systematic[[#This Row],[State]]</f>
        <v>207010001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207</v>
      </c>
      <c r="B3513" s="1">
        <f>IF(C3513=0,IF(B3512=Protocol!$V$20,1,B3512+1),B3512)</f>
        <v>1</v>
      </c>
      <c r="C3513" s="1">
        <f>IF(C3512+1=Protocol!$V$21,0,C3512+1)</f>
        <v>1</v>
      </c>
      <c r="D3513" s="1">
        <f t="shared" si="125"/>
        <v>2</v>
      </c>
      <c r="E3513" s="1" t="str">
        <f>INDEX(Protocol[Mark],MATCH(C3513,Protocol[Step],0))</f>
        <v>1D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207010002</v>
      </c>
      <c r="H3513" s="134">
        <f>Systematic[[#This Row],[SampleVariableLabel]]+100*Systematic[[#This Row],[State]]</f>
        <v>207010102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207</v>
      </c>
      <c r="B3514" s="1">
        <f>IF(C3514=0,IF(B3513=Protocol!$V$20,1,B3513+1),B3513)</f>
        <v>1</v>
      </c>
      <c r="C3514" s="1">
        <f>IF(C3513+1=Protocol!$V$21,0,C3513+1)</f>
        <v>2</v>
      </c>
      <c r="D3514" s="1">
        <f t="shared" si="125"/>
        <v>3</v>
      </c>
      <c r="E3514" s="1" t="str">
        <f>INDEX(Protocol[Mark],MATCH(C3514,Protocol[Step],0))</f>
        <v>(M.1)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207010003</v>
      </c>
      <c r="H3514" s="134">
        <f>Systematic[[#This Row],[SampleVariableLabel]]+100*Systematic[[#This Row],[State]]</f>
        <v>207010203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207</v>
      </c>
      <c r="B3515" s="1">
        <f>IF(C3515=0,IF(B3514=Protocol!$V$20,1,B3514+1),B3514)</f>
        <v>1</v>
      </c>
      <c r="C3515" s="1">
        <f>IF(C3514+1=Protocol!$V$21,0,C3514+1)</f>
        <v>3</v>
      </c>
      <c r="D3515" s="1">
        <f t="shared" si="125"/>
        <v>4</v>
      </c>
      <c r="E3515" s="1" t="str">
        <f>INDEX(Protocol[Mark],MATCH(C3515,Protocol[Step],0))</f>
        <v>2Oct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207010004</v>
      </c>
      <c r="H3515" s="134">
        <f>Systematic[[#This Row],[SampleVariableLabel]]+100*Systematic[[#This Row],[State]]</f>
        <v>207010304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207</v>
      </c>
      <c r="B3516" s="1">
        <f>IF(C3516=0,IF(B3515=Protocol!$V$20,1,B3515+1),B3515)</f>
        <v>1</v>
      </c>
      <c r="C3516" s="1">
        <f>IF(C3515+1=Protocol!$V$21,0,C3515+1)</f>
        <v>4</v>
      </c>
      <c r="D3516" s="1">
        <f t="shared" si="125"/>
        <v>5</v>
      </c>
      <c r="E3516" s="1" t="str">
        <f>INDEX(Protocol[Mark],MATCH(C3516,Protocol[Step],0))</f>
        <v>3M2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207010005</v>
      </c>
      <c r="H3516" s="134">
        <f>Systematic[[#This Row],[SampleVariableLabel]]+100*Systematic[[#This Row],[State]]</f>
        <v>207010405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207</v>
      </c>
      <c r="B3517" s="1">
        <f>IF(C3517=0,IF(B3516=Protocol!$V$20,1,B3516+1),B3516)</f>
        <v>1</v>
      </c>
      <c r="C3517" s="1">
        <f>IF(C3516+1=Protocol!$V$21,0,C3516+1)</f>
        <v>5</v>
      </c>
      <c r="D3517" s="1">
        <f t="shared" si="125"/>
        <v>6</v>
      </c>
      <c r="E3517" s="1" t="str">
        <f>INDEX(Protocol[Mark],MATCH(C3517,Protocol[Step],0))</f>
        <v>M(c)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207010006</v>
      </c>
      <c r="H3517" s="134">
        <f>Systematic[[#This Row],[SampleVariableLabel]]+100*Systematic[[#This Row],[State]]</f>
        <v>207010506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207</v>
      </c>
      <c r="B3518" s="1">
        <f>IF(C3518=0,IF(B3517=Protocol!$V$20,1,B3517+1),B3517)</f>
        <v>1</v>
      </c>
      <c r="C3518" s="1">
        <f>IF(C3517+1=Protocol!$V$21,0,C3517+1)</f>
        <v>6</v>
      </c>
      <c r="D3518" s="1">
        <f t="shared" si="125"/>
        <v>1</v>
      </c>
      <c r="E3518" s="1" t="str">
        <f>INDEX(Protocol[Mark],MATCH(C3518,Protocol[Step],0))</f>
        <v>4P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207010001</v>
      </c>
      <c r="H3518" s="134">
        <f>Systematic[[#This Row],[SampleVariableLabel]]+100*Systematic[[#This Row],[State]]</f>
        <v>207010601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207</v>
      </c>
      <c r="B3519" s="1">
        <f>IF(C3519=0,IF(B3518=Protocol!$V$20,1,B3518+1),B3518)</f>
        <v>1</v>
      </c>
      <c r="C3519" s="1">
        <f>IF(C3518+1=Protocol!$V$21,0,C3518+1)</f>
        <v>7</v>
      </c>
      <c r="D3519" s="1">
        <f t="shared" si="125"/>
        <v>2</v>
      </c>
      <c r="E3519" s="1" t="str">
        <f>INDEX(Protocol[Mark],MATCH(C3519,Protocol[Step],0))</f>
        <v>5G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207010002</v>
      </c>
      <c r="H3519" s="134">
        <f>Systematic[[#This Row],[SampleVariableLabel]]+100*Systematic[[#This Row],[State]]</f>
        <v>207010702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207</v>
      </c>
      <c r="B3520" s="1">
        <f>IF(C3520=0,IF(B3519=Protocol!$V$20,1,B3519+1),B3519)</f>
        <v>1</v>
      </c>
      <c r="C3520" s="1">
        <f>IF(C3519+1=Protocol!$V$21,0,C3519+1)</f>
        <v>8</v>
      </c>
      <c r="D3520" s="1">
        <f t="shared" si="125"/>
        <v>3</v>
      </c>
      <c r="E3520" s="1" t="str">
        <f>INDEX(Protocol[Mark],MATCH(C3520,Protocol[Step],0))</f>
        <v>6S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207010003</v>
      </c>
      <c r="H3520" s="134">
        <f>Systematic[[#This Row],[SampleVariableLabel]]+100*Systematic[[#This Row],[State]]</f>
        <v>207010803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207</v>
      </c>
      <c r="B3521" s="1">
        <f>IF(C3521=0,IF(B3520=Protocol!$V$20,1,B3520+1),B3520)</f>
        <v>1</v>
      </c>
      <c r="C3521" s="1">
        <f>IF(C3520+1=Protocol!$V$21,0,C3520+1)</f>
        <v>9</v>
      </c>
      <c r="D3521" s="1">
        <f t="shared" si="125"/>
        <v>4</v>
      </c>
      <c r="E3521" s="1" t="str">
        <f>INDEX(Protocol[Mark],MATCH(C3521,Protocol[Step],0))</f>
        <v>7Gp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207010004</v>
      </c>
      <c r="H3521" s="134">
        <f>Systematic[[#This Row],[SampleVariableLabel]]+100*Systematic[[#This Row],[State]]</f>
        <v>207010904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207</v>
      </c>
      <c r="B3522" s="1">
        <f>IF(C3522=0,IF(B3521=Protocol!$V$20,1,B3521+1),B3521)</f>
        <v>1</v>
      </c>
      <c r="C3522" s="1">
        <f>IF(C3521+1=Protocol!$V$21,0,C3521+1)</f>
        <v>10</v>
      </c>
      <c r="D3522" s="1">
        <f t="shared" si="125"/>
        <v>5</v>
      </c>
      <c r="E3522" s="1" t="str">
        <f>INDEX(Protocol[Mark],MATCH(C3522,Protocol[Step],0))</f>
        <v>8U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207010005</v>
      </c>
      <c r="H3522" s="134">
        <f>Systematic[[#This Row],[SampleVariableLabel]]+100*Systematic[[#This Row],[State]]</f>
        <v>207011005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207</v>
      </c>
      <c r="B3523" s="1">
        <f>IF(C3523=0,IF(B3522=Protocol!$V$20,1,B3522+1),B3522)</f>
        <v>1</v>
      </c>
      <c r="C3523" s="1">
        <f>IF(C3522+1=Protocol!$V$21,0,C3522+1)</f>
        <v>11</v>
      </c>
      <c r="D3523" s="1">
        <f t="shared" ref="D3523:D3586" si="127">IF(D3522=nVariables,1,D3522+1)</f>
        <v>6</v>
      </c>
      <c r="E3523" s="1" t="str">
        <f>INDEX(Protocol[Mark],MATCH(C3523,Protocol[Step],0))</f>
        <v>9Rot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207010006</v>
      </c>
      <c r="H3523" s="134">
        <f>Systematic[[#This Row],[SampleVariableLabel]]+100*Systematic[[#This Row],[State]]</f>
        <v>207011106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207</v>
      </c>
      <c r="B3524" s="1">
        <f>IF(C3524=0,IF(B3523=Protocol!$V$20,1,B3523+1),B3523)</f>
        <v>1</v>
      </c>
      <c r="C3524" s="1">
        <f>IF(C3523+1=Protocol!$V$21,0,C3523+1)</f>
        <v>12</v>
      </c>
      <c r="D3524" s="1">
        <f t="shared" si="127"/>
        <v>1</v>
      </c>
      <c r="E3524" s="1" t="str">
        <f>INDEX(Protocol[Mark],MATCH(C3524,Protocol[Step],0))</f>
        <v>10Ama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207010001</v>
      </c>
      <c r="H3524" s="134">
        <f>Systematic[[#This Row],[SampleVariableLabel]]+100*Systematic[[#This Row],[State]]</f>
        <v>207011201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208</v>
      </c>
      <c r="B3525" s="1">
        <f>IF(C3525=0,IF(B3524=Protocol!$V$20,1,B3524+1),B3524)</f>
        <v>1</v>
      </c>
      <c r="C3525" s="1">
        <f>IF(C3524+1=Protocol!$V$21,0,C3524+1)</f>
        <v>0</v>
      </c>
      <c r="D3525" s="1">
        <f t="shared" si="127"/>
        <v>2</v>
      </c>
      <c r="E3525" s="1" t="str">
        <f>INDEX(Protocol[Mark],MATCH(C3525,Protocol[Step],0))</f>
        <v>0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208010002</v>
      </c>
      <c r="H3525" s="134">
        <f>Systematic[[#This Row],[SampleVariableLabel]]+100*Systematic[[#This Row],[State]]</f>
        <v>208010002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208</v>
      </c>
      <c r="B3526" s="1">
        <f>IF(C3526=0,IF(B3525=Protocol!$V$20,1,B3525+1),B3525)</f>
        <v>1</v>
      </c>
      <c r="C3526" s="1">
        <f>IF(C3525+1=Protocol!$V$21,0,C3525+1)</f>
        <v>1</v>
      </c>
      <c r="D3526" s="1">
        <f t="shared" si="127"/>
        <v>3</v>
      </c>
      <c r="E3526" s="1" t="str">
        <f>INDEX(Protocol[Mark],MATCH(C3526,Protocol[Step],0))</f>
        <v>1D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208010003</v>
      </c>
      <c r="H3526" s="134">
        <f>Systematic[[#This Row],[SampleVariableLabel]]+100*Systematic[[#This Row],[State]]</f>
        <v>208010103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208</v>
      </c>
      <c r="B3527" s="1">
        <f>IF(C3527=0,IF(B3526=Protocol!$V$20,1,B3526+1),B3526)</f>
        <v>1</v>
      </c>
      <c r="C3527" s="1">
        <f>IF(C3526+1=Protocol!$V$21,0,C3526+1)</f>
        <v>2</v>
      </c>
      <c r="D3527" s="1">
        <f t="shared" si="127"/>
        <v>4</v>
      </c>
      <c r="E3527" s="1" t="str">
        <f>INDEX(Protocol[Mark],MATCH(C3527,Protocol[Step],0))</f>
        <v>(M.1)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208010004</v>
      </c>
      <c r="H3527" s="134">
        <f>Systematic[[#This Row],[SampleVariableLabel]]+100*Systematic[[#This Row],[State]]</f>
        <v>208010204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208</v>
      </c>
      <c r="B3528" s="1">
        <f>IF(C3528=0,IF(B3527=Protocol!$V$20,1,B3527+1),B3527)</f>
        <v>1</v>
      </c>
      <c r="C3528" s="1">
        <f>IF(C3527+1=Protocol!$V$21,0,C3527+1)</f>
        <v>3</v>
      </c>
      <c r="D3528" s="1">
        <f t="shared" si="127"/>
        <v>5</v>
      </c>
      <c r="E3528" s="1" t="str">
        <f>INDEX(Protocol[Mark],MATCH(C3528,Protocol[Step],0))</f>
        <v>2Oct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208010005</v>
      </c>
      <c r="H3528" s="134">
        <f>Systematic[[#This Row],[SampleVariableLabel]]+100*Systematic[[#This Row],[State]]</f>
        <v>208010305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208</v>
      </c>
      <c r="B3529" s="1">
        <f>IF(C3529=0,IF(B3528=Protocol!$V$20,1,B3528+1),B3528)</f>
        <v>1</v>
      </c>
      <c r="C3529" s="1">
        <f>IF(C3528+1=Protocol!$V$21,0,C3528+1)</f>
        <v>4</v>
      </c>
      <c r="D3529" s="1">
        <f t="shared" si="127"/>
        <v>6</v>
      </c>
      <c r="E3529" s="1" t="str">
        <f>INDEX(Protocol[Mark],MATCH(C3529,Protocol[Step],0))</f>
        <v>3M2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208010006</v>
      </c>
      <c r="H3529" s="134">
        <f>Systematic[[#This Row],[SampleVariableLabel]]+100*Systematic[[#This Row],[State]]</f>
        <v>208010406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208</v>
      </c>
      <c r="B3530" s="1">
        <f>IF(C3530=0,IF(B3529=Protocol!$V$20,1,B3529+1),B3529)</f>
        <v>1</v>
      </c>
      <c r="C3530" s="1">
        <f>IF(C3529+1=Protocol!$V$21,0,C3529+1)</f>
        <v>5</v>
      </c>
      <c r="D3530" s="1">
        <f t="shared" si="127"/>
        <v>1</v>
      </c>
      <c r="E3530" s="1" t="str">
        <f>INDEX(Protocol[Mark],MATCH(C3530,Protocol[Step],0))</f>
        <v>M(c)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208010001</v>
      </c>
      <c r="H3530" s="134">
        <f>Systematic[[#This Row],[SampleVariableLabel]]+100*Systematic[[#This Row],[State]]</f>
        <v>208010501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208</v>
      </c>
      <c r="B3531" s="1">
        <f>IF(C3531=0,IF(B3530=Protocol!$V$20,1,B3530+1),B3530)</f>
        <v>1</v>
      </c>
      <c r="C3531" s="1">
        <f>IF(C3530+1=Protocol!$V$21,0,C3530+1)</f>
        <v>6</v>
      </c>
      <c r="D3531" s="1">
        <f t="shared" si="127"/>
        <v>2</v>
      </c>
      <c r="E3531" s="1" t="str">
        <f>INDEX(Protocol[Mark],MATCH(C3531,Protocol[Step],0))</f>
        <v>4P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208010002</v>
      </c>
      <c r="H3531" s="134">
        <f>Systematic[[#This Row],[SampleVariableLabel]]+100*Systematic[[#This Row],[State]]</f>
        <v>208010602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208</v>
      </c>
      <c r="B3532" s="1">
        <f>IF(C3532=0,IF(B3531=Protocol!$V$20,1,B3531+1),B3531)</f>
        <v>1</v>
      </c>
      <c r="C3532" s="1">
        <f>IF(C3531+1=Protocol!$V$21,0,C3531+1)</f>
        <v>7</v>
      </c>
      <c r="D3532" s="1">
        <f t="shared" si="127"/>
        <v>3</v>
      </c>
      <c r="E3532" s="1" t="str">
        <f>INDEX(Protocol[Mark],MATCH(C3532,Protocol[Step],0))</f>
        <v>5G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208010003</v>
      </c>
      <c r="H3532" s="134">
        <f>Systematic[[#This Row],[SampleVariableLabel]]+100*Systematic[[#This Row],[State]]</f>
        <v>208010703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208</v>
      </c>
      <c r="B3533" s="1">
        <f>IF(C3533=0,IF(B3532=Protocol!$V$20,1,B3532+1),B3532)</f>
        <v>1</v>
      </c>
      <c r="C3533" s="1">
        <f>IF(C3532+1=Protocol!$V$21,0,C3532+1)</f>
        <v>8</v>
      </c>
      <c r="D3533" s="1">
        <f t="shared" si="127"/>
        <v>4</v>
      </c>
      <c r="E3533" s="1" t="str">
        <f>INDEX(Protocol[Mark],MATCH(C3533,Protocol[Step],0))</f>
        <v>6S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208010004</v>
      </c>
      <c r="H3533" s="134">
        <f>Systematic[[#This Row],[SampleVariableLabel]]+100*Systematic[[#This Row],[State]]</f>
        <v>208010804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208</v>
      </c>
      <c r="B3534" s="1">
        <f>IF(C3534=0,IF(B3533=Protocol!$V$20,1,B3533+1),B3533)</f>
        <v>1</v>
      </c>
      <c r="C3534" s="1">
        <f>IF(C3533+1=Protocol!$V$21,0,C3533+1)</f>
        <v>9</v>
      </c>
      <c r="D3534" s="1">
        <f t="shared" si="127"/>
        <v>5</v>
      </c>
      <c r="E3534" s="1" t="str">
        <f>INDEX(Protocol[Mark],MATCH(C3534,Protocol[Step],0))</f>
        <v>7Gp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208010005</v>
      </c>
      <c r="H3534" s="134">
        <f>Systematic[[#This Row],[SampleVariableLabel]]+100*Systematic[[#This Row],[State]]</f>
        <v>208010905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208</v>
      </c>
      <c r="B3535" s="1">
        <f>IF(C3535=0,IF(B3534=Protocol!$V$20,1,B3534+1),B3534)</f>
        <v>1</v>
      </c>
      <c r="C3535" s="1">
        <f>IF(C3534+1=Protocol!$V$21,0,C3534+1)</f>
        <v>10</v>
      </c>
      <c r="D3535" s="1">
        <f t="shared" si="127"/>
        <v>6</v>
      </c>
      <c r="E3535" s="1" t="str">
        <f>INDEX(Protocol[Mark],MATCH(C3535,Protocol[Step],0))</f>
        <v>8U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208010006</v>
      </c>
      <c r="H3535" s="134">
        <f>Systematic[[#This Row],[SampleVariableLabel]]+100*Systematic[[#This Row],[State]]</f>
        <v>208011006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208</v>
      </c>
      <c r="B3536" s="1">
        <f>IF(C3536=0,IF(B3535=Protocol!$V$20,1,B3535+1),B3535)</f>
        <v>1</v>
      </c>
      <c r="C3536" s="1">
        <f>IF(C3535+1=Protocol!$V$21,0,C3535+1)</f>
        <v>11</v>
      </c>
      <c r="D3536" s="1">
        <f t="shared" si="127"/>
        <v>1</v>
      </c>
      <c r="E3536" s="1" t="str">
        <f>INDEX(Protocol[Mark],MATCH(C3536,Protocol[Step],0))</f>
        <v>9Rot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208010001</v>
      </c>
      <c r="H3536" s="134">
        <f>Systematic[[#This Row],[SampleVariableLabel]]+100*Systematic[[#This Row],[State]]</f>
        <v>208011101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208</v>
      </c>
      <c r="B3537" s="1">
        <f>IF(C3537=0,IF(B3536=Protocol!$V$20,1,B3536+1),B3536)</f>
        <v>1</v>
      </c>
      <c r="C3537" s="1">
        <f>IF(C3536+1=Protocol!$V$21,0,C3536+1)</f>
        <v>12</v>
      </c>
      <c r="D3537" s="1">
        <f t="shared" si="127"/>
        <v>2</v>
      </c>
      <c r="E3537" s="1" t="str">
        <f>INDEX(Protocol[Mark],MATCH(C3537,Protocol[Step],0))</f>
        <v>10Ama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208010002</v>
      </c>
      <c r="H3537" s="134">
        <f>Systematic[[#This Row],[SampleVariableLabel]]+100*Systematic[[#This Row],[State]]</f>
        <v>208011202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209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0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209010003</v>
      </c>
      <c r="H3538" s="134">
        <f>Systematic[[#This Row],[SampleVariableLabel]]+100*Systematic[[#This Row],[State]]</f>
        <v>209010003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209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209010004</v>
      </c>
      <c r="H3539" s="134">
        <f>Systematic[[#This Row],[SampleVariableLabel]]+100*Systematic[[#This Row],[State]]</f>
        <v>209010104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209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(M.1)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209010005</v>
      </c>
      <c r="H3540" s="134">
        <f>Systematic[[#This Row],[SampleVariableLabel]]+100*Systematic[[#This Row],[State]]</f>
        <v>209010205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209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2Oct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209010006</v>
      </c>
      <c r="H3541" s="134">
        <f>Systematic[[#This Row],[SampleVariableLabel]]+100*Systematic[[#This Row],[State]]</f>
        <v>209010306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209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3M2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209010001</v>
      </c>
      <c r="H3542" s="134">
        <f>Systematic[[#This Row],[SampleVariableLabel]]+100*Systematic[[#This Row],[State]]</f>
        <v>209010401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209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M(c)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209010002</v>
      </c>
      <c r="H3543" s="134">
        <f>Systematic[[#This Row],[SampleVariableLabel]]+100*Systematic[[#This Row],[State]]</f>
        <v>209010502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209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4P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209010003</v>
      </c>
      <c r="H3544" s="134">
        <f>Systematic[[#This Row],[SampleVariableLabel]]+100*Systematic[[#This Row],[State]]</f>
        <v>209010603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209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5G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209010004</v>
      </c>
      <c r="H3545" s="134">
        <f>Systematic[[#This Row],[SampleVariableLabel]]+100*Systematic[[#This Row],[State]]</f>
        <v>209010704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209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6S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209010005</v>
      </c>
      <c r="H3546" s="134">
        <f>Systematic[[#This Row],[SampleVariableLabel]]+100*Systematic[[#This Row],[State]]</f>
        <v>209010805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209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7Gp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209010006</v>
      </c>
      <c r="H3547" s="134">
        <f>Systematic[[#This Row],[SampleVariableLabel]]+100*Systematic[[#This Row],[State]]</f>
        <v>209010906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209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8U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209010001</v>
      </c>
      <c r="H3548" s="134">
        <f>Systematic[[#This Row],[SampleVariableLabel]]+100*Systematic[[#This Row],[State]]</f>
        <v>209011001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209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9Rot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209010002</v>
      </c>
      <c r="H3549" s="134">
        <f>Systematic[[#This Row],[SampleVariableLabel]]+100*Systematic[[#This Row],[State]]</f>
        <v>209011102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209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10Ama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209010003</v>
      </c>
      <c r="H3550" s="134">
        <f>Systematic[[#This Row],[SampleVariableLabel]]+100*Systematic[[#This Row],[State]]</f>
        <v>209011203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210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0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210010004</v>
      </c>
      <c r="H3551" s="134">
        <f>Systematic[[#This Row],[SampleVariableLabel]]+100*Systematic[[#This Row],[State]]</f>
        <v>210010004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210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1D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210010005</v>
      </c>
      <c r="H3552" s="134">
        <f>Systematic[[#This Row],[SampleVariableLabel]]+100*Systematic[[#This Row],[State]]</f>
        <v>210010105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210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(M.1)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210010006</v>
      </c>
      <c r="H3553" s="134">
        <f>Systematic[[#This Row],[SampleVariableLabel]]+100*Systematic[[#This Row],[State]]</f>
        <v>210010206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210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2Oct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210010001</v>
      </c>
      <c r="H3554" s="134">
        <f>Systematic[[#This Row],[SampleVariableLabel]]+100*Systematic[[#This Row],[State]]</f>
        <v>210010301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210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3M2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210010002</v>
      </c>
      <c r="H3555" s="134">
        <f>Systematic[[#This Row],[SampleVariableLabel]]+100*Systematic[[#This Row],[State]]</f>
        <v>210010402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210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M(c)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210010003</v>
      </c>
      <c r="H3556" s="134">
        <f>Systematic[[#This Row],[SampleVariableLabel]]+100*Systematic[[#This Row],[State]]</f>
        <v>210010503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210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4P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210010004</v>
      </c>
      <c r="H3557" s="134">
        <f>Systematic[[#This Row],[SampleVariableLabel]]+100*Systematic[[#This Row],[State]]</f>
        <v>210010604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210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5G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210010005</v>
      </c>
      <c r="H3558" s="134">
        <f>Systematic[[#This Row],[SampleVariableLabel]]+100*Systematic[[#This Row],[State]]</f>
        <v>210010705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210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6S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210010006</v>
      </c>
      <c r="H3559" s="134">
        <f>Systematic[[#This Row],[SampleVariableLabel]]+100*Systematic[[#This Row],[State]]</f>
        <v>210010806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210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7Gp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210010001</v>
      </c>
      <c r="H3560" s="134">
        <f>Systematic[[#This Row],[SampleVariableLabel]]+100*Systematic[[#This Row],[State]]</f>
        <v>210010901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210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8U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210010002</v>
      </c>
      <c r="H3561" s="134">
        <f>Systematic[[#This Row],[SampleVariableLabel]]+100*Systematic[[#This Row],[State]]</f>
        <v>210011002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210</v>
      </c>
      <c r="B3562" s="1">
        <f>IF(C3562=0,IF(B3561=Protocol!$V$20,1,B3561+1),B3561)</f>
        <v>1</v>
      </c>
      <c r="C3562" s="1">
        <f>IF(C3561+1=Protocol!$V$21,0,C3561+1)</f>
        <v>11</v>
      </c>
      <c r="D3562" s="1">
        <f t="shared" si="127"/>
        <v>3</v>
      </c>
      <c r="E3562" s="1" t="str">
        <f>INDEX(Protocol[Mark],MATCH(C3562,Protocol[Step],0))</f>
        <v>9Rot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210010003</v>
      </c>
      <c r="H3562" s="134">
        <f>Systematic[[#This Row],[SampleVariableLabel]]+100*Systematic[[#This Row],[State]]</f>
        <v>210011103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210</v>
      </c>
      <c r="B3563" s="1">
        <f>IF(C3563=0,IF(B3562=Protocol!$V$20,1,B3562+1),B3562)</f>
        <v>1</v>
      </c>
      <c r="C3563" s="1">
        <f>IF(C3562+1=Protocol!$V$21,0,C3562+1)</f>
        <v>12</v>
      </c>
      <c r="D3563" s="1">
        <f t="shared" si="127"/>
        <v>4</v>
      </c>
      <c r="E3563" s="1" t="str">
        <f>INDEX(Protocol[Mark],MATCH(C3563,Protocol[Step],0))</f>
        <v>10Ama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210010004</v>
      </c>
      <c r="H3563" s="134">
        <f>Systematic[[#This Row],[SampleVariableLabel]]+100*Systematic[[#This Row],[State]]</f>
        <v>210011204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211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0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211010005</v>
      </c>
      <c r="H3564" s="134">
        <f>Systematic[[#This Row],[SampleVariableLabel]]+100*Systematic[[#This Row],[State]]</f>
        <v>211010005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211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211010006</v>
      </c>
      <c r="H3565" s="134">
        <f>Systematic[[#This Row],[SampleVariableLabel]]+100*Systematic[[#This Row],[State]]</f>
        <v>211010106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211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(M.1)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211010001</v>
      </c>
      <c r="H3566" s="134">
        <f>Systematic[[#This Row],[SampleVariableLabel]]+100*Systematic[[#This Row],[State]]</f>
        <v>211010201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211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2Oct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211010002</v>
      </c>
      <c r="H3567" s="134">
        <f>Systematic[[#This Row],[SampleVariableLabel]]+100*Systematic[[#This Row],[State]]</f>
        <v>211010302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211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3M2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211010003</v>
      </c>
      <c r="H3568" s="134">
        <f>Systematic[[#This Row],[SampleVariableLabel]]+100*Systematic[[#This Row],[State]]</f>
        <v>211010403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211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M(c)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211010004</v>
      </c>
      <c r="H3569" s="134">
        <f>Systematic[[#This Row],[SampleVariableLabel]]+100*Systematic[[#This Row],[State]]</f>
        <v>211010504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211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4P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211010005</v>
      </c>
      <c r="H3570" s="134">
        <f>Systematic[[#This Row],[SampleVariableLabel]]+100*Systematic[[#This Row],[State]]</f>
        <v>211010605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211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5G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211010006</v>
      </c>
      <c r="H3571" s="134">
        <f>Systematic[[#This Row],[SampleVariableLabel]]+100*Systematic[[#This Row],[State]]</f>
        <v>211010706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211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6S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211010001</v>
      </c>
      <c r="H3572" s="134">
        <f>Systematic[[#This Row],[SampleVariableLabel]]+100*Systematic[[#This Row],[State]]</f>
        <v>211010801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211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7Gp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211010002</v>
      </c>
      <c r="H3573" s="134">
        <f>Systematic[[#This Row],[SampleVariableLabel]]+100*Systematic[[#This Row],[State]]</f>
        <v>211010902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211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8U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211010003</v>
      </c>
      <c r="H3574" s="134">
        <f>Systematic[[#This Row],[SampleVariableLabel]]+100*Systematic[[#This Row],[State]]</f>
        <v>211011003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211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9Rot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211010004</v>
      </c>
      <c r="H3575" s="134">
        <f>Systematic[[#This Row],[SampleVariableLabel]]+100*Systematic[[#This Row],[State]]</f>
        <v>211011104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211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10Ama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211010005</v>
      </c>
      <c r="H3576" s="134">
        <f>Systematic[[#This Row],[SampleVariableLabel]]+100*Systematic[[#This Row],[State]]</f>
        <v>211011205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212</v>
      </c>
      <c r="B3577" s="1">
        <f>IF(C3577=0,IF(B3576=Protocol!$V$20,1,B3576+1),B3576)</f>
        <v>1</v>
      </c>
      <c r="C3577" s="1">
        <f>IF(C3576+1=Protocol!$V$21,0,C3576+1)</f>
        <v>0</v>
      </c>
      <c r="D3577" s="1">
        <f t="shared" si="127"/>
        <v>6</v>
      </c>
      <c r="E3577" s="1" t="str">
        <f>INDEX(Protocol[Mark],MATCH(C3577,Protocol[Step],0))</f>
        <v>0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212010006</v>
      </c>
      <c r="H3577" s="134">
        <f>Systematic[[#This Row],[SampleVariableLabel]]+100*Systematic[[#This Row],[State]]</f>
        <v>212010006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212</v>
      </c>
      <c r="B3578" s="1">
        <f>IF(C3578=0,IF(B3577=Protocol!$V$20,1,B3577+1),B3577)</f>
        <v>1</v>
      </c>
      <c r="C3578" s="1">
        <f>IF(C3577+1=Protocol!$V$21,0,C3577+1)</f>
        <v>1</v>
      </c>
      <c r="D3578" s="1">
        <f t="shared" si="127"/>
        <v>1</v>
      </c>
      <c r="E3578" s="1" t="str">
        <f>INDEX(Protocol[Mark],MATCH(C3578,Protocol[Step],0))</f>
        <v>1D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212010001</v>
      </c>
      <c r="H3578" s="134">
        <f>Systematic[[#This Row],[SampleVariableLabel]]+100*Systematic[[#This Row],[State]]</f>
        <v>212010101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212</v>
      </c>
      <c r="B3579" s="1">
        <f>IF(C3579=0,IF(B3578=Protocol!$V$20,1,B3578+1),B3578)</f>
        <v>1</v>
      </c>
      <c r="C3579" s="1">
        <f>IF(C3578+1=Protocol!$V$21,0,C3578+1)</f>
        <v>2</v>
      </c>
      <c r="D3579" s="1">
        <f t="shared" si="127"/>
        <v>2</v>
      </c>
      <c r="E3579" s="1" t="str">
        <f>INDEX(Protocol[Mark],MATCH(C3579,Protocol[Step],0))</f>
        <v>(M.1)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212010002</v>
      </c>
      <c r="H3579" s="134">
        <f>Systematic[[#This Row],[SampleVariableLabel]]+100*Systematic[[#This Row],[State]]</f>
        <v>212010202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212</v>
      </c>
      <c r="B3580" s="1">
        <f>IF(C3580=0,IF(B3579=Protocol!$V$20,1,B3579+1),B3579)</f>
        <v>1</v>
      </c>
      <c r="C3580" s="1">
        <f>IF(C3579+1=Protocol!$V$21,0,C3579+1)</f>
        <v>3</v>
      </c>
      <c r="D3580" s="1">
        <f t="shared" si="127"/>
        <v>3</v>
      </c>
      <c r="E3580" s="1" t="str">
        <f>INDEX(Protocol[Mark],MATCH(C3580,Protocol[Step],0))</f>
        <v>2Oct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212010003</v>
      </c>
      <c r="H3580" s="134">
        <f>Systematic[[#This Row],[SampleVariableLabel]]+100*Systematic[[#This Row],[State]]</f>
        <v>212010303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212</v>
      </c>
      <c r="B3581" s="1">
        <f>IF(C3581=0,IF(B3580=Protocol!$V$20,1,B3580+1),B3580)</f>
        <v>1</v>
      </c>
      <c r="C3581" s="1">
        <f>IF(C3580+1=Protocol!$V$21,0,C3580+1)</f>
        <v>4</v>
      </c>
      <c r="D3581" s="1">
        <f t="shared" si="127"/>
        <v>4</v>
      </c>
      <c r="E3581" s="1" t="str">
        <f>INDEX(Protocol[Mark],MATCH(C3581,Protocol[Step],0))</f>
        <v>3M2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212010004</v>
      </c>
      <c r="H3581" s="134">
        <f>Systematic[[#This Row],[SampleVariableLabel]]+100*Systematic[[#This Row],[State]]</f>
        <v>212010404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212</v>
      </c>
      <c r="B3582" s="1">
        <f>IF(C3582=0,IF(B3581=Protocol!$V$20,1,B3581+1),B3581)</f>
        <v>1</v>
      </c>
      <c r="C3582" s="1">
        <f>IF(C3581+1=Protocol!$V$21,0,C3581+1)</f>
        <v>5</v>
      </c>
      <c r="D3582" s="1">
        <f t="shared" si="127"/>
        <v>5</v>
      </c>
      <c r="E3582" s="1" t="str">
        <f>INDEX(Protocol[Mark],MATCH(C3582,Protocol[Step],0))</f>
        <v>M(c)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212010005</v>
      </c>
      <c r="H3582" s="134">
        <f>Systematic[[#This Row],[SampleVariableLabel]]+100*Systematic[[#This Row],[State]]</f>
        <v>212010505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212</v>
      </c>
      <c r="B3583" s="1">
        <f>IF(C3583=0,IF(B3582=Protocol!$V$20,1,B3582+1),B3582)</f>
        <v>1</v>
      </c>
      <c r="C3583" s="1">
        <f>IF(C3582+1=Protocol!$V$21,0,C3582+1)</f>
        <v>6</v>
      </c>
      <c r="D3583" s="1">
        <f t="shared" si="127"/>
        <v>6</v>
      </c>
      <c r="E3583" s="1" t="str">
        <f>INDEX(Protocol[Mark],MATCH(C3583,Protocol[Step],0))</f>
        <v>4P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212010006</v>
      </c>
      <c r="H3583" s="134">
        <f>Systematic[[#This Row],[SampleVariableLabel]]+100*Systematic[[#This Row],[State]]</f>
        <v>212010606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212</v>
      </c>
      <c r="B3584" s="1">
        <f>IF(C3584=0,IF(B3583=Protocol!$V$20,1,B3583+1),B3583)</f>
        <v>1</v>
      </c>
      <c r="C3584" s="1">
        <f>IF(C3583+1=Protocol!$V$21,0,C3583+1)</f>
        <v>7</v>
      </c>
      <c r="D3584" s="1">
        <f t="shared" si="127"/>
        <v>1</v>
      </c>
      <c r="E3584" s="1" t="str">
        <f>INDEX(Protocol[Mark],MATCH(C3584,Protocol[Step],0))</f>
        <v>5G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212010001</v>
      </c>
      <c r="H3584" s="134">
        <f>Systematic[[#This Row],[SampleVariableLabel]]+100*Systematic[[#This Row],[State]]</f>
        <v>212010701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212</v>
      </c>
      <c r="B3585" s="1">
        <f>IF(C3585=0,IF(B3584=Protocol!$V$20,1,B3584+1),B3584)</f>
        <v>1</v>
      </c>
      <c r="C3585" s="1">
        <f>IF(C3584+1=Protocol!$V$21,0,C3584+1)</f>
        <v>8</v>
      </c>
      <c r="D3585" s="1">
        <f t="shared" si="127"/>
        <v>2</v>
      </c>
      <c r="E3585" s="1" t="str">
        <f>INDEX(Protocol[Mark],MATCH(C3585,Protocol[Step],0))</f>
        <v>6S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212010002</v>
      </c>
      <c r="H3585" s="134">
        <f>Systematic[[#This Row],[SampleVariableLabel]]+100*Systematic[[#This Row],[State]]</f>
        <v>212010802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212</v>
      </c>
      <c r="B3586" s="1">
        <f>IF(C3586=0,IF(B3585=Protocol!$V$20,1,B3585+1),B3585)</f>
        <v>1</v>
      </c>
      <c r="C3586" s="1">
        <f>IF(C3585+1=Protocol!$V$21,0,C3585+1)</f>
        <v>9</v>
      </c>
      <c r="D3586" s="1">
        <f t="shared" si="127"/>
        <v>3</v>
      </c>
      <c r="E3586" s="1" t="str">
        <f>INDEX(Protocol[Mark],MATCH(C3586,Protocol[Step],0))</f>
        <v>7Gp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212010003</v>
      </c>
      <c r="H3586" s="134">
        <f>Systematic[[#This Row],[SampleVariableLabel]]+100*Systematic[[#This Row],[State]]</f>
        <v>212010903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212</v>
      </c>
      <c r="B3587" s="1">
        <f>IF(C3587=0,IF(B3586=Protocol!$V$20,1,B3586+1),B3586)</f>
        <v>1</v>
      </c>
      <c r="C3587" s="1">
        <f>IF(C3586+1=Protocol!$V$21,0,C3586+1)</f>
        <v>10</v>
      </c>
      <c r="D3587" s="1">
        <f t="shared" ref="D3587:D3650" si="129">IF(D3586=nVariables,1,D3586+1)</f>
        <v>4</v>
      </c>
      <c r="E3587" s="1" t="str">
        <f>INDEX(Protocol[Mark],MATCH(C3587,Protocol[Step],0))</f>
        <v>8U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212010004</v>
      </c>
      <c r="H3587" s="134">
        <f>Systematic[[#This Row],[SampleVariableLabel]]+100*Systematic[[#This Row],[State]]</f>
        <v>212011004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212</v>
      </c>
      <c r="B3588" s="1">
        <f>IF(C3588=0,IF(B3587=Protocol!$V$20,1,B3587+1),B3587)</f>
        <v>1</v>
      </c>
      <c r="C3588" s="1">
        <f>IF(C3587+1=Protocol!$V$21,0,C3587+1)</f>
        <v>11</v>
      </c>
      <c r="D3588" s="1">
        <f t="shared" si="129"/>
        <v>5</v>
      </c>
      <c r="E3588" s="1" t="str">
        <f>INDEX(Protocol[Mark],MATCH(C3588,Protocol[Step],0))</f>
        <v>9Rot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212010005</v>
      </c>
      <c r="H3588" s="134">
        <f>Systematic[[#This Row],[SampleVariableLabel]]+100*Systematic[[#This Row],[State]]</f>
        <v>212011105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212</v>
      </c>
      <c r="B3589" s="1">
        <f>IF(C3589=0,IF(B3588=Protocol!$V$20,1,B3588+1),B3588)</f>
        <v>1</v>
      </c>
      <c r="C3589" s="1">
        <f>IF(C3588+1=Protocol!$V$21,0,C3588+1)</f>
        <v>12</v>
      </c>
      <c r="D3589" s="1">
        <f t="shared" si="129"/>
        <v>6</v>
      </c>
      <c r="E3589" s="1" t="str">
        <f>INDEX(Protocol[Mark],MATCH(C3589,Protocol[Step],0))</f>
        <v>10Ama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212010006</v>
      </c>
      <c r="H3589" s="134">
        <f>Systematic[[#This Row],[SampleVariableLabel]]+100*Systematic[[#This Row],[State]]</f>
        <v>212011206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213</v>
      </c>
      <c r="B3590" s="1">
        <f>IF(C3590=0,IF(B3589=Protocol!$V$20,1,B3589+1),B3589)</f>
        <v>1</v>
      </c>
      <c r="C3590" s="1">
        <f>IF(C3589+1=Protocol!$V$21,0,C3589+1)</f>
        <v>0</v>
      </c>
      <c r="D3590" s="1">
        <f t="shared" si="129"/>
        <v>1</v>
      </c>
      <c r="E3590" s="1" t="str">
        <f>INDEX(Protocol[Mark],MATCH(C3590,Protocol[Step],0))</f>
        <v>0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213010001</v>
      </c>
      <c r="H3590" s="134">
        <f>Systematic[[#This Row],[SampleVariableLabel]]+100*Systematic[[#This Row],[State]]</f>
        <v>213010001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213</v>
      </c>
      <c r="B3591" s="1">
        <f>IF(C3591=0,IF(B3590=Protocol!$V$20,1,B3590+1),B3590)</f>
        <v>1</v>
      </c>
      <c r="C3591" s="1">
        <f>IF(C3590+1=Protocol!$V$21,0,C3590+1)</f>
        <v>1</v>
      </c>
      <c r="D3591" s="1">
        <f t="shared" si="129"/>
        <v>2</v>
      </c>
      <c r="E3591" s="1" t="str">
        <f>INDEX(Protocol[Mark],MATCH(C3591,Protocol[Step],0))</f>
        <v>1D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213010002</v>
      </c>
      <c r="H3591" s="134">
        <f>Systematic[[#This Row],[SampleVariableLabel]]+100*Systematic[[#This Row],[State]]</f>
        <v>213010102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213</v>
      </c>
      <c r="B3592" s="1">
        <f>IF(C3592=0,IF(B3591=Protocol!$V$20,1,B3591+1),B3591)</f>
        <v>1</v>
      </c>
      <c r="C3592" s="1">
        <f>IF(C3591+1=Protocol!$V$21,0,C3591+1)</f>
        <v>2</v>
      </c>
      <c r="D3592" s="1">
        <f t="shared" si="129"/>
        <v>3</v>
      </c>
      <c r="E3592" s="1" t="str">
        <f>INDEX(Protocol[Mark],MATCH(C3592,Protocol[Step],0))</f>
        <v>(M.1)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213010003</v>
      </c>
      <c r="H3592" s="134">
        <f>Systematic[[#This Row],[SampleVariableLabel]]+100*Systematic[[#This Row],[State]]</f>
        <v>213010203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213</v>
      </c>
      <c r="B3593" s="1">
        <f>IF(C3593=0,IF(B3592=Protocol!$V$20,1,B3592+1),B3592)</f>
        <v>1</v>
      </c>
      <c r="C3593" s="1">
        <f>IF(C3592+1=Protocol!$V$21,0,C3592+1)</f>
        <v>3</v>
      </c>
      <c r="D3593" s="1">
        <f t="shared" si="129"/>
        <v>4</v>
      </c>
      <c r="E3593" s="1" t="str">
        <f>INDEX(Protocol[Mark],MATCH(C3593,Protocol[Step],0))</f>
        <v>2Oct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213010004</v>
      </c>
      <c r="H3593" s="134">
        <f>Systematic[[#This Row],[SampleVariableLabel]]+100*Systematic[[#This Row],[State]]</f>
        <v>213010304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213</v>
      </c>
      <c r="B3594" s="1">
        <f>IF(C3594=0,IF(B3593=Protocol!$V$20,1,B3593+1),B3593)</f>
        <v>1</v>
      </c>
      <c r="C3594" s="1">
        <f>IF(C3593+1=Protocol!$V$21,0,C3593+1)</f>
        <v>4</v>
      </c>
      <c r="D3594" s="1">
        <f t="shared" si="129"/>
        <v>5</v>
      </c>
      <c r="E3594" s="1" t="str">
        <f>INDEX(Protocol[Mark],MATCH(C3594,Protocol[Step],0))</f>
        <v>3M2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213010005</v>
      </c>
      <c r="H3594" s="134">
        <f>Systematic[[#This Row],[SampleVariableLabel]]+100*Systematic[[#This Row],[State]]</f>
        <v>213010405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213</v>
      </c>
      <c r="B3595" s="1">
        <f>IF(C3595=0,IF(B3594=Protocol!$V$20,1,B3594+1),B3594)</f>
        <v>1</v>
      </c>
      <c r="C3595" s="1">
        <f>IF(C3594+1=Protocol!$V$21,0,C3594+1)</f>
        <v>5</v>
      </c>
      <c r="D3595" s="1">
        <f t="shared" si="129"/>
        <v>6</v>
      </c>
      <c r="E3595" s="1" t="str">
        <f>INDEX(Protocol[Mark],MATCH(C3595,Protocol[Step],0))</f>
        <v>M(c)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213010006</v>
      </c>
      <c r="H3595" s="134">
        <f>Systematic[[#This Row],[SampleVariableLabel]]+100*Systematic[[#This Row],[State]]</f>
        <v>213010506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213</v>
      </c>
      <c r="B3596" s="1">
        <f>IF(C3596=0,IF(B3595=Protocol!$V$20,1,B3595+1),B3595)</f>
        <v>1</v>
      </c>
      <c r="C3596" s="1">
        <f>IF(C3595+1=Protocol!$V$21,0,C3595+1)</f>
        <v>6</v>
      </c>
      <c r="D3596" s="1">
        <f t="shared" si="129"/>
        <v>1</v>
      </c>
      <c r="E3596" s="1" t="str">
        <f>INDEX(Protocol[Mark],MATCH(C3596,Protocol[Step],0))</f>
        <v>4P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213010001</v>
      </c>
      <c r="H3596" s="134">
        <f>Systematic[[#This Row],[SampleVariableLabel]]+100*Systematic[[#This Row],[State]]</f>
        <v>213010601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213</v>
      </c>
      <c r="B3597" s="1">
        <f>IF(C3597=0,IF(B3596=Protocol!$V$20,1,B3596+1),B3596)</f>
        <v>1</v>
      </c>
      <c r="C3597" s="1">
        <f>IF(C3596+1=Protocol!$V$21,0,C3596+1)</f>
        <v>7</v>
      </c>
      <c r="D3597" s="1">
        <f t="shared" si="129"/>
        <v>2</v>
      </c>
      <c r="E3597" s="1" t="str">
        <f>INDEX(Protocol[Mark],MATCH(C3597,Protocol[Step],0))</f>
        <v>5G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213010002</v>
      </c>
      <c r="H3597" s="134">
        <f>Systematic[[#This Row],[SampleVariableLabel]]+100*Systematic[[#This Row],[State]]</f>
        <v>213010702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213</v>
      </c>
      <c r="B3598" s="1">
        <f>IF(C3598=0,IF(B3597=Protocol!$V$20,1,B3597+1),B3597)</f>
        <v>1</v>
      </c>
      <c r="C3598" s="1">
        <f>IF(C3597+1=Protocol!$V$21,0,C3597+1)</f>
        <v>8</v>
      </c>
      <c r="D3598" s="1">
        <f t="shared" si="129"/>
        <v>3</v>
      </c>
      <c r="E3598" s="1" t="str">
        <f>INDEX(Protocol[Mark],MATCH(C3598,Protocol[Step],0))</f>
        <v>6S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213010003</v>
      </c>
      <c r="H3598" s="134">
        <f>Systematic[[#This Row],[SampleVariableLabel]]+100*Systematic[[#This Row],[State]]</f>
        <v>213010803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213</v>
      </c>
      <c r="B3599" s="1">
        <f>IF(C3599=0,IF(B3598=Protocol!$V$20,1,B3598+1),B3598)</f>
        <v>1</v>
      </c>
      <c r="C3599" s="1">
        <f>IF(C3598+1=Protocol!$V$21,0,C3598+1)</f>
        <v>9</v>
      </c>
      <c r="D3599" s="1">
        <f t="shared" si="129"/>
        <v>4</v>
      </c>
      <c r="E3599" s="1" t="str">
        <f>INDEX(Protocol[Mark],MATCH(C3599,Protocol[Step],0))</f>
        <v>7Gp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213010004</v>
      </c>
      <c r="H3599" s="134">
        <f>Systematic[[#This Row],[SampleVariableLabel]]+100*Systematic[[#This Row],[State]]</f>
        <v>213010904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213</v>
      </c>
      <c r="B3600" s="1">
        <f>IF(C3600=0,IF(B3599=Protocol!$V$20,1,B3599+1),B3599)</f>
        <v>1</v>
      </c>
      <c r="C3600" s="1">
        <f>IF(C3599+1=Protocol!$V$21,0,C3599+1)</f>
        <v>10</v>
      </c>
      <c r="D3600" s="1">
        <f t="shared" si="129"/>
        <v>5</v>
      </c>
      <c r="E3600" s="1" t="str">
        <f>INDEX(Protocol[Mark],MATCH(C3600,Protocol[Step],0))</f>
        <v>8U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213010005</v>
      </c>
      <c r="H3600" s="134">
        <f>Systematic[[#This Row],[SampleVariableLabel]]+100*Systematic[[#This Row],[State]]</f>
        <v>213011005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213</v>
      </c>
      <c r="B3601" s="1">
        <f>IF(C3601=0,IF(B3600=Protocol!$V$20,1,B3600+1),B3600)</f>
        <v>1</v>
      </c>
      <c r="C3601" s="1">
        <f>IF(C3600+1=Protocol!$V$21,0,C3600+1)</f>
        <v>11</v>
      </c>
      <c r="D3601" s="1">
        <f t="shared" si="129"/>
        <v>6</v>
      </c>
      <c r="E3601" s="1" t="str">
        <f>INDEX(Protocol[Mark],MATCH(C3601,Protocol[Step],0))</f>
        <v>9Rot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213010006</v>
      </c>
      <c r="H3601" s="134">
        <f>Systematic[[#This Row],[SampleVariableLabel]]+100*Systematic[[#This Row],[State]]</f>
        <v>213011106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213</v>
      </c>
      <c r="B3602" s="1">
        <f>IF(C3602=0,IF(B3601=Protocol!$V$20,1,B3601+1),B3601)</f>
        <v>1</v>
      </c>
      <c r="C3602" s="1">
        <f>IF(C3601+1=Protocol!$V$21,0,C3601+1)</f>
        <v>12</v>
      </c>
      <c r="D3602" s="1">
        <f t="shared" si="129"/>
        <v>1</v>
      </c>
      <c r="E3602" s="1" t="str">
        <f>INDEX(Protocol[Mark],MATCH(C3602,Protocol[Step],0))</f>
        <v>10Ama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213010001</v>
      </c>
      <c r="H3602" s="134">
        <f>Systematic[[#This Row],[SampleVariableLabel]]+100*Systematic[[#This Row],[State]]</f>
        <v>213011201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214</v>
      </c>
      <c r="B3603" s="1">
        <f>IF(C3603=0,IF(B3602=Protocol!$V$20,1,B3602+1),B3602)</f>
        <v>1</v>
      </c>
      <c r="C3603" s="1">
        <f>IF(C3602+1=Protocol!$V$21,0,C3602+1)</f>
        <v>0</v>
      </c>
      <c r="D3603" s="1">
        <f t="shared" si="129"/>
        <v>2</v>
      </c>
      <c r="E3603" s="1" t="str">
        <f>INDEX(Protocol[Mark],MATCH(C3603,Protocol[Step],0))</f>
        <v>0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214010002</v>
      </c>
      <c r="H3603" s="134">
        <f>Systematic[[#This Row],[SampleVariableLabel]]+100*Systematic[[#This Row],[State]]</f>
        <v>214010002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214</v>
      </c>
      <c r="B3604" s="1">
        <f>IF(C3604=0,IF(B3603=Protocol!$V$20,1,B3603+1),B3603)</f>
        <v>1</v>
      </c>
      <c r="C3604" s="1">
        <f>IF(C3603+1=Protocol!$V$21,0,C3603+1)</f>
        <v>1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214010003</v>
      </c>
      <c r="H3604" s="134">
        <f>Systematic[[#This Row],[SampleVariableLabel]]+100*Systematic[[#This Row],[State]]</f>
        <v>214010103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214</v>
      </c>
      <c r="B3605" s="1">
        <f>IF(C3605=0,IF(B3604=Protocol!$V$20,1,B3604+1),B3604)</f>
        <v>1</v>
      </c>
      <c r="C3605" s="1">
        <f>IF(C3604+1=Protocol!$V$21,0,C3604+1)</f>
        <v>2</v>
      </c>
      <c r="D3605" s="1">
        <f t="shared" si="129"/>
        <v>4</v>
      </c>
      <c r="E3605" s="1" t="str">
        <f>INDEX(Protocol[Mark],MATCH(C3605,Protocol[Step],0))</f>
        <v>(M.1)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214010004</v>
      </c>
      <c r="H3605" s="134">
        <f>Systematic[[#This Row],[SampleVariableLabel]]+100*Systematic[[#This Row],[State]]</f>
        <v>214010204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214</v>
      </c>
      <c r="B3606" s="1">
        <f>IF(C3606=0,IF(B3605=Protocol!$V$20,1,B3605+1),B3605)</f>
        <v>1</v>
      </c>
      <c r="C3606" s="1">
        <f>IF(C3605+1=Protocol!$V$21,0,C3605+1)</f>
        <v>3</v>
      </c>
      <c r="D3606" s="1">
        <f t="shared" si="129"/>
        <v>5</v>
      </c>
      <c r="E3606" s="1" t="str">
        <f>INDEX(Protocol[Mark],MATCH(C3606,Protocol[Step],0))</f>
        <v>2Oct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214010005</v>
      </c>
      <c r="H3606" s="134">
        <f>Systematic[[#This Row],[SampleVariableLabel]]+100*Systematic[[#This Row],[State]]</f>
        <v>214010305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214</v>
      </c>
      <c r="B3607" s="1">
        <f>IF(C3607=0,IF(B3606=Protocol!$V$20,1,B3606+1),B3606)</f>
        <v>1</v>
      </c>
      <c r="C3607" s="1">
        <f>IF(C3606+1=Protocol!$V$21,0,C3606+1)</f>
        <v>4</v>
      </c>
      <c r="D3607" s="1">
        <f t="shared" si="129"/>
        <v>6</v>
      </c>
      <c r="E3607" s="1" t="str">
        <f>INDEX(Protocol[Mark],MATCH(C3607,Protocol[Step],0))</f>
        <v>3M2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214010006</v>
      </c>
      <c r="H3607" s="134">
        <f>Systematic[[#This Row],[SampleVariableLabel]]+100*Systematic[[#This Row],[State]]</f>
        <v>214010406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214</v>
      </c>
      <c r="B3608" s="1">
        <f>IF(C3608=0,IF(B3607=Protocol!$V$20,1,B3607+1),B3607)</f>
        <v>1</v>
      </c>
      <c r="C3608" s="1">
        <f>IF(C3607+1=Protocol!$V$21,0,C3607+1)</f>
        <v>5</v>
      </c>
      <c r="D3608" s="1">
        <f t="shared" si="129"/>
        <v>1</v>
      </c>
      <c r="E3608" s="1" t="str">
        <f>INDEX(Protocol[Mark],MATCH(C3608,Protocol[Step],0))</f>
        <v>M(c)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214010001</v>
      </c>
      <c r="H3608" s="134">
        <f>Systematic[[#This Row],[SampleVariableLabel]]+100*Systematic[[#This Row],[State]]</f>
        <v>214010501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214</v>
      </c>
      <c r="B3609" s="1">
        <f>IF(C3609=0,IF(B3608=Protocol!$V$20,1,B3608+1),B3608)</f>
        <v>1</v>
      </c>
      <c r="C3609" s="1">
        <f>IF(C3608+1=Protocol!$V$21,0,C3608+1)</f>
        <v>6</v>
      </c>
      <c r="D3609" s="1">
        <f t="shared" si="129"/>
        <v>2</v>
      </c>
      <c r="E3609" s="1" t="str">
        <f>INDEX(Protocol[Mark],MATCH(C3609,Protocol[Step],0))</f>
        <v>4P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214010002</v>
      </c>
      <c r="H3609" s="134">
        <f>Systematic[[#This Row],[SampleVariableLabel]]+100*Systematic[[#This Row],[State]]</f>
        <v>214010602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214</v>
      </c>
      <c r="B3610" s="1">
        <f>IF(C3610=0,IF(B3609=Protocol!$V$20,1,B3609+1),B3609)</f>
        <v>1</v>
      </c>
      <c r="C3610" s="1">
        <f>IF(C3609+1=Protocol!$V$21,0,C3609+1)</f>
        <v>7</v>
      </c>
      <c r="D3610" s="1">
        <f t="shared" si="129"/>
        <v>3</v>
      </c>
      <c r="E3610" s="1" t="str">
        <f>INDEX(Protocol[Mark],MATCH(C3610,Protocol[Step],0))</f>
        <v>5G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214010003</v>
      </c>
      <c r="H3610" s="134">
        <f>Systematic[[#This Row],[SampleVariableLabel]]+100*Systematic[[#This Row],[State]]</f>
        <v>214010703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214</v>
      </c>
      <c r="B3611" s="1">
        <f>IF(C3611=0,IF(B3610=Protocol!$V$20,1,B3610+1),B3610)</f>
        <v>1</v>
      </c>
      <c r="C3611" s="1">
        <f>IF(C3610+1=Protocol!$V$21,0,C3610+1)</f>
        <v>8</v>
      </c>
      <c r="D3611" s="1">
        <f t="shared" si="129"/>
        <v>4</v>
      </c>
      <c r="E3611" s="1" t="str">
        <f>INDEX(Protocol[Mark],MATCH(C3611,Protocol[Step],0))</f>
        <v>6S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214010004</v>
      </c>
      <c r="H3611" s="134">
        <f>Systematic[[#This Row],[SampleVariableLabel]]+100*Systematic[[#This Row],[State]]</f>
        <v>214010804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214</v>
      </c>
      <c r="B3612" s="1">
        <f>IF(C3612=0,IF(B3611=Protocol!$V$20,1,B3611+1),B3611)</f>
        <v>1</v>
      </c>
      <c r="C3612" s="1">
        <f>IF(C3611+1=Protocol!$V$21,0,C3611+1)</f>
        <v>9</v>
      </c>
      <c r="D3612" s="1">
        <f t="shared" si="129"/>
        <v>5</v>
      </c>
      <c r="E3612" s="1" t="str">
        <f>INDEX(Protocol[Mark],MATCH(C3612,Protocol[Step],0))</f>
        <v>7Gp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214010005</v>
      </c>
      <c r="H3612" s="134">
        <f>Systematic[[#This Row],[SampleVariableLabel]]+100*Systematic[[#This Row],[State]]</f>
        <v>214010905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214</v>
      </c>
      <c r="B3613" s="1">
        <f>IF(C3613=0,IF(B3612=Protocol!$V$20,1,B3612+1),B3612)</f>
        <v>1</v>
      </c>
      <c r="C3613" s="1">
        <f>IF(C3612+1=Protocol!$V$21,0,C3612+1)</f>
        <v>10</v>
      </c>
      <c r="D3613" s="1">
        <f t="shared" si="129"/>
        <v>6</v>
      </c>
      <c r="E3613" s="1" t="str">
        <f>INDEX(Protocol[Mark],MATCH(C3613,Protocol[Step],0))</f>
        <v>8U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214010006</v>
      </c>
      <c r="H3613" s="134">
        <f>Systematic[[#This Row],[SampleVariableLabel]]+100*Systematic[[#This Row],[State]]</f>
        <v>214011006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214</v>
      </c>
      <c r="B3614" s="1">
        <f>IF(C3614=0,IF(B3613=Protocol!$V$20,1,B3613+1),B3613)</f>
        <v>1</v>
      </c>
      <c r="C3614" s="1">
        <f>IF(C3613+1=Protocol!$V$21,0,C3613+1)</f>
        <v>11</v>
      </c>
      <c r="D3614" s="1">
        <f t="shared" si="129"/>
        <v>1</v>
      </c>
      <c r="E3614" s="1" t="str">
        <f>INDEX(Protocol[Mark],MATCH(C3614,Protocol[Step],0))</f>
        <v>9Rot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214010001</v>
      </c>
      <c r="H3614" s="134">
        <f>Systematic[[#This Row],[SampleVariableLabel]]+100*Systematic[[#This Row],[State]]</f>
        <v>214011101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214</v>
      </c>
      <c r="B3615" s="1">
        <f>IF(C3615=0,IF(B3614=Protocol!$V$20,1,B3614+1),B3614)</f>
        <v>1</v>
      </c>
      <c r="C3615" s="1">
        <f>IF(C3614+1=Protocol!$V$21,0,C3614+1)</f>
        <v>12</v>
      </c>
      <c r="D3615" s="1">
        <f t="shared" si="129"/>
        <v>2</v>
      </c>
      <c r="E3615" s="1" t="str">
        <f>INDEX(Protocol[Mark],MATCH(C3615,Protocol[Step],0))</f>
        <v>10Ama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214010002</v>
      </c>
      <c r="H3615" s="134">
        <f>Systematic[[#This Row],[SampleVariableLabel]]+100*Systematic[[#This Row],[State]]</f>
        <v>214011202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215</v>
      </c>
      <c r="B3616" s="1">
        <f>IF(C3616=0,IF(B3615=Protocol!$V$20,1,B3615+1),B3615)</f>
        <v>1</v>
      </c>
      <c r="C3616" s="1">
        <f>IF(C3615+1=Protocol!$V$21,0,C3615+1)</f>
        <v>0</v>
      </c>
      <c r="D3616" s="1">
        <f t="shared" si="129"/>
        <v>3</v>
      </c>
      <c r="E3616" s="1" t="str">
        <f>INDEX(Protocol[Mark],MATCH(C3616,Protocol[Step],0))</f>
        <v>0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215010003</v>
      </c>
      <c r="H3616" s="134">
        <f>Systematic[[#This Row],[SampleVariableLabel]]+100*Systematic[[#This Row],[State]]</f>
        <v>215010003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215</v>
      </c>
      <c r="B3617" s="1">
        <f>IF(C3617=0,IF(B3616=Protocol!$V$20,1,B3616+1),B3616)</f>
        <v>1</v>
      </c>
      <c r="C3617" s="1">
        <f>IF(C3616+1=Protocol!$V$21,0,C3616+1)</f>
        <v>1</v>
      </c>
      <c r="D3617" s="1">
        <f t="shared" si="129"/>
        <v>4</v>
      </c>
      <c r="E3617" s="1" t="str">
        <f>INDEX(Protocol[Mark],MATCH(C3617,Protocol[Step],0))</f>
        <v>1D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215010004</v>
      </c>
      <c r="H3617" s="134">
        <f>Systematic[[#This Row],[SampleVariableLabel]]+100*Systematic[[#This Row],[State]]</f>
        <v>215010104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215</v>
      </c>
      <c r="B3618" s="1">
        <f>IF(C3618=0,IF(B3617=Protocol!$V$20,1,B3617+1),B3617)</f>
        <v>1</v>
      </c>
      <c r="C3618" s="1">
        <f>IF(C3617+1=Protocol!$V$21,0,C3617+1)</f>
        <v>2</v>
      </c>
      <c r="D3618" s="1">
        <f t="shared" si="129"/>
        <v>5</v>
      </c>
      <c r="E3618" s="1" t="str">
        <f>INDEX(Protocol[Mark],MATCH(C3618,Protocol[Step],0))</f>
        <v>(M.1)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215010005</v>
      </c>
      <c r="H3618" s="134">
        <f>Systematic[[#This Row],[SampleVariableLabel]]+100*Systematic[[#This Row],[State]]</f>
        <v>215010205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215</v>
      </c>
      <c r="B3619" s="1">
        <f>IF(C3619=0,IF(B3618=Protocol!$V$20,1,B3618+1),B3618)</f>
        <v>1</v>
      </c>
      <c r="C3619" s="1">
        <f>IF(C3618+1=Protocol!$V$21,0,C3618+1)</f>
        <v>3</v>
      </c>
      <c r="D3619" s="1">
        <f t="shared" si="129"/>
        <v>6</v>
      </c>
      <c r="E3619" s="1" t="str">
        <f>INDEX(Protocol[Mark],MATCH(C3619,Protocol[Step],0))</f>
        <v>2Oct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215010006</v>
      </c>
      <c r="H3619" s="134">
        <f>Systematic[[#This Row],[SampleVariableLabel]]+100*Systematic[[#This Row],[State]]</f>
        <v>215010306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215</v>
      </c>
      <c r="B3620" s="1">
        <f>IF(C3620=0,IF(B3619=Protocol!$V$20,1,B3619+1),B3619)</f>
        <v>1</v>
      </c>
      <c r="C3620" s="1">
        <f>IF(C3619+1=Protocol!$V$21,0,C3619+1)</f>
        <v>4</v>
      </c>
      <c r="D3620" s="1">
        <f t="shared" si="129"/>
        <v>1</v>
      </c>
      <c r="E3620" s="1" t="str">
        <f>INDEX(Protocol[Mark],MATCH(C3620,Protocol[Step],0))</f>
        <v>3M2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215010001</v>
      </c>
      <c r="H3620" s="134">
        <f>Systematic[[#This Row],[SampleVariableLabel]]+100*Systematic[[#This Row],[State]]</f>
        <v>215010401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215</v>
      </c>
      <c r="B3621" s="1">
        <f>IF(C3621=0,IF(B3620=Protocol!$V$20,1,B3620+1),B3620)</f>
        <v>1</v>
      </c>
      <c r="C3621" s="1">
        <f>IF(C3620+1=Protocol!$V$21,0,C3620+1)</f>
        <v>5</v>
      </c>
      <c r="D3621" s="1">
        <f t="shared" si="129"/>
        <v>2</v>
      </c>
      <c r="E3621" s="1" t="str">
        <f>INDEX(Protocol[Mark],MATCH(C3621,Protocol[Step],0))</f>
        <v>M(c)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215010002</v>
      </c>
      <c r="H3621" s="134">
        <f>Systematic[[#This Row],[SampleVariableLabel]]+100*Systematic[[#This Row],[State]]</f>
        <v>215010502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215</v>
      </c>
      <c r="B3622" s="1">
        <f>IF(C3622=0,IF(B3621=Protocol!$V$20,1,B3621+1),B3621)</f>
        <v>1</v>
      </c>
      <c r="C3622" s="1">
        <f>IF(C3621+1=Protocol!$V$21,0,C3621+1)</f>
        <v>6</v>
      </c>
      <c r="D3622" s="1">
        <f t="shared" si="129"/>
        <v>3</v>
      </c>
      <c r="E3622" s="1" t="str">
        <f>INDEX(Protocol[Mark],MATCH(C3622,Protocol[Step],0))</f>
        <v>4P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215010003</v>
      </c>
      <c r="H3622" s="134">
        <f>Systematic[[#This Row],[SampleVariableLabel]]+100*Systematic[[#This Row],[State]]</f>
        <v>215010603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215</v>
      </c>
      <c r="B3623" s="1">
        <f>IF(C3623=0,IF(B3622=Protocol!$V$20,1,B3622+1),B3622)</f>
        <v>1</v>
      </c>
      <c r="C3623" s="1">
        <f>IF(C3622+1=Protocol!$V$21,0,C3622+1)</f>
        <v>7</v>
      </c>
      <c r="D3623" s="1">
        <f t="shared" si="129"/>
        <v>4</v>
      </c>
      <c r="E3623" s="1" t="str">
        <f>INDEX(Protocol[Mark],MATCH(C3623,Protocol[Step],0))</f>
        <v>5G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215010004</v>
      </c>
      <c r="H3623" s="134">
        <f>Systematic[[#This Row],[SampleVariableLabel]]+100*Systematic[[#This Row],[State]]</f>
        <v>215010704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215</v>
      </c>
      <c r="B3624" s="1">
        <f>IF(C3624=0,IF(B3623=Protocol!$V$20,1,B3623+1),B3623)</f>
        <v>1</v>
      </c>
      <c r="C3624" s="1">
        <f>IF(C3623+1=Protocol!$V$21,0,C3623+1)</f>
        <v>8</v>
      </c>
      <c r="D3624" s="1">
        <f t="shared" si="129"/>
        <v>5</v>
      </c>
      <c r="E3624" s="1" t="str">
        <f>INDEX(Protocol[Mark],MATCH(C3624,Protocol[Step],0))</f>
        <v>6S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215010005</v>
      </c>
      <c r="H3624" s="134">
        <f>Systematic[[#This Row],[SampleVariableLabel]]+100*Systematic[[#This Row],[State]]</f>
        <v>215010805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215</v>
      </c>
      <c r="B3625" s="1">
        <f>IF(C3625=0,IF(B3624=Protocol!$V$20,1,B3624+1),B3624)</f>
        <v>1</v>
      </c>
      <c r="C3625" s="1">
        <f>IF(C3624+1=Protocol!$V$21,0,C3624+1)</f>
        <v>9</v>
      </c>
      <c r="D3625" s="1">
        <f t="shared" si="129"/>
        <v>6</v>
      </c>
      <c r="E3625" s="1" t="str">
        <f>INDEX(Protocol[Mark],MATCH(C3625,Protocol[Step],0))</f>
        <v>7Gp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215010006</v>
      </c>
      <c r="H3625" s="134">
        <f>Systematic[[#This Row],[SampleVariableLabel]]+100*Systematic[[#This Row],[State]]</f>
        <v>215010906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215</v>
      </c>
      <c r="B3626" s="1">
        <f>IF(C3626=0,IF(B3625=Protocol!$V$20,1,B3625+1),B3625)</f>
        <v>1</v>
      </c>
      <c r="C3626" s="1">
        <f>IF(C3625+1=Protocol!$V$21,0,C3625+1)</f>
        <v>10</v>
      </c>
      <c r="D3626" s="1">
        <f t="shared" si="129"/>
        <v>1</v>
      </c>
      <c r="E3626" s="1" t="str">
        <f>INDEX(Protocol[Mark],MATCH(C3626,Protocol[Step],0))</f>
        <v>8U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215010001</v>
      </c>
      <c r="H3626" s="134">
        <f>Systematic[[#This Row],[SampleVariableLabel]]+100*Systematic[[#This Row],[State]]</f>
        <v>215011001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215</v>
      </c>
      <c r="B3627" s="1">
        <f>IF(C3627=0,IF(B3626=Protocol!$V$20,1,B3626+1),B3626)</f>
        <v>1</v>
      </c>
      <c r="C3627" s="1">
        <f>IF(C3626+1=Protocol!$V$21,0,C3626+1)</f>
        <v>11</v>
      </c>
      <c r="D3627" s="1">
        <f t="shared" si="129"/>
        <v>2</v>
      </c>
      <c r="E3627" s="1" t="str">
        <f>INDEX(Protocol[Mark],MATCH(C3627,Protocol[Step],0))</f>
        <v>9Rot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215010002</v>
      </c>
      <c r="H3627" s="134">
        <f>Systematic[[#This Row],[SampleVariableLabel]]+100*Systematic[[#This Row],[State]]</f>
        <v>215011102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215</v>
      </c>
      <c r="B3628" s="1">
        <f>IF(C3628=0,IF(B3627=Protocol!$V$20,1,B3627+1),B3627)</f>
        <v>1</v>
      </c>
      <c r="C3628" s="1">
        <f>IF(C3627+1=Protocol!$V$21,0,C3627+1)</f>
        <v>12</v>
      </c>
      <c r="D3628" s="1">
        <f t="shared" si="129"/>
        <v>3</v>
      </c>
      <c r="E3628" s="1" t="str">
        <f>INDEX(Protocol[Mark],MATCH(C3628,Protocol[Step],0))</f>
        <v>10Ama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215010003</v>
      </c>
      <c r="H3628" s="134">
        <f>Systematic[[#This Row],[SampleVariableLabel]]+100*Systematic[[#This Row],[State]]</f>
        <v>215011203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216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0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216010004</v>
      </c>
      <c r="H3629" s="134">
        <f>Systematic[[#This Row],[SampleVariableLabel]]+100*Systematic[[#This Row],[State]]</f>
        <v>216010004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216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1D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216010005</v>
      </c>
      <c r="H3630" s="134">
        <f>Systematic[[#This Row],[SampleVariableLabel]]+100*Systematic[[#This Row],[State]]</f>
        <v>216010105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216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(M.1)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216010006</v>
      </c>
      <c r="H3631" s="134">
        <f>Systematic[[#This Row],[SampleVariableLabel]]+100*Systematic[[#This Row],[State]]</f>
        <v>216010206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216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2Oct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216010001</v>
      </c>
      <c r="H3632" s="134">
        <f>Systematic[[#This Row],[SampleVariableLabel]]+100*Systematic[[#This Row],[State]]</f>
        <v>216010301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216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3M2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216010002</v>
      </c>
      <c r="H3633" s="134">
        <f>Systematic[[#This Row],[SampleVariableLabel]]+100*Systematic[[#This Row],[State]]</f>
        <v>216010402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216</v>
      </c>
      <c r="B3634" s="1">
        <f>IF(C3634=0,IF(B3633=Protocol!$V$20,1,B3633+1),B3633)</f>
        <v>1</v>
      </c>
      <c r="C3634" s="1">
        <f>IF(C3633+1=Protocol!$V$21,0,C3633+1)</f>
        <v>5</v>
      </c>
      <c r="D3634" s="1">
        <f t="shared" si="129"/>
        <v>3</v>
      </c>
      <c r="E3634" s="1" t="str">
        <f>INDEX(Protocol[Mark],MATCH(C3634,Protocol[Step],0))</f>
        <v>M(c)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216010003</v>
      </c>
      <c r="H3634" s="134">
        <f>Systematic[[#This Row],[SampleVariableLabel]]+100*Systematic[[#This Row],[State]]</f>
        <v>216010503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216</v>
      </c>
      <c r="B3635" s="1">
        <f>IF(C3635=0,IF(B3634=Protocol!$V$20,1,B3634+1),B3634)</f>
        <v>1</v>
      </c>
      <c r="C3635" s="1">
        <f>IF(C3634+1=Protocol!$V$21,0,C3634+1)</f>
        <v>6</v>
      </c>
      <c r="D3635" s="1">
        <f t="shared" si="129"/>
        <v>4</v>
      </c>
      <c r="E3635" s="1" t="str">
        <f>INDEX(Protocol[Mark],MATCH(C3635,Protocol[Step],0))</f>
        <v>4P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216010004</v>
      </c>
      <c r="H3635" s="134">
        <f>Systematic[[#This Row],[SampleVariableLabel]]+100*Systematic[[#This Row],[State]]</f>
        <v>216010604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216</v>
      </c>
      <c r="B3636" s="1">
        <f>IF(C3636=0,IF(B3635=Protocol!$V$20,1,B3635+1),B3635)</f>
        <v>1</v>
      </c>
      <c r="C3636" s="1">
        <f>IF(C3635+1=Protocol!$V$21,0,C3635+1)</f>
        <v>7</v>
      </c>
      <c r="D3636" s="1">
        <f t="shared" si="129"/>
        <v>5</v>
      </c>
      <c r="E3636" s="1" t="str">
        <f>INDEX(Protocol[Mark],MATCH(C3636,Protocol[Step],0))</f>
        <v>5G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216010005</v>
      </c>
      <c r="H3636" s="134">
        <f>Systematic[[#This Row],[SampleVariableLabel]]+100*Systematic[[#This Row],[State]]</f>
        <v>216010705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216</v>
      </c>
      <c r="B3637" s="1">
        <f>IF(C3637=0,IF(B3636=Protocol!$V$20,1,B3636+1),B3636)</f>
        <v>1</v>
      </c>
      <c r="C3637" s="1">
        <f>IF(C3636+1=Protocol!$V$21,0,C3636+1)</f>
        <v>8</v>
      </c>
      <c r="D3637" s="1">
        <f t="shared" si="129"/>
        <v>6</v>
      </c>
      <c r="E3637" s="1" t="str">
        <f>INDEX(Protocol[Mark],MATCH(C3637,Protocol[Step],0))</f>
        <v>6S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216010006</v>
      </c>
      <c r="H3637" s="134">
        <f>Systematic[[#This Row],[SampleVariableLabel]]+100*Systematic[[#This Row],[State]]</f>
        <v>216010806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216</v>
      </c>
      <c r="B3638" s="1">
        <f>IF(C3638=0,IF(B3637=Protocol!$V$20,1,B3637+1),B3637)</f>
        <v>1</v>
      </c>
      <c r="C3638" s="1">
        <f>IF(C3637+1=Protocol!$V$21,0,C3637+1)</f>
        <v>9</v>
      </c>
      <c r="D3638" s="1">
        <f t="shared" si="129"/>
        <v>1</v>
      </c>
      <c r="E3638" s="1" t="str">
        <f>INDEX(Protocol[Mark],MATCH(C3638,Protocol[Step],0))</f>
        <v>7Gp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216010001</v>
      </c>
      <c r="H3638" s="134">
        <f>Systematic[[#This Row],[SampleVariableLabel]]+100*Systematic[[#This Row],[State]]</f>
        <v>216010901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216</v>
      </c>
      <c r="B3639" s="1">
        <f>IF(C3639=0,IF(B3638=Protocol!$V$20,1,B3638+1),B3638)</f>
        <v>1</v>
      </c>
      <c r="C3639" s="1">
        <f>IF(C3638+1=Protocol!$V$21,0,C3638+1)</f>
        <v>10</v>
      </c>
      <c r="D3639" s="1">
        <f t="shared" si="129"/>
        <v>2</v>
      </c>
      <c r="E3639" s="1" t="str">
        <f>INDEX(Protocol[Mark],MATCH(C3639,Protocol[Step],0))</f>
        <v>8U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216010002</v>
      </c>
      <c r="H3639" s="134">
        <f>Systematic[[#This Row],[SampleVariableLabel]]+100*Systematic[[#This Row],[State]]</f>
        <v>216011002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216</v>
      </c>
      <c r="B3640" s="1">
        <f>IF(C3640=0,IF(B3639=Protocol!$V$20,1,B3639+1),B3639)</f>
        <v>1</v>
      </c>
      <c r="C3640" s="1">
        <f>IF(C3639+1=Protocol!$V$21,0,C3639+1)</f>
        <v>11</v>
      </c>
      <c r="D3640" s="1">
        <f t="shared" si="129"/>
        <v>3</v>
      </c>
      <c r="E3640" s="1" t="str">
        <f>INDEX(Protocol[Mark],MATCH(C3640,Protocol[Step],0))</f>
        <v>9Rot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216010003</v>
      </c>
      <c r="H3640" s="134">
        <f>Systematic[[#This Row],[SampleVariableLabel]]+100*Systematic[[#This Row],[State]]</f>
        <v>216011103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216</v>
      </c>
      <c r="B3641" s="1">
        <f>IF(C3641=0,IF(B3640=Protocol!$V$20,1,B3640+1),B3640)</f>
        <v>1</v>
      </c>
      <c r="C3641" s="1">
        <f>IF(C3640+1=Protocol!$V$21,0,C3640+1)</f>
        <v>12</v>
      </c>
      <c r="D3641" s="1">
        <f t="shared" si="129"/>
        <v>4</v>
      </c>
      <c r="E3641" s="1" t="str">
        <f>INDEX(Protocol[Mark],MATCH(C3641,Protocol[Step],0))</f>
        <v>10Ama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216010004</v>
      </c>
      <c r="H3641" s="134">
        <f>Systematic[[#This Row],[SampleVariableLabel]]+100*Systematic[[#This Row],[State]]</f>
        <v>216011204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217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0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217010005</v>
      </c>
      <c r="H3642" s="134">
        <f>Systematic[[#This Row],[SampleVariableLabel]]+100*Systematic[[#This Row],[State]]</f>
        <v>217010005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217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1D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217010006</v>
      </c>
      <c r="H3643" s="134">
        <f>Systematic[[#This Row],[SampleVariableLabel]]+100*Systematic[[#This Row],[State]]</f>
        <v>217010106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217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(M.1)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217010001</v>
      </c>
      <c r="H3644" s="134">
        <f>Systematic[[#This Row],[SampleVariableLabel]]+100*Systematic[[#This Row],[State]]</f>
        <v>217010201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217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2Oct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217010002</v>
      </c>
      <c r="H3645" s="134">
        <f>Systematic[[#This Row],[SampleVariableLabel]]+100*Systematic[[#This Row],[State]]</f>
        <v>217010302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217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3M2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217010003</v>
      </c>
      <c r="H3646" s="134">
        <f>Systematic[[#This Row],[SampleVariableLabel]]+100*Systematic[[#This Row],[State]]</f>
        <v>217010403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217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M(c)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217010004</v>
      </c>
      <c r="H3647" s="134">
        <f>Systematic[[#This Row],[SampleVariableLabel]]+100*Systematic[[#This Row],[State]]</f>
        <v>217010504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217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4P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217010005</v>
      </c>
      <c r="H3648" s="134">
        <f>Systematic[[#This Row],[SampleVariableLabel]]+100*Systematic[[#This Row],[State]]</f>
        <v>217010605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217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5G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217010006</v>
      </c>
      <c r="H3649" s="134">
        <f>Systematic[[#This Row],[SampleVariableLabel]]+100*Systematic[[#This Row],[State]]</f>
        <v>217010706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217</v>
      </c>
      <c r="B3650" s="1">
        <f>IF(C3650=0,IF(B3649=Protocol!$V$20,1,B3649+1),B3649)</f>
        <v>1</v>
      </c>
      <c r="C3650" s="1">
        <f>IF(C3649+1=Protocol!$V$21,0,C3649+1)</f>
        <v>8</v>
      </c>
      <c r="D3650" s="1">
        <f t="shared" si="129"/>
        <v>1</v>
      </c>
      <c r="E3650" s="1" t="str">
        <f>INDEX(Protocol[Mark],MATCH(C3650,Protocol[Step],0))</f>
        <v>6S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217010001</v>
      </c>
      <c r="H3650" s="134">
        <f>Systematic[[#This Row],[SampleVariableLabel]]+100*Systematic[[#This Row],[State]]</f>
        <v>217010801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217</v>
      </c>
      <c r="B3651" s="1">
        <f>IF(C3651=0,IF(B3650=Protocol!$V$20,1,B3650+1),B3650)</f>
        <v>1</v>
      </c>
      <c r="C3651" s="1">
        <f>IF(C3650+1=Protocol!$V$21,0,C3650+1)</f>
        <v>9</v>
      </c>
      <c r="D3651" s="1">
        <f t="shared" ref="D3651:D3714" si="131">IF(D3650=nVariables,1,D3650+1)</f>
        <v>2</v>
      </c>
      <c r="E3651" s="1" t="str">
        <f>INDEX(Protocol[Mark],MATCH(C3651,Protocol[Step],0))</f>
        <v>7Gp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217010002</v>
      </c>
      <c r="H3651" s="134">
        <f>Systematic[[#This Row],[SampleVariableLabel]]+100*Systematic[[#This Row],[State]]</f>
        <v>217010902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217</v>
      </c>
      <c r="B3652" s="1">
        <f>IF(C3652=0,IF(B3651=Protocol!$V$20,1,B3651+1),B3651)</f>
        <v>1</v>
      </c>
      <c r="C3652" s="1">
        <f>IF(C3651+1=Protocol!$V$21,0,C3651+1)</f>
        <v>10</v>
      </c>
      <c r="D3652" s="1">
        <f t="shared" si="131"/>
        <v>3</v>
      </c>
      <c r="E3652" s="1" t="str">
        <f>INDEX(Protocol[Mark],MATCH(C3652,Protocol[Step],0))</f>
        <v>8U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217010003</v>
      </c>
      <c r="H3652" s="134">
        <f>Systematic[[#This Row],[SampleVariableLabel]]+100*Systematic[[#This Row],[State]]</f>
        <v>217011003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217</v>
      </c>
      <c r="B3653" s="1">
        <f>IF(C3653=0,IF(B3652=Protocol!$V$20,1,B3652+1),B3652)</f>
        <v>1</v>
      </c>
      <c r="C3653" s="1">
        <f>IF(C3652+1=Protocol!$V$21,0,C3652+1)</f>
        <v>11</v>
      </c>
      <c r="D3653" s="1">
        <f t="shared" si="131"/>
        <v>4</v>
      </c>
      <c r="E3653" s="1" t="str">
        <f>INDEX(Protocol[Mark],MATCH(C3653,Protocol[Step],0))</f>
        <v>9Rot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217010004</v>
      </c>
      <c r="H3653" s="134">
        <f>Systematic[[#This Row],[SampleVariableLabel]]+100*Systematic[[#This Row],[State]]</f>
        <v>217011104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217</v>
      </c>
      <c r="B3654" s="1">
        <f>IF(C3654=0,IF(B3653=Protocol!$V$20,1,B3653+1),B3653)</f>
        <v>1</v>
      </c>
      <c r="C3654" s="1">
        <f>IF(C3653+1=Protocol!$V$21,0,C3653+1)</f>
        <v>12</v>
      </c>
      <c r="D3654" s="1">
        <f t="shared" si="131"/>
        <v>5</v>
      </c>
      <c r="E3654" s="1" t="str">
        <f>INDEX(Protocol[Mark],MATCH(C3654,Protocol[Step],0))</f>
        <v>10Ama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217010005</v>
      </c>
      <c r="H3654" s="134">
        <f>Systematic[[#This Row],[SampleVariableLabel]]+100*Systematic[[#This Row],[State]]</f>
        <v>217011205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218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0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218010006</v>
      </c>
      <c r="H3655" s="134">
        <f>Systematic[[#This Row],[SampleVariableLabel]]+100*Systematic[[#This Row],[State]]</f>
        <v>218010006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218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1D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218010001</v>
      </c>
      <c r="H3656" s="134">
        <f>Systematic[[#This Row],[SampleVariableLabel]]+100*Systematic[[#This Row],[State]]</f>
        <v>218010101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218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(M.1)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218010002</v>
      </c>
      <c r="H3657" s="134">
        <f>Systematic[[#This Row],[SampleVariableLabel]]+100*Systematic[[#This Row],[State]]</f>
        <v>218010202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218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2Oct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218010003</v>
      </c>
      <c r="H3658" s="134">
        <f>Systematic[[#This Row],[SampleVariableLabel]]+100*Systematic[[#This Row],[State]]</f>
        <v>218010303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218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3M2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218010004</v>
      </c>
      <c r="H3659" s="134">
        <f>Systematic[[#This Row],[SampleVariableLabel]]+100*Systematic[[#This Row],[State]]</f>
        <v>218010404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218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M(c)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218010005</v>
      </c>
      <c r="H3660" s="134">
        <f>Systematic[[#This Row],[SampleVariableLabel]]+100*Systematic[[#This Row],[State]]</f>
        <v>218010505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218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4P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218010006</v>
      </c>
      <c r="H3661" s="134">
        <f>Systematic[[#This Row],[SampleVariableLabel]]+100*Systematic[[#This Row],[State]]</f>
        <v>218010606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218</v>
      </c>
      <c r="B3662" s="1">
        <f>IF(C3662=0,IF(B3661=Protocol!$V$20,1,B3661+1),B3661)</f>
        <v>1</v>
      </c>
      <c r="C3662" s="1">
        <f>IF(C3661+1=Protocol!$V$21,0,C3661+1)</f>
        <v>7</v>
      </c>
      <c r="D3662" s="1">
        <f t="shared" si="131"/>
        <v>1</v>
      </c>
      <c r="E3662" s="1" t="str">
        <f>INDEX(Protocol[Mark],MATCH(C3662,Protocol[Step],0))</f>
        <v>5G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218010001</v>
      </c>
      <c r="H3662" s="134">
        <f>Systematic[[#This Row],[SampleVariableLabel]]+100*Systematic[[#This Row],[State]]</f>
        <v>218010701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218</v>
      </c>
      <c r="B3663" s="1">
        <f>IF(C3663=0,IF(B3662=Protocol!$V$20,1,B3662+1),B3662)</f>
        <v>1</v>
      </c>
      <c r="C3663" s="1">
        <f>IF(C3662+1=Protocol!$V$21,0,C3662+1)</f>
        <v>8</v>
      </c>
      <c r="D3663" s="1">
        <f t="shared" si="131"/>
        <v>2</v>
      </c>
      <c r="E3663" s="1" t="str">
        <f>INDEX(Protocol[Mark],MATCH(C3663,Protocol[Step],0))</f>
        <v>6S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218010002</v>
      </c>
      <c r="H3663" s="134">
        <f>Systematic[[#This Row],[SampleVariableLabel]]+100*Systematic[[#This Row],[State]]</f>
        <v>218010802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218</v>
      </c>
      <c r="B3664" s="1">
        <f>IF(C3664=0,IF(B3663=Protocol!$V$20,1,B3663+1),B3663)</f>
        <v>1</v>
      </c>
      <c r="C3664" s="1">
        <f>IF(C3663+1=Protocol!$V$21,0,C3663+1)</f>
        <v>9</v>
      </c>
      <c r="D3664" s="1">
        <f t="shared" si="131"/>
        <v>3</v>
      </c>
      <c r="E3664" s="1" t="str">
        <f>INDEX(Protocol[Mark],MATCH(C3664,Protocol[Step],0))</f>
        <v>7Gp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218010003</v>
      </c>
      <c r="H3664" s="134">
        <f>Systematic[[#This Row],[SampleVariableLabel]]+100*Systematic[[#This Row],[State]]</f>
        <v>218010903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218</v>
      </c>
      <c r="B3665" s="1">
        <f>IF(C3665=0,IF(B3664=Protocol!$V$20,1,B3664+1),B3664)</f>
        <v>1</v>
      </c>
      <c r="C3665" s="1">
        <f>IF(C3664+1=Protocol!$V$21,0,C3664+1)</f>
        <v>10</v>
      </c>
      <c r="D3665" s="1">
        <f t="shared" si="131"/>
        <v>4</v>
      </c>
      <c r="E3665" s="1" t="str">
        <f>INDEX(Protocol[Mark],MATCH(C3665,Protocol[Step],0))</f>
        <v>8U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218010004</v>
      </c>
      <c r="H3665" s="134">
        <f>Systematic[[#This Row],[SampleVariableLabel]]+100*Systematic[[#This Row],[State]]</f>
        <v>218011004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218</v>
      </c>
      <c r="B3666" s="1">
        <f>IF(C3666=0,IF(B3665=Protocol!$V$20,1,B3665+1),B3665)</f>
        <v>1</v>
      </c>
      <c r="C3666" s="1">
        <f>IF(C3665+1=Protocol!$V$21,0,C3665+1)</f>
        <v>11</v>
      </c>
      <c r="D3666" s="1">
        <f t="shared" si="131"/>
        <v>5</v>
      </c>
      <c r="E3666" s="1" t="str">
        <f>INDEX(Protocol[Mark],MATCH(C3666,Protocol[Step],0))</f>
        <v>9Rot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218010005</v>
      </c>
      <c r="H3666" s="134">
        <f>Systematic[[#This Row],[SampleVariableLabel]]+100*Systematic[[#This Row],[State]]</f>
        <v>218011105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218</v>
      </c>
      <c r="B3667" s="1">
        <f>IF(C3667=0,IF(B3666=Protocol!$V$20,1,B3666+1),B3666)</f>
        <v>1</v>
      </c>
      <c r="C3667" s="1">
        <f>IF(C3666+1=Protocol!$V$21,0,C3666+1)</f>
        <v>12</v>
      </c>
      <c r="D3667" s="1">
        <f t="shared" si="131"/>
        <v>6</v>
      </c>
      <c r="E3667" s="1" t="str">
        <f>INDEX(Protocol[Mark],MATCH(C3667,Protocol[Step],0))</f>
        <v>10Ama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218010006</v>
      </c>
      <c r="H3667" s="134">
        <f>Systematic[[#This Row],[SampleVariableLabel]]+100*Systematic[[#This Row],[State]]</f>
        <v>218011206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219</v>
      </c>
      <c r="B3668" s="1">
        <f>IF(C3668=0,IF(B3667=Protocol!$V$20,1,B3667+1),B3667)</f>
        <v>1</v>
      </c>
      <c r="C3668" s="1">
        <f>IF(C3667+1=Protocol!$V$21,0,C3667+1)</f>
        <v>0</v>
      </c>
      <c r="D3668" s="1">
        <f t="shared" si="131"/>
        <v>1</v>
      </c>
      <c r="E3668" s="1" t="str">
        <f>INDEX(Protocol[Mark],MATCH(C3668,Protocol[Step],0))</f>
        <v>0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219010001</v>
      </c>
      <c r="H3668" s="134">
        <f>Systematic[[#This Row],[SampleVariableLabel]]+100*Systematic[[#This Row],[State]]</f>
        <v>219010001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219</v>
      </c>
      <c r="B3669" s="1">
        <f>IF(C3669=0,IF(B3668=Protocol!$V$20,1,B3668+1),B3668)</f>
        <v>1</v>
      </c>
      <c r="C3669" s="1">
        <f>IF(C3668+1=Protocol!$V$21,0,C3668+1)</f>
        <v>1</v>
      </c>
      <c r="D3669" s="1">
        <f t="shared" si="131"/>
        <v>2</v>
      </c>
      <c r="E3669" s="1" t="str">
        <f>INDEX(Protocol[Mark],MATCH(C3669,Protocol[Step],0))</f>
        <v>1D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219010002</v>
      </c>
      <c r="H3669" s="134">
        <f>Systematic[[#This Row],[SampleVariableLabel]]+100*Systematic[[#This Row],[State]]</f>
        <v>219010102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219</v>
      </c>
      <c r="B3670" s="1">
        <f>IF(C3670=0,IF(B3669=Protocol!$V$20,1,B3669+1),B3669)</f>
        <v>1</v>
      </c>
      <c r="C3670" s="1">
        <f>IF(C3669+1=Protocol!$V$21,0,C3669+1)</f>
        <v>2</v>
      </c>
      <c r="D3670" s="1">
        <f t="shared" si="131"/>
        <v>3</v>
      </c>
      <c r="E3670" s="1" t="str">
        <f>INDEX(Protocol[Mark],MATCH(C3670,Protocol[Step],0))</f>
        <v>(M.1)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219010003</v>
      </c>
      <c r="H3670" s="134">
        <f>Systematic[[#This Row],[SampleVariableLabel]]+100*Systematic[[#This Row],[State]]</f>
        <v>219010203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219</v>
      </c>
      <c r="B3671" s="1">
        <f>IF(C3671=0,IF(B3670=Protocol!$V$20,1,B3670+1),B3670)</f>
        <v>1</v>
      </c>
      <c r="C3671" s="1">
        <f>IF(C3670+1=Protocol!$V$21,0,C3670+1)</f>
        <v>3</v>
      </c>
      <c r="D3671" s="1">
        <f t="shared" si="131"/>
        <v>4</v>
      </c>
      <c r="E3671" s="1" t="str">
        <f>INDEX(Protocol[Mark],MATCH(C3671,Protocol[Step],0))</f>
        <v>2Oct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219010004</v>
      </c>
      <c r="H3671" s="134">
        <f>Systematic[[#This Row],[SampleVariableLabel]]+100*Systematic[[#This Row],[State]]</f>
        <v>219010304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219</v>
      </c>
      <c r="B3672" s="1">
        <f>IF(C3672=0,IF(B3671=Protocol!$V$20,1,B3671+1),B3671)</f>
        <v>1</v>
      </c>
      <c r="C3672" s="1">
        <f>IF(C3671+1=Protocol!$V$21,0,C3671+1)</f>
        <v>4</v>
      </c>
      <c r="D3672" s="1">
        <f t="shared" si="131"/>
        <v>5</v>
      </c>
      <c r="E3672" s="1" t="str">
        <f>INDEX(Protocol[Mark],MATCH(C3672,Protocol[Step],0))</f>
        <v>3M2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219010005</v>
      </c>
      <c r="H3672" s="134">
        <f>Systematic[[#This Row],[SampleVariableLabel]]+100*Systematic[[#This Row],[State]]</f>
        <v>219010405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219</v>
      </c>
      <c r="B3673" s="1">
        <f>IF(C3673=0,IF(B3672=Protocol!$V$20,1,B3672+1),B3672)</f>
        <v>1</v>
      </c>
      <c r="C3673" s="1">
        <f>IF(C3672+1=Protocol!$V$21,0,C3672+1)</f>
        <v>5</v>
      </c>
      <c r="D3673" s="1">
        <f t="shared" si="131"/>
        <v>6</v>
      </c>
      <c r="E3673" s="1" t="str">
        <f>INDEX(Protocol[Mark],MATCH(C3673,Protocol[Step],0))</f>
        <v>M(c)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219010006</v>
      </c>
      <c r="H3673" s="134">
        <f>Systematic[[#This Row],[SampleVariableLabel]]+100*Systematic[[#This Row],[State]]</f>
        <v>219010506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219</v>
      </c>
      <c r="B3674" s="1">
        <f>IF(C3674=0,IF(B3673=Protocol!$V$20,1,B3673+1),B3673)</f>
        <v>1</v>
      </c>
      <c r="C3674" s="1">
        <f>IF(C3673+1=Protocol!$V$21,0,C3673+1)</f>
        <v>6</v>
      </c>
      <c r="D3674" s="1">
        <f t="shared" si="131"/>
        <v>1</v>
      </c>
      <c r="E3674" s="1" t="str">
        <f>INDEX(Protocol[Mark],MATCH(C3674,Protocol[Step],0))</f>
        <v>4P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219010001</v>
      </c>
      <c r="H3674" s="134">
        <f>Systematic[[#This Row],[SampleVariableLabel]]+100*Systematic[[#This Row],[State]]</f>
        <v>219010601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219</v>
      </c>
      <c r="B3675" s="1">
        <f>IF(C3675=0,IF(B3674=Protocol!$V$20,1,B3674+1),B3674)</f>
        <v>1</v>
      </c>
      <c r="C3675" s="1">
        <f>IF(C3674+1=Protocol!$V$21,0,C3674+1)</f>
        <v>7</v>
      </c>
      <c r="D3675" s="1">
        <f t="shared" si="131"/>
        <v>2</v>
      </c>
      <c r="E3675" s="1" t="str">
        <f>INDEX(Protocol[Mark],MATCH(C3675,Protocol[Step],0))</f>
        <v>5G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219010002</v>
      </c>
      <c r="H3675" s="134">
        <f>Systematic[[#This Row],[SampleVariableLabel]]+100*Systematic[[#This Row],[State]]</f>
        <v>219010702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219</v>
      </c>
      <c r="B3676" s="1">
        <f>IF(C3676=0,IF(B3675=Protocol!$V$20,1,B3675+1),B3675)</f>
        <v>1</v>
      </c>
      <c r="C3676" s="1">
        <f>IF(C3675+1=Protocol!$V$21,0,C3675+1)</f>
        <v>8</v>
      </c>
      <c r="D3676" s="1">
        <f t="shared" si="131"/>
        <v>3</v>
      </c>
      <c r="E3676" s="1" t="str">
        <f>INDEX(Protocol[Mark],MATCH(C3676,Protocol[Step],0))</f>
        <v>6S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219010003</v>
      </c>
      <c r="H3676" s="134">
        <f>Systematic[[#This Row],[SampleVariableLabel]]+100*Systematic[[#This Row],[State]]</f>
        <v>219010803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219</v>
      </c>
      <c r="B3677" s="1">
        <f>IF(C3677=0,IF(B3676=Protocol!$V$20,1,B3676+1),B3676)</f>
        <v>1</v>
      </c>
      <c r="C3677" s="1">
        <f>IF(C3676+1=Protocol!$V$21,0,C3676+1)</f>
        <v>9</v>
      </c>
      <c r="D3677" s="1">
        <f t="shared" si="131"/>
        <v>4</v>
      </c>
      <c r="E3677" s="1" t="str">
        <f>INDEX(Protocol[Mark],MATCH(C3677,Protocol[Step],0))</f>
        <v>7Gp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219010004</v>
      </c>
      <c r="H3677" s="134">
        <f>Systematic[[#This Row],[SampleVariableLabel]]+100*Systematic[[#This Row],[State]]</f>
        <v>219010904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219</v>
      </c>
      <c r="B3678" s="1">
        <f>IF(C3678=0,IF(B3677=Protocol!$V$20,1,B3677+1),B3677)</f>
        <v>1</v>
      </c>
      <c r="C3678" s="1">
        <f>IF(C3677+1=Protocol!$V$21,0,C3677+1)</f>
        <v>10</v>
      </c>
      <c r="D3678" s="1">
        <f t="shared" si="131"/>
        <v>5</v>
      </c>
      <c r="E3678" s="1" t="str">
        <f>INDEX(Protocol[Mark],MATCH(C3678,Protocol[Step],0))</f>
        <v>8U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219010005</v>
      </c>
      <c r="H3678" s="134">
        <f>Systematic[[#This Row],[SampleVariableLabel]]+100*Systematic[[#This Row],[State]]</f>
        <v>219011005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219</v>
      </c>
      <c r="B3679" s="1">
        <f>IF(C3679=0,IF(B3678=Protocol!$V$20,1,B3678+1),B3678)</f>
        <v>1</v>
      </c>
      <c r="C3679" s="1">
        <f>IF(C3678+1=Protocol!$V$21,0,C3678+1)</f>
        <v>11</v>
      </c>
      <c r="D3679" s="1">
        <f t="shared" si="131"/>
        <v>6</v>
      </c>
      <c r="E3679" s="1" t="str">
        <f>INDEX(Protocol[Mark],MATCH(C3679,Protocol[Step],0))</f>
        <v>9Rot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219010006</v>
      </c>
      <c r="H3679" s="134">
        <f>Systematic[[#This Row],[SampleVariableLabel]]+100*Systematic[[#This Row],[State]]</f>
        <v>219011106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219</v>
      </c>
      <c r="B3680" s="1">
        <f>IF(C3680=0,IF(B3679=Protocol!$V$20,1,B3679+1),B3679)</f>
        <v>1</v>
      </c>
      <c r="C3680" s="1">
        <f>IF(C3679+1=Protocol!$V$21,0,C3679+1)</f>
        <v>12</v>
      </c>
      <c r="D3680" s="1">
        <f t="shared" si="131"/>
        <v>1</v>
      </c>
      <c r="E3680" s="1" t="str">
        <f>INDEX(Protocol[Mark],MATCH(C3680,Protocol[Step],0))</f>
        <v>10Ama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219010001</v>
      </c>
      <c r="H3680" s="134">
        <f>Systematic[[#This Row],[SampleVariableLabel]]+100*Systematic[[#This Row],[State]]</f>
        <v>219011201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220</v>
      </c>
      <c r="B3681" s="1">
        <f>IF(C3681=0,IF(B3680=Protocol!$V$20,1,B3680+1),B3680)</f>
        <v>1</v>
      </c>
      <c r="C3681" s="1">
        <f>IF(C3680+1=Protocol!$V$21,0,C3680+1)</f>
        <v>0</v>
      </c>
      <c r="D3681" s="1">
        <f t="shared" si="131"/>
        <v>2</v>
      </c>
      <c r="E3681" s="1" t="str">
        <f>INDEX(Protocol[Mark],MATCH(C3681,Protocol[Step],0))</f>
        <v>0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220010002</v>
      </c>
      <c r="H3681" s="134">
        <f>Systematic[[#This Row],[SampleVariableLabel]]+100*Systematic[[#This Row],[State]]</f>
        <v>220010002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220</v>
      </c>
      <c r="B3682" s="1">
        <f>IF(C3682=0,IF(B3681=Protocol!$V$20,1,B3681+1),B3681)</f>
        <v>1</v>
      </c>
      <c r="C3682" s="1">
        <f>IF(C3681+1=Protocol!$V$21,0,C3681+1)</f>
        <v>1</v>
      </c>
      <c r="D3682" s="1">
        <f t="shared" si="131"/>
        <v>3</v>
      </c>
      <c r="E3682" s="1" t="str">
        <f>INDEX(Protocol[Mark],MATCH(C3682,Protocol[Step],0))</f>
        <v>1D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220010003</v>
      </c>
      <c r="H3682" s="134">
        <f>Systematic[[#This Row],[SampleVariableLabel]]+100*Systematic[[#This Row],[State]]</f>
        <v>220010103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220</v>
      </c>
      <c r="B3683" s="1">
        <f>IF(C3683=0,IF(B3682=Protocol!$V$20,1,B3682+1),B3682)</f>
        <v>1</v>
      </c>
      <c r="C3683" s="1">
        <f>IF(C3682+1=Protocol!$V$21,0,C3682+1)</f>
        <v>2</v>
      </c>
      <c r="D3683" s="1">
        <f t="shared" si="131"/>
        <v>4</v>
      </c>
      <c r="E3683" s="1" t="str">
        <f>INDEX(Protocol[Mark],MATCH(C3683,Protocol[Step],0))</f>
        <v>(M.1)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220010004</v>
      </c>
      <c r="H3683" s="134">
        <f>Systematic[[#This Row],[SampleVariableLabel]]+100*Systematic[[#This Row],[State]]</f>
        <v>220010204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220</v>
      </c>
      <c r="B3684" s="1">
        <f>IF(C3684=0,IF(B3683=Protocol!$V$20,1,B3683+1),B3683)</f>
        <v>1</v>
      </c>
      <c r="C3684" s="1">
        <f>IF(C3683+1=Protocol!$V$21,0,C3683+1)</f>
        <v>3</v>
      </c>
      <c r="D3684" s="1">
        <f t="shared" si="131"/>
        <v>5</v>
      </c>
      <c r="E3684" s="1" t="str">
        <f>INDEX(Protocol[Mark],MATCH(C3684,Protocol[Step],0))</f>
        <v>2Oct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220010005</v>
      </c>
      <c r="H3684" s="134">
        <f>Systematic[[#This Row],[SampleVariableLabel]]+100*Systematic[[#This Row],[State]]</f>
        <v>220010305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220</v>
      </c>
      <c r="B3685" s="1">
        <f>IF(C3685=0,IF(B3684=Protocol!$V$20,1,B3684+1),B3684)</f>
        <v>1</v>
      </c>
      <c r="C3685" s="1">
        <f>IF(C3684+1=Protocol!$V$21,0,C3684+1)</f>
        <v>4</v>
      </c>
      <c r="D3685" s="1">
        <f t="shared" si="131"/>
        <v>6</v>
      </c>
      <c r="E3685" s="1" t="str">
        <f>INDEX(Protocol[Mark],MATCH(C3685,Protocol[Step],0))</f>
        <v>3M2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220010006</v>
      </c>
      <c r="H3685" s="134">
        <f>Systematic[[#This Row],[SampleVariableLabel]]+100*Systematic[[#This Row],[State]]</f>
        <v>220010406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220</v>
      </c>
      <c r="B3686" s="1">
        <f>IF(C3686=0,IF(B3685=Protocol!$V$20,1,B3685+1),B3685)</f>
        <v>1</v>
      </c>
      <c r="C3686" s="1">
        <f>IF(C3685+1=Protocol!$V$21,0,C3685+1)</f>
        <v>5</v>
      </c>
      <c r="D3686" s="1">
        <f t="shared" si="131"/>
        <v>1</v>
      </c>
      <c r="E3686" s="1" t="str">
        <f>INDEX(Protocol[Mark],MATCH(C3686,Protocol[Step],0))</f>
        <v>M(c)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220010001</v>
      </c>
      <c r="H3686" s="134">
        <f>Systematic[[#This Row],[SampleVariableLabel]]+100*Systematic[[#This Row],[State]]</f>
        <v>220010501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220</v>
      </c>
      <c r="B3687" s="1">
        <f>IF(C3687=0,IF(B3686=Protocol!$V$20,1,B3686+1),B3686)</f>
        <v>1</v>
      </c>
      <c r="C3687" s="1">
        <f>IF(C3686+1=Protocol!$V$21,0,C3686+1)</f>
        <v>6</v>
      </c>
      <c r="D3687" s="1">
        <f t="shared" si="131"/>
        <v>2</v>
      </c>
      <c r="E3687" s="1" t="str">
        <f>INDEX(Protocol[Mark],MATCH(C3687,Protocol[Step],0))</f>
        <v>4P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220010002</v>
      </c>
      <c r="H3687" s="134">
        <f>Systematic[[#This Row],[SampleVariableLabel]]+100*Systematic[[#This Row],[State]]</f>
        <v>220010602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220</v>
      </c>
      <c r="B3688" s="1">
        <f>IF(C3688=0,IF(B3687=Protocol!$V$20,1,B3687+1),B3687)</f>
        <v>1</v>
      </c>
      <c r="C3688" s="1">
        <f>IF(C3687+1=Protocol!$V$21,0,C3687+1)</f>
        <v>7</v>
      </c>
      <c r="D3688" s="1">
        <f t="shared" si="131"/>
        <v>3</v>
      </c>
      <c r="E3688" s="1" t="str">
        <f>INDEX(Protocol[Mark],MATCH(C3688,Protocol[Step],0))</f>
        <v>5G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220010003</v>
      </c>
      <c r="H3688" s="134">
        <f>Systematic[[#This Row],[SampleVariableLabel]]+100*Systematic[[#This Row],[State]]</f>
        <v>220010703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220</v>
      </c>
      <c r="B3689" s="1">
        <f>IF(C3689=0,IF(B3688=Protocol!$V$20,1,B3688+1),B3688)</f>
        <v>1</v>
      </c>
      <c r="C3689" s="1">
        <f>IF(C3688+1=Protocol!$V$21,0,C3688+1)</f>
        <v>8</v>
      </c>
      <c r="D3689" s="1">
        <f t="shared" si="131"/>
        <v>4</v>
      </c>
      <c r="E3689" s="1" t="str">
        <f>INDEX(Protocol[Mark],MATCH(C3689,Protocol[Step],0))</f>
        <v>6S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220010004</v>
      </c>
      <c r="H3689" s="134">
        <f>Systematic[[#This Row],[SampleVariableLabel]]+100*Systematic[[#This Row],[State]]</f>
        <v>220010804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220</v>
      </c>
      <c r="B3690" s="1">
        <f>IF(C3690=0,IF(B3689=Protocol!$V$20,1,B3689+1),B3689)</f>
        <v>1</v>
      </c>
      <c r="C3690" s="1">
        <f>IF(C3689+1=Protocol!$V$21,0,C3689+1)</f>
        <v>9</v>
      </c>
      <c r="D3690" s="1">
        <f t="shared" si="131"/>
        <v>5</v>
      </c>
      <c r="E3690" s="1" t="str">
        <f>INDEX(Protocol[Mark],MATCH(C3690,Protocol[Step],0))</f>
        <v>7Gp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220010005</v>
      </c>
      <c r="H3690" s="134">
        <f>Systematic[[#This Row],[SampleVariableLabel]]+100*Systematic[[#This Row],[State]]</f>
        <v>220010905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220</v>
      </c>
      <c r="B3691" s="1">
        <f>IF(C3691=0,IF(B3690=Protocol!$V$20,1,B3690+1),B3690)</f>
        <v>1</v>
      </c>
      <c r="C3691" s="1">
        <f>IF(C3690+1=Protocol!$V$21,0,C3690+1)</f>
        <v>10</v>
      </c>
      <c r="D3691" s="1">
        <f t="shared" si="131"/>
        <v>6</v>
      </c>
      <c r="E3691" s="1" t="str">
        <f>INDEX(Protocol[Mark],MATCH(C3691,Protocol[Step],0))</f>
        <v>8U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220010006</v>
      </c>
      <c r="H3691" s="134">
        <f>Systematic[[#This Row],[SampleVariableLabel]]+100*Systematic[[#This Row],[State]]</f>
        <v>220011006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220</v>
      </c>
      <c r="B3692" s="1">
        <f>IF(C3692=0,IF(B3691=Protocol!$V$20,1,B3691+1),B3691)</f>
        <v>1</v>
      </c>
      <c r="C3692" s="1">
        <f>IF(C3691+1=Protocol!$V$21,0,C3691+1)</f>
        <v>11</v>
      </c>
      <c r="D3692" s="1">
        <f t="shared" si="131"/>
        <v>1</v>
      </c>
      <c r="E3692" s="1" t="str">
        <f>INDEX(Protocol[Mark],MATCH(C3692,Protocol[Step],0))</f>
        <v>9Rot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220010001</v>
      </c>
      <c r="H3692" s="134">
        <f>Systematic[[#This Row],[SampleVariableLabel]]+100*Systematic[[#This Row],[State]]</f>
        <v>220011101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220</v>
      </c>
      <c r="B3693" s="1">
        <f>IF(C3693=0,IF(B3692=Protocol!$V$20,1,B3692+1),B3692)</f>
        <v>1</v>
      </c>
      <c r="C3693" s="1">
        <f>IF(C3692+1=Protocol!$V$21,0,C3692+1)</f>
        <v>12</v>
      </c>
      <c r="D3693" s="1">
        <f t="shared" si="131"/>
        <v>2</v>
      </c>
      <c r="E3693" s="1" t="str">
        <f>INDEX(Protocol[Mark],MATCH(C3693,Protocol[Step],0))</f>
        <v>10Ama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220010002</v>
      </c>
      <c r="H3693" s="134">
        <f>Systematic[[#This Row],[SampleVariableLabel]]+100*Systematic[[#This Row],[State]]</f>
        <v>220011202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221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0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221010003</v>
      </c>
      <c r="H3694" s="134">
        <f>Systematic[[#This Row],[SampleVariableLabel]]+100*Systematic[[#This Row],[State]]</f>
        <v>221010003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221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1D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221010004</v>
      </c>
      <c r="H3695" s="134">
        <f>Systematic[[#This Row],[SampleVariableLabel]]+100*Systematic[[#This Row],[State]]</f>
        <v>221010104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221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(M.1)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221010005</v>
      </c>
      <c r="H3696" s="134">
        <f>Systematic[[#This Row],[SampleVariableLabel]]+100*Systematic[[#This Row],[State]]</f>
        <v>221010205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221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2Oct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221010006</v>
      </c>
      <c r="H3697" s="134">
        <f>Systematic[[#This Row],[SampleVariableLabel]]+100*Systematic[[#This Row],[State]]</f>
        <v>221010306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221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3M2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221010001</v>
      </c>
      <c r="H3698" s="134">
        <f>Systematic[[#This Row],[SampleVariableLabel]]+100*Systematic[[#This Row],[State]]</f>
        <v>221010401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221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M(c)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221010002</v>
      </c>
      <c r="H3699" s="134">
        <f>Systematic[[#This Row],[SampleVariableLabel]]+100*Systematic[[#This Row],[State]]</f>
        <v>221010502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221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4P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221010003</v>
      </c>
      <c r="H3700" s="134">
        <f>Systematic[[#This Row],[SampleVariableLabel]]+100*Systematic[[#This Row],[State]]</f>
        <v>221010603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221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5G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221010004</v>
      </c>
      <c r="H3701" s="134">
        <f>Systematic[[#This Row],[SampleVariableLabel]]+100*Systematic[[#This Row],[State]]</f>
        <v>221010704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221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6S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221010005</v>
      </c>
      <c r="H3702" s="134">
        <f>Systematic[[#This Row],[SampleVariableLabel]]+100*Systematic[[#This Row],[State]]</f>
        <v>221010805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221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7Gp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221010006</v>
      </c>
      <c r="H3703" s="134">
        <f>Systematic[[#This Row],[SampleVariableLabel]]+100*Systematic[[#This Row],[State]]</f>
        <v>221010906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221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8U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221010001</v>
      </c>
      <c r="H3704" s="134">
        <f>Systematic[[#This Row],[SampleVariableLabel]]+100*Systematic[[#This Row],[State]]</f>
        <v>221011001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221</v>
      </c>
      <c r="B3705" s="1">
        <f>IF(C3705=0,IF(B3704=Protocol!$V$20,1,B3704+1),B3704)</f>
        <v>1</v>
      </c>
      <c r="C3705" s="1">
        <f>IF(C3704+1=Protocol!$V$21,0,C3704+1)</f>
        <v>11</v>
      </c>
      <c r="D3705" s="1">
        <f t="shared" si="131"/>
        <v>2</v>
      </c>
      <c r="E3705" s="1" t="str">
        <f>INDEX(Protocol[Mark],MATCH(C3705,Protocol[Step],0))</f>
        <v>9Rot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221010002</v>
      </c>
      <c r="H3705" s="134">
        <f>Systematic[[#This Row],[SampleVariableLabel]]+100*Systematic[[#This Row],[State]]</f>
        <v>221011102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221</v>
      </c>
      <c r="B3706" s="1">
        <f>IF(C3706=0,IF(B3705=Protocol!$V$20,1,B3705+1),B3705)</f>
        <v>1</v>
      </c>
      <c r="C3706" s="1">
        <f>IF(C3705+1=Protocol!$V$21,0,C3705+1)</f>
        <v>12</v>
      </c>
      <c r="D3706" s="1">
        <f t="shared" si="131"/>
        <v>3</v>
      </c>
      <c r="E3706" s="1" t="str">
        <f>INDEX(Protocol[Mark],MATCH(C3706,Protocol[Step],0))</f>
        <v>10Ama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221010003</v>
      </c>
      <c r="H3706" s="134">
        <f>Systematic[[#This Row],[SampleVariableLabel]]+100*Systematic[[#This Row],[State]]</f>
        <v>221011203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222</v>
      </c>
      <c r="B3707" s="1">
        <f>IF(C3707=0,IF(B3706=Protocol!$V$20,1,B3706+1),B3706)</f>
        <v>1</v>
      </c>
      <c r="C3707" s="1">
        <f>IF(C3706+1=Protocol!$V$21,0,C3706+1)</f>
        <v>0</v>
      </c>
      <c r="D3707" s="1">
        <f t="shared" si="131"/>
        <v>4</v>
      </c>
      <c r="E3707" s="1" t="str">
        <f>INDEX(Protocol[Mark],MATCH(C3707,Protocol[Step],0))</f>
        <v>0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222010004</v>
      </c>
      <c r="H3707" s="134">
        <f>Systematic[[#This Row],[SampleVariableLabel]]+100*Systematic[[#This Row],[State]]</f>
        <v>222010004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222</v>
      </c>
      <c r="B3708" s="1">
        <f>IF(C3708=0,IF(B3707=Protocol!$V$20,1,B3707+1),B3707)</f>
        <v>1</v>
      </c>
      <c r="C3708" s="1">
        <f>IF(C3707+1=Protocol!$V$21,0,C3707+1)</f>
        <v>1</v>
      </c>
      <c r="D3708" s="1">
        <f t="shared" si="131"/>
        <v>5</v>
      </c>
      <c r="E3708" s="1" t="str">
        <f>INDEX(Protocol[Mark],MATCH(C3708,Protocol[Step],0))</f>
        <v>1D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222010005</v>
      </c>
      <c r="H3708" s="134">
        <f>Systematic[[#This Row],[SampleVariableLabel]]+100*Systematic[[#This Row],[State]]</f>
        <v>222010105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222</v>
      </c>
      <c r="B3709" s="1">
        <f>IF(C3709=0,IF(B3708=Protocol!$V$20,1,B3708+1),B3708)</f>
        <v>1</v>
      </c>
      <c r="C3709" s="1">
        <f>IF(C3708+1=Protocol!$V$21,0,C3708+1)</f>
        <v>2</v>
      </c>
      <c r="D3709" s="1">
        <f t="shared" si="131"/>
        <v>6</v>
      </c>
      <c r="E3709" s="1" t="str">
        <f>INDEX(Protocol[Mark],MATCH(C3709,Protocol[Step],0))</f>
        <v>(M.1)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222010006</v>
      </c>
      <c r="H3709" s="134">
        <f>Systematic[[#This Row],[SampleVariableLabel]]+100*Systematic[[#This Row],[State]]</f>
        <v>222010206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222</v>
      </c>
      <c r="B3710" s="1">
        <f>IF(C3710=0,IF(B3709=Protocol!$V$20,1,B3709+1),B3709)</f>
        <v>1</v>
      </c>
      <c r="C3710" s="1">
        <f>IF(C3709+1=Protocol!$V$21,0,C3709+1)</f>
        <v>3</v>
      </c>
      <c r="D3710" s="1">
        <f t="shared" si="131"/>
        <v>1</v>
      </c>
      <c r="E3710" s="1" t="str">
        <f>INDEX(Protocol[Mark],MATCH(C3710,Protocol[Step],0))</f>
        <v>2Oct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222010001</v>
      </c>
      <c r="H3710" s="134">
        <f>Systematic[[#This Row],[SampleVariableLabel]]+100*Systematic[[#This Row],[State]]</f>
        <v>222010301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222</v>
      </c>
      <c r="B3711" s="1">
        <f>IF(C3711=0,IF(B3710=Protocol!$V$20,1,B3710+1),B3710)</f>
        <v>1</v>
      </c>
      <c r="C3711" s="1">
        <f>IF(C3710+1=Protocol!$V$21,0,C3710+1)</f>
        <v>4</v>
      </c>
      <c r="D3711" s="1">
        <f t="shared" si="131"/>
        <v>2</v>
      </c>
      <c r="E3711" s="1" t="str">
        <f>INDEX(Protocol[Mark],MATCH(C3711,Protocol[Step],0))</f>
        <v>3M2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222010002</v>
      </c>
      <c r="H3711" s="134">
        <f>Systematic[[#This Row],[SampleVariableLabel]]+100*Systematic[[#This Row],[State]]</f>
        <v>222010402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222</v>
      </c>
      <c r="B3712" s="1">
        <f>IF(C3712=0,IF(B3711=Protocol!$V$20,1,B3711+1),B3711)</f>
        <v>1</v>
      </c>
      <c r="C3712" s="1">
        <f>IF(C3711+1=Protocol!$V$21,0,C3711+1)</f>
        <v>5</v>
      </c>
      <c r="D3712" s="1">
        <f t="shared" si="131"/>
        <v>3</v>
      </c>
      <c r="E3712" s="1" t="str">
        <f>INDEX(Protocol[Mark],MATCH(C3712,Protocol[Step],0))</f>
        <v>M(c)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222010003</v>
      </c>
      <c r="H3712" s="134">
        <f>Systematic[[#This Row],[SampleVariableLabel]]+100*Systematic[[#This Row],[State]]</f>
        <v>222010503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222</v>
      </c>
      <c r="B3713" s="1">
        <f>IF(C3713=0,IF(B3712=Protocol!$V$20,1,B3712+1),B3712)</f>
        <v>1</v>
      </c>
      <c r="C3713" s="1">
        <f>IF(C3712+1=Protocol!$V$21,0,C3712+1)</f>
        <v>6</v>
      </c>
      <c r="D3713" s="1">
        <f t="shared" si="131"/>
        <v>4</v>
      </c>
      <c r="E3713" s="1" t="str">
        <f>INDEX(Protocol[Mark],MATCH(C3713,Protocol[Step],0))</f>
        <v>4P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222010004</v>
      </c>
      <c r="H3713" s="134">
        <f>Systematic[[#This Row],[SampleVariableLabel]]+100*Systematic[[#This Row],[State]]</f>
        <v>222010604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222</v>
      </c>
      <c r="B3714" s="1">
        <f>IF(C3714=0,IF(B3713=Protocol!$V$20,1,B3713+1),B3713)</f>
        <v>1</v>
      </c>
      <c r="C3714" s="1">
        <f>IF(C3713+1=Protocol!$V$21,0,C3713+1)</f>
        <v>7</v>
      </c>
      <c r="D3714" s="1">
        <f t="shared" si="131"/>
        <v>5</v>
      </c>
      <c r="E3714" s="1" t="str">
        <f>INDEX(Protocol[Mark],MATCH(C3714,Protocol[Step],0))</f>
        <v>5G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222010005</v>
      </c>
      <c r="H3714" s="134">
        <f>Systematic[[#This Row],[SampleVariableLabel]]+100*Systematic[[#This Row],[State]]</f>
        <v>222010705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222</v>
      </c>
      <c r="B3715" s="1">
        <f>IF(C3715=0,IF(B3714=Protocol!$V$20,1,B3714+1),B3714)</f>
        <v>1</v>
      </c>
      <c r="C3715" s="1">
        <f>IF(C3714+1=Protocol!$V$21,0,C3714+1)</f>
        <v>8</v>
      </c>
      <c r="D3715" s="1">
        <f t="shared" ref="D3715:D3778" si="133">IF(D3714=nVariables,1,D3714+1)</f>
        <v>6</v>
      </c>
      <c r="E3715" s="1" t="str">
        <f>INDEX(Protocol[Mark],MATCH(C3715,Protocol[Step],0))</f>
        <v>6S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222010006</v>
      </c>
      <c r="H3715" s="134">
        <f>Systematic[[#This Row],[SampleVariableLabel]]+100*Systematic[[#This Row],[State]]</f>
        <v>222010806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222</v>
      </c>
      <c r="B3716" s="1">
        <f>IF(C3716=0,IF(B3715=Protocol!$V$20,1,B3715+1),B3715)</f>
        <v>1</v>
      </c>
      <c r="C3716" s="1">
        <f>IF(C3715+1=Protocol!$V$21,0,C3715+1)</f>
        <v>9</v>
      </c>
      <c r="D3716" s="1">
        <f t="shared" si="133"/>
        <v>1</v>
      </c>
      <c r="E3716" s="1" t="str">
        <f>INDEX(Protocol[Mark],MATCH(C3716,Protocol[Step],0))</f>
        <v>7Gp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222010001</v>
      </c>
      <c r="H3716" s="134">
        <f>Systematic[[#This Row],[SampleVariableLabel]]+100*Systematic[[#This Row],[State]]</f>
        <v>222010901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222</v>
      </c>
      <c r="B3717" s="1">
        <f>IF(C3717=0,IF(B3716=Protocol!$V$20,1,B3716+1),B3716)</f>
        <v>1</v>
      </c>
      <c r="C3717" s="1">
        <f>IF(C3716+1=Protocol!$V$21,0,C3716+1)</f>
        <v>10</v>
      </c>
      <c r="D3717" s="1">
        <f t="shared" si="133"/>
        <v>2</v>
      </c>
      <c r="E3717" s="1" t="str">
        <f>INDEX(Protocol[Mark],MATCH(C3717,Protocol[Step],0))</f>
        <v>8U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222010002</v>
      </c>
      <c r="H3717" s="134">
        <f>Systematic[[#This Row],[SampleVariableLabel]]+100*Systematic[[#This Row],[State]]</f>
        <v>222011002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222</v>
      </c>
      <c r="B3718" s="1">
        <f>IF(C3718=0,IF(B3717=Protocol!$V$20,1,B3717+1),B3717)</f>
        <v>1</v>
      </c>
      <c r="C3718" s="1">
        <f>IF(C3717+1=Protocol!$V$21,0,C3717+1)</f>
        <v>11</v>
      </c>
      <c r="D3718" s="1">
        <f t="shared" si="133"/>
        <v>3</v>
      </c>
      <c r="E3718" s="1" t="str">
        <f>INDEX(Protocol[Mark],MATCH(C3718,Protocol[Step],0))</f>
        <v>9Rot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222010003</v>
      </c>
      <c r="H3718" s="134">
        <f>Systematic[[#This Row],[SampleVariableLabel]]+100*Systematic[[#This Row],[State]]</f>
        <v>222011103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222</v>
      </c>
      <c r="B3719" s="1">
        <f>IF(C3719=0,IF(B3718=Protocol!$V$20,1,B3718+1),B3718)</f>
        <v>1</v>
      </c>
      <c r="C3719" s="1">
        <f>IF(C3718+1=Protocol!$V$21,0,C3718+1)</f>
        <v>12</v>
      </c>
      <c r="D3719" s="1">
        <f t="shared" si="133"/>
        <v>4</v>
      </c>
      <c r="E3719" s="1" t="str">
        <f>INDEX(Protocol[Mark],MATCH(C3719,Protocol[Step],0))</f>
        <v>10Ama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222010004</v>
      </c>
      <c r="H3719" s="134">
        <f>Systematic[[#This Row],[SampleVariableLabel]]+100*Systematic[[#This Row],[State]]</f>
        <v>222011204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223</v>
      </c>
      <c r="B3720" s="1">
        <f>IF(C3720=0,IF(B3719=Protocol!$V$20,1,B3719+1),B3719)</f>
        <v>1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0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223010005</v>
      </c>
      <c r="H3720" s="134">
        <f>Systematic[[#This Row],[SampleVariableLabel]]+100*Systematic[[#This Row],[State]]</f>
        <v>223010005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223</v>
      </c>
      <c r="B3721" s="1">
        <f>IF(C3721=0,IF(B3720=Protocol!$V$20,1,B3720+1),B3720)</f>
        <v>1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1D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223010006</v>
      </c>
      <c r="H3721" s="134">
        <f>Systematic[[#This Row],[SampleVariableLabel]]+100*Systematic[[#This Row],[State]]</f>
        <v>223010106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223</v>
      </c>
      <c r="B3722" s="1">
        <f>IF(C3722=0,IF(B3721=Protocol!$V$20,1,B3721+1),B3721)</f>
        <v>1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(M.1)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223010001</v>
      </c>
      <c r="H3722" s="134">
        <f>Systematic[[#This Row],[SampleVariableLabel]]+100*Systematic[[#This Row],[State]]</f>
        <v>223010201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223</v>
      </c>
      <c r="B3723" s="1">
        <f>IF(C3723=0,IF(B3722=Protocol!$V$20,1,B3722+1),B3722)</f>
        <v>1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2Oct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223010002</v>
      </c>
      <c r="H3723" s="134">
        <f>Systematic[[#This Row],[SampleVariableLabel]]+100*Systematic[[#This Row],[State]]</f>
        <v>223010302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223</v>
      </c>
      <c r="B3724" s="1">
        <f>IF(C3724=0,IF(B3723=Protocol!$V$20,1,B3723+1),B3723)</f>
        <v>1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3M2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223010003</v>
      </c>
      <c r="H3724" s="134">
        <f>Systematic[[#This Row],[SampleVariableLabel]]+100*Systematic[[#This Row],[State]]</f>
        <v>223010403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223</v>
      </c>
      <c r="B3725" s="1">
        <f>IF(C3725=0,IF(B3724=Protocol!$V$20,1,B3724+1),B3724)</f>
        <v>1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M(c)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223010004</v>
      </c>
      <c r="H3725" s="134">
        <f>Systematic[[#This Row],[SampleVariableLabel]]+100*Systematic[[#This Row],[State]]</f>
        <v>223010504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223</v>
      </c>
      <c r="B3726" s="1">
        <f>IF(C3726=0,IF(B3725=Protocol!$V$20,1,B3725+1),B3725)</f>
        <v>1</v>
      </c>
      <c r="C3726" s="1">
        <f>IF(C3725+1=Protocol!$V$21,0,C3725+1)</f>
        <v>6</v>
      </c>
      <c r="D3726" s="1">
        <f t="shared" si="133"/>
        <v>5</v>
      </c>
      <c r="E3726" s="1" t="str">
        <f>INDEX(Protocol[Mark],MATCH(C3726,Protocol[Step],0))</f>
        <v>4P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223010005</v>
      </c>
      <c r="H3726" s="134">
        <f>Systematic[[#This Row],[SampleVariableLabel]]+100*Systematic[[#This Row],[State]]</f>
        <v>223010605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223</v>
      </c>
      <c r="B3727" s="1">
        <f>IF(C3727=0,IF(B3726=Protocol!$V$20,1,B3726+1),B3726)</f>
        <v>1</v>
      </c>
      <c r="C3727" s="1">
        <f>IF(C3726+1=Protocol!$V$21,0,C3726+1)</f>
        <v>7</v>
      </c>
      <c r="D3727" s="1">
        <f t="shared" si="133"/>
        <v>6</v>
      </c>
      <c r="E3727" s="1" t="str">
        <f>INDEX(Protocol[Mark],MATCH(C3727,Protocol[Step],0))</f>
        <v>5G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223010006</v>
      </c>
      <c r="H3727" s="134">
        <f>Systematic[[#This Row],[SampleVariableLabel]]+100*Systematic[[#This Row],[State]]</f>
        <v>223010706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223</v>
      </c>
      <c r="B3728" s="1">
        <f>IF(C3728=0,IF(B3727=Protocol!$V$20,1,B3727+1),B3727)</f>
        <v>1</v>
      </c>
      <c r="C3728" s="1">
        <f>IF(C3727+1=Protocol!$V$21,0,C3727+1)</f>
        <v>8</v>
      </c>
      <c r="D3728" s="1">
        <f t="shared" si="133"/>
        <v>1</v>
      </c>
      <c r="E3728" s="1" t="str">
        <f>INDEX(Protocol[Mark],MATCH(C3728,Protocol[Step],0))</f>
        <v>6S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223010001</v>
      </c>
      <c r="H3728" s="134">
        <f>Systematic[[#This Row],[SampleVariableLabel]]+100*Systematic[[#This Row],[State]]</f>
        <v>223010801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223</v>
      </c>
      <c r="B3729" s="1">
        <f>IF(C3729=0,IF(B3728=Protocol!$V$20,1,B3728+1),B3728)</f>
        <v>1</v>
      </c>
      <c r="C3729" s="1">
        <f>IF(C3728+1=Protocol!$V$21,0,C3728+1)</f>
        <v>9</v>
      </c>
      <c r="D3729" s="1">
        <f t="shared" si="133"/>
        <v>2</v>
      </c>
      <c r="E3729" s="1" t="str">
        <f>INDEX(Protocol[Mark],MATCH(C3729,Protocol[Step],0))</f>
        <v>7Gp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223010002</v>
      </c>
      <c r="H3729" s="134">
        <f>Systematic[[#This Row],[SampleVariableLabel]]+100*Systematic[[#This Row],[State]]</f>
        <v>223010902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223</v>
      </c>
      <c r="B3730" s="1">
        <f>IF(C3730=0,IF(B3729=Protocol!$V$20,1,B3729+1),B3729)</f>
        <v>1</v>
      </c>
      <c r="C3730" s="1">
        <f>IF(C3729+1=Protocol!$V$21,0,C3729+1)</f>
        <v>10</v>
      </c>
      <c r="D3730" s="1">
        <f t="shared" si="133"/>
        <v>3</v>
      </c>
      <c r="E3730" s="1" t="str">
        <f>INDEX(Protocol[Mark],MATCH(C3730,Protocol[Step],0))</f>
        <v>8U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223010003</v>
      </c>
      <c r="H3730" s="134">
        <f>Systematic[[#This Row],[SampleVariableLabel]]+100*Systematic[[#This Row],[State]]</f>
        <v>223011003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223</v>
      </c>
      <c r="B3731" s="1">
        <f>IF(C3731=0,IF(B3730=Protocol!$V$20,1,B3730+1),B3730)</f>
        <v>1</v>
      </c>
      <c r="C3731" s="1">
        <f>IF(C3730+1=Protocol!$V$21,0,C3730+1)</f>
        <v>11</v>
      </c>
      <c r="D3731" s="1">
        <f t="shared" si="133"/>
        <v>4</v>
      </c>
      <c r="E3731" s="1" t="str">
        <f>INDEX(Protocol[Mark],MATCH(C3731,Protocol[Step],0))</f>
        <v>9Rot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223010004</v>
      </c>
      <c r="H3731" s="134">
        <f>Systematic[[#This Row],[SampleVariableLabel]]+100*Systematic[[#This Row],[State]]</f>
        <v>223011104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223</v>
      </c>
      <c r="B3732" s="1">
        <f>IF(C3732=0,IF(B3731=Protocol!$V$20,1,B3731+1),B3731)</f>
        <v>1</v>
      </c>
      <c r="C3732" s="1">
        <f>IF(C3731+1=Protocol!$V$21,0,C3731+1)</f>
        <v>12</v>
      </c>
      <c r="D3732" s="1">
        <f t="shared" si="133"/>
        <v>5</v>
      </c>
      <c r="E3732" s="1" t="str">
        <f>INDEX(Protocol[Mark],MATCH(C3732,Protocol[Step],0))</f>
        <v>10Ama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223010005</v>
      </c>
      <c r="H3732" s="134">
        <f>Systematic[[#This Row],[SampleVariableLabel]]+100*Systematic[[#This Row],[State]]</f>
        <v>223011205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224</v>
      </c>
      <c r="B3733" s="1">
        <f>IF(C3733=0,IF(B3732=Protocol!$V$20,1,B3732+1),B3732)</f>
        <v>1</v>
      </c>
      <c r="C3733" s="1">
        <f>IF(C3732+1=Protocol!$V$21,0,C3732+1)</f>
        <v>0</v>
      </c>
      <c r="D3733" s="1">
        <f t="shared" si="133"/>
        <v>6</v>
      </c>
      <c r="E3733" s="1" t="str">
        <f>INDEX(Protocol[Mark],MATCH(C3733,Protocol[Step],0))</f>
        <v>0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224010006</v>
      </c>
      <c r="H3733" s="134">
        <f>Systematic[[#This Row],[SampleVariableLabel]]+100*Systematic[[#This Row],[State]]</f>
        <v>224010006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224</v>
      </c>
      <c r="B3734" s="1">
        <f>IF(C3734=0,IF(B3733=Protocol!$V$20,1,B3733+1),B3733)</f>
        <v>1</v>
      </c>
      <c r="C3734" s="1">
        <f>IF(C3733+1=Protocol!$V$21,0,C3733+1)</f>
        <v>1</v>
      </c>
      <c r="D3734" s="1">
        <f t="shared" si="133"/>
        <v>1</v>
      </c>
      <c r="E3734" s="1" t="str">
        <f>INDEX(Protocol[Mark],MATCH(C3734,Protocol[Step],0))</f>
        <v>1D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224010001</v>
      </c>
      <c r="H3734" s="134">
        <f>Systematic[[#This Row],[SampleVariableLabel]]+100*Systematic[[#This Row],[State]]</f>
        <v>224010101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224</v>
      </c>
      <c r="B3735" s="1">
        <f>IF(C3735=0,IF(B3734=Protocol!$V$20,1,B3734+1),B3734)</f>
        <v>1</v>
      </c>
      <c r="C3735" s="1">
        <f>IF(C3734+1=Protocol!$V$21,0,C3734+1)</f>
        <v>2</v>
      </c>
      <c r="D3735" s="1">
        <f t="shared" si="133"/>
        <v>2</v>
      </c>
      <c r="E3735" s="1" t="str">
        <f>INDEX(Protocol[Mark],MATCH(C3735,Protocol[Step],0))</f>
        <v>(M.1)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224010002</v>
      </c>
      <c r="H3735" s="134">
        <f>Systematic[[#This Row],[SampleVariableLabel]]+100*Systematic[[#This Row],[State]]</f>
        <v>224010202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224</v>
      </c>
      <c r="B3736" s="1">
        <f>IF(C3736=0,IF(B3735=Protocol!$V$20,1,B3735+1),B3735)</f>
        <v>1</v>
      </c>
      <c r="C3736" s="1">
        <f>IF(C3735+1=Protocol!$V$21,0,C3735+1)</f>
        <v>3</v>
      </c>
      <c r="D3736" s="1">
        <f t="shared" si="133"/>
        <v>3</v>
      </c>
      <c r="E3736" s="1" t="str">
        <f>INDEX(Protocol[Mark],MATCH(C3736,Protocol[Step],0))</f>
        <v>2Oct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224010003</v>
      </c>
      <c r="H3736" s="134">
        <f>Systematic[[#This Row],[SampleVariableLabel]]+100*Systematic[[#This Row],[State]]</f>
        <v>224010303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224</v>
      </c>
      <c r="B3737" s="1">
        <f>IF(C3737=0,IF(B3736=Protocol!$V$20,1,B3736+1),B3736)</f>
        <v>1</v>
      </c>
      <c r="C3737" s="1">
        <f>IF(C3736+1=Protocol!$V$21,0,C3736+1)</f>
        <v>4</v>
      </c>
      <c r="D3737" s="1">
        <f t="shared" si="133"/>
        <v>4</v>
      </c>
      <c r="E3737" s="1" t="str">
        <f>INDEX(Protocol[Mark],MATCH(C3737,Protocol[Step],0))</f>
        <v>3M2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224010004</v>
      </c>
      <c r="H3737" s="134">
        <f>Systematic[[#This Row],[SampleVariableLabel]]+100*Systematic[[#This Row],[State]]</f>
        <v>224010404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224</v>
      </c>
      <c r="B3738" s="1">
        <f>IF(C3738=0,IF(B3737=Protocol!$V$20,1,B3737+1),B3737)</f>
        <v>1</v>
      </c>
      <c r="C3738" s="1">
        <f>IF(C3737+1=Protocol!$V$21,0,C3737+1)</f>
        <v>5</v>
      </c>
      <c r="D3738" s="1">
        <f t="shared" si="133"/>
        <v>5</v>
      </c>
      <c r="E3738" s="1" t="str">
        <f>INDEX(Protocol[Mark],MATCH(C3738,Protocol[Step],0))</f>
        <v>M(c)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224010005</v>
      </c>
      <c r="H3738" s="134">
        <f>Systematic[[#This Row],[SampleVariableLabel]]+100*Systematic[[#This Row],[State]]</f>
        <v>224010505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224</v>
      </c>
      <c r="B3739" s="1">
        <f>IF(C3739=0,IF(B3738=Protocol!$V$20,1,B3738+1),B3738)</f>
        <v>1</v>
      </c>
      <c r="C3739" s="1">
        <f>IF(C3738+1=Protocol!$V$21,0,C3738+1)</f>
        <v>6</v>
      </c>
      <c r="D3739" s="1">
        <f t="shared" si="133"/>
        <v>6</v>
      </c>
      <c r="E3739" s="1" t="str">
        <f>INDEX(Protocol[Mark],MATCH(C3739,Protocol[Step],0))</f>
        <v>4P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224010006</v>
      </c>
      <c r="H3739" s="134">
        <f>Systematic[[#This Row],[SampleVariableLabel]]+100*Systematic[[#This Row],[State]]</f>
        <v>224010606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224</v>
      </c>
      <c r="B3740" s="1">
        <f>IF(C3740=0,IF(B3739=Protocol!$V$20,1,B3739+1),B3739)</f>
        <v>1</v>
      </c>
      <c r="C3740" s="1">
        <f>IF(C3739+1=Protocol!$V$21,0,C3739+1)</f>
        <v>7</v>
      </c>
      <c r="D3740" s="1">
        <f t="shared" si="133"/>
        <v>1</v>
      </c>
      <c r="E3740" s="1" t="str">
        <f>INDEX(Protocol[Mark],MATCH(C3740,Protocol[Step],0))</f>
        <v>5G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224010001</v>
      </c>
      <c r="H3740" s="134">
        <f>Systematic[[#This Row],[SampleVariableLabel]]+100*Systematic[[#This Row],[State]]</f>
        <v>224010701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224</v>
      </c>
      <c r="B3741" s="1">
        <f>IF(C3741=0,IF(B3740=Protocol!$V$20,1,B3740+1),B3740)</f>
        <v>1</v>
      </c>
      <c r="C3741" s="1">
        <f>IF(C3740+1=Protocol!$V$21,0,C3740+1)</f>
        <v>8</v>
      </c>
      <c r="D3741" s="1">
        <f t="shared" si="133"/>
        <v>2</v>
      </c>
      <c r="E3741" s="1" t="str">
        <f>INDEX(Protocol[Mark],MATCH(C3741,Protocol[Step],0))</f>
        <v>6S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224010002</v>
      </c>
      <c r="H3741" s="134">
        <f>Systematic[[#This Row],[SampleVariableLabel]]+100*Systematic[[#This Row],[State]]</f>
        <v>224010802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224</v>
      </c>
      <c r="B3742" s="1">
        <f>IF(C3742=0,IF(B3741=Protocol!$V$20,1,B3741+1),B3741)</f>
        <v>1</v>
      </c>
      <c r="C3742" s="1">
        <f>IF(C3741+1=Protocol!$V$21,0,C3741+1)</f>
        <v>9</v>
      </c>
      <c r="D3742" s="1">
        <f t="shared" si="133"/>
        <v>3</v>
      </c>
      <c r="E3742" s="1" t="str">
        <f>INDEX(Protocol[Mark],MATCH(C3742,Protocol[Step],0))</f>
        <v>7Gp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224010003</v>
      </c>
      <c r="H3742" s="134">
        <f>Systematic[[#This Row],[SampleVariableLabel]]+100*Systematic[[#This Row],[State]]</f>
        <v>224010903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224</v>
      </c>
      <c r="B3743" s="1">
        <f>IF(C3743=0,IF(B3742=Protocol!$V$20,1,B3742+1),B3742)</f>
        <v>1</v>
      </c>
      <c r="C3743" s="1">
        <f>IF(C3742+1=Protocol!$V$21,0,C3742+1)</f>
        <v>10</v>
      </c>
      <c r="D3743" s="1">
        <f t="shared" si="133"/>
        <v>4</v>
      </c>
      <c r="E3743" s="1" t="str">
        <f>INDEX(Protocol[Mark],MATCH(C3743,Protocol[Step],0))</f>
        <v>8U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224010004</v>
      </c>
      <c r="H3743" s="134">
        <f>Systematic[[#This Row],[SampleVariableLabel]]+100*Systematic[[#This Row],[State]]</f>
        <v>224011004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224</v>
      </c>
      <c r="B3744" s="1">
        <f>IF(C3744=0,IF(B3743=Protocol!$V$20,1,B3743+1),B3743)</f>
        <v>1</v>
      </c>
      <c r="C3744" s="1">
        <f>IF(C3743+1=Protocol!$V$21,0,C3743+1)</f>
        <v>11</v>
      </c>
      <c r="D3744" s="1">
        <f t="shared" si="133"/>
        <v>5</v>
      </c>
      <c r="E3744" s="1" t="str">
        <f>INDEX(Protocol[Mark],MATCH(C3744,Protocol[Step],0))</f>
        <v>9Rot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224010005</v>
      </c>
      <c r="H3744" s="134">
        <f>Systematic[[#This Row],[SampleVariableLabel]]+100*Systematic[[#This Row],[State]]</f>
        <v>224011105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224</v>
      </c>
      <c r="B3745" s="1">
        <f>IF(C3745=0,IF(B3744=Protocol!$V$20,1,B3744+1),B3744)</f>
        <v>1</v>
      </c>
      <c r="C3745" s="1">
        <f>IF(C3744+1=Protocol!$V$21,0,C3744+1)</f>
        <v>12</v>
      </c>
      <c r="D3745" s="1">
        <f t="shared" si="133"/>
        <v>6</v>
      </c>
      <c r="E3745" s="1" t="str">
        <f>INDEX(Protocol[Mark],MATCH(C3745,Protocol[Step],0))</f>
        <v>10Ama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224010006</v>
      </c>
      <c r="H3745" s="134">
        <f>Systematic[[#This Row],[SampleVariableLabel]]+100*Systematic[[#This Row],[State]]</f>
        <v>224011206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225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0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225010001</v>
      </c>
      <c r="H3746" s="134">
        <f>Systematic[[#This Row],[SampleVariableLabel]]+100*Systematic[[#This Row],[State]]</f>
        <v>225010001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225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225010002</v>
      </c>
      <c r="H3747" s="134">
        <f>Systematic[[#This Row],[SampleVariableLabel]]+100*Systematic[[#This Row],[State]]</f>
        <v>225010102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225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(M.1)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225010003</v>
      </c>
      <c r="H3748" s="134">
        <f>Systematic[[#This Row],[SampleVariableLabel]]+100*Systematic[[#This Row],[State]]</f>
        <v>225010203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225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2Oct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225010004</v>
      </c>
      <c r="H3749" s="134">
        <f>Systematic[[#This Row],[SampleVariableLabel]]+100*Systematic[[#This Row],[State]]</f>
        <v>225010304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225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3M2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225010005</v>
      </c>
      <c r="H3750" s="134">
        <f>Systematic[[#This Row],[SampleVariableLabel]]+100*Systematic[[#This Row],[State]]</f>
        <v>225010405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225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M(c)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225010006</v>
      </c>
      <c r="H3751" s="134">
        <f>Systematic[[#This Row],[SampleVariableLabel]]+100*Systematic[[#This Row],[State]]</f>
        <v>225010506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225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4P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225010001</v>
      </c>
      <c r="H3752" s="134">
        <f>Systematic[[#This Row],[SampleVariableLabel]]+100*Systematic[[#This Row],[State]]</f>
        <v>225010601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225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5G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225010002</v>
      </c>
      <c r="H3753" s="134">
        <f>Systematic[[#This Row],[SampleVariableLabel]]+100*Systematic[[#This Row],[State]]</f>
        <v>225010702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225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6S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225010003</v>
      </c>
      <c r="H3754" s="134">
        <f>Systematic[[#This Row],[SampleVariableLabel]]+100*Systematic[[#This Row],[State]]</f>
        <v>225010803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225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7Gp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225010004</v>
      </c>
      <c r="H3755" s="134">
        <f>Systematic[[#This Row],[SampleVariableLabel]]+100*Systematic[[#This Row],[State]]</f>
        <v>225010904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225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8U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225010005</v>
      </c>
      <c r="H3756" s="134">
        <f>Systematic[[#This Row],[SampleVariableLabel]]+100*Systematic[[#This Row],[State]]</f>
        <v>225011005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225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9Rot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225010006</v>
      </c>
      <c r="H3757" s="134">
        <f>Systematic[[#This Row],[SampleVariableLabel]]+100*Systematic[[#This Row],[State]]</f>
        <v>225011106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225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10Ama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225010001</v>
      </c>
      <c r="H3758" s="134">
        <f>Systematic[[#This Row],[SampleVariableLabel]]+100*Systematic[[#This Row],[State]]</f>
        <v>225011201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226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0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226010002</v>
      </c>
      <c r="H3759" s="134">
        <f>Systematic[[#This Row],[SampleVariableLabel]]+100*Systematic[[#This Row],[State]]</f>
        <v>226010002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226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1D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226010003</v>
      </c>
      <c r="H3760" s="134">
        <f>Systematic[[#This Row],[SampleVariableLabel]]+100*Systematic[[#This Row],[State]]</f>
        <v>226010103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226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(M.1)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226010004</v>
      </c>
      <c r="H3761" s="134">
        <f>Systematic[[#This Row],[SampleVariableLabel]]+100*Systematic[[#This Row],[State]]</f>
        <v>226010204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226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2Oct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226010005</v>
      </c>
      <c r="H3762" s="134">
        <f>Systematic[[#This Row],[SampleVariableLabel]]+100*Systematic[[#This Row],[State]]</f>
        <v>226010305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226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3M2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226010006</v>
      </c>
      <c r="H3763" s="134">
        <f>Systematic[[#This Row],[SampleVariableLabel]]+100*Systematic[[#This Row],[State]]</f>
        <v>226010406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226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M(c)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226010001</v>
      </c>
      <c r="H3764" s="134">
        <f>Systematic[[#This Row],[SampleVariableLabel]]+100*Systematic[[#This Row],[State]]</f>
        <v>226010501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226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4P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226010002</v>
      </c>
      <c r="H3765" s="134">
        <f>Systematic[[#This Row],[SampleVariableLabel]]+100*Systematic[[#This Row],[State]]</f>
        <v>226010602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226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5G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226010003</v>
      </c>
      <c r="H3766" s="134">
        <f>Systematic[[#This Row],[SampleVariableLabel]]+100*Systematic[[#This Row],[State]]</f>
        <v>226010703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226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6S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226010004</v>
      </c>
      <c r="H3767" s="134">
        <f>Systematic[[#This Row],[SampleVariableLabel]]+100*Systematic[[#This Row],[State]]</f>
        <v>226010804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226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7Gp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226010005</v>
      </c>
      <c r="H3768" s="134">
        <f>Systematic[[#This Row],[SampleVariableLabel]]+100*Systematic[[#This Row],[State]]</f>
        <v>226010905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226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8U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226010006</v>
      </c>
      <c r="H3769" s="134">
        <f>Systematic[[#This Row],[SampleVariableLabel]]+100*Systematic[[#This Row],[State]]</f>
        <v>226011006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226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9Rot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226010001</v>
      </c>
      <c r="H3770" s="134">
        <f>Systematic[[#This Row],[SampleVariableLabel]]+100*Systematic[[#This Row],[State]]</f>
        <v>226011101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226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10Ama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226010002</v>
      </c>
      <c r="H3771" s="134">
        <f>Systematic[[#This Row],[SampleVariableLabel]]+100*Systematic[[#This Row],[State]]</f>
        <v>226011202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227</v>
      </c>
      <c r="B3772" s="1">
        <f>IF(C3772=0,IF(B3771=Protocol!$V$20,1,B3771+1),B3771)</f>
        <v>1</v>
      </c>
      <c r="C3772" s="1">
        <f>IF(C3771+1=Protocol!$V$21,0,C3771+1)</f>
        <v>0</v>
      </c>
      <c r="D3772" s="1">
        <f t="shared" si="133"/>
        <v>3</v>
      </c>
      <c r="E3772" s="1" t="str">
        <f>INDEX(Protocol[Mark],MATCH(C3772,Protocol[Step],0))</f>
        <v>0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227010003</v>
      </c>
      <c r="H3772" s="134">
        <f>Systematic[[#This Row],[SampleVariableLabel]]+100*Systematic[[#This Row],[State]]</f>
        <v>227010003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227</v>
      </c>
      <c r="B3773" s="1">
        <f>IF(C3773=0,IF(B3772=Protocol!$V$20,1,B3772+1),B3772)</f>
        <v>1</v>
      </c>
      <c r="C3773" s="1">
        <f>IF(C3772+1=Protocol!$V$21,0,C3772+1)</f>
        <v>1</v>
      </c>
      <c r="D3773" s="1">
        <f t="shared" si="133"/>
        <v>4</v>
      </c>
      <c r="E3773" s="1" t="str">
        <f>INDEX(Protocol[Mark],MATCH(C3773,Protocol[Step],0))</f>
        <v>1D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227010004</v>
      </c>
      <c r="H3773" s="134">
        <f>Systematic[[#This Row],[SampleVariableLabel]]+100*Systematic[[#This Row],[State]]</f>
        <v>227010104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227</v>
      </c>
      <c r="B3774" s="1">
        <f>IF(C3774=0,IF(B3773=Protocol!$V$20,1,B3773+1),B3773)</f>
        <v>1</v>
      </c>
      <c r="C3774" s="1">
        <f>IF(C3773+1=Protocol!$V$21,0,C3773+1)</f>
        <v>2</v>
      </c>
      <c r="D3774" s="1">
        <f t="shared" si="133"/>
        <v>5</v>
      </c>
      <c r="E3774" s="1" t="str">
        <f>INDEX(Protocol[Mark],MATCH(C3774,Protocol[Step],0))</f>
        <v>(M.1)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227010005</v>
      </c>
      <c r="H3774" s="134">
        <f>Systematic[[#This Row],[SampleVariableLabel]]+100*Systematic[[#This Row],[State]]</f>
        <v>227010205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227</v>
      </c>
      <c r="B3775" s="1">
        <f>IF(C3775=0,IF(B3774=Protocol!$V$20,1,B3774+1),B3774)</f>
        <v>1</v>
      </c>
      <c r="C3775" s="1">
        <f>IF(C3774+1=Protocol!$V$21,0,C3774+1)</f>
        <v>3</v>
      </c>
      <c r="D3775" s="1">
        <f t="shared" si="133"/>
        <v>6</v>
      </c>
      <c r="E3775" s="1" t="str">
        <f>INDEX(Protocol[Mark],MATCH(C3775,Protocol[Step],0))</f>
        <v>2Oct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227010006</v>
      </c>
      <c r="H3775" s="134">
        <f>Systematic[[#This Row],[SampleVariableLabel]]+100*Systematic[[#This Row],[State]]</f>
        <v>227010306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227</v>
      </c>
      <c r="B3776" s="1">
        <f>IF(C3776=0,IF(B3775=Protocol!$V$20,1,B3775+1),B3775)</f>
        <v>1</v>
      </c>
      <c r="C3776" s="1">
        <f>IF(C3775+1=Protocol!$V$21,0,C3775+1)</f>
        <v>4</v>
      </c>
      <c r="D3776" s="1">
        <f t="shared" si="133"/>
        <v>1</v>
      </c>
      <c r="E3776" s="1" t="str">
        <f>INDEX(Protocol[Mark],MATCH(C3776,Protocol[Step],0))</f>
        <v>3M2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227010001</v>
      </c>
      <c r="H3776" s="134">
        <f>Systematic[[#This Row],[SampleVariableLabel]]+100*Systematic[[#This Row],[State]]</f>
        <v>227010401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227</v>
      </c>
      <c r="B3777" s="1">
        <f>IF(C3777=0,IF(B3776=Protocol!$V$20,1,B3776+1),B3776)</f>
        <v>1</v>
      </c>
      <c r="C3777" s="1">
        <f>IF(C3776+1=Protocol!$V$21,0,C3776+1)</f>
        <v>5</v>
      </c>
      <c r="D3777" s="1">
        <f t="shared" si="133"/>
        <v>2</v>
      </c>
      <c r="E3777" s="1" t="str">
        <f>INDEX(Protocol[Mark],MATCH(C3777,Protocol[Step],0))</f>
        <v>M(c)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227010002</v>
      </c>
      <c r="H3777" s="134">
        <f>Systematic[[#This Row],[SampleVariableLabel]]+100*Systematic[[#This Row],[State]]</f>
        <v>227010502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227</v>
      </c>
      <c r="B3778" s="1">
        <f>IF(C3778=0,IF(B3777=Protocol!$V$20,1,B3777+1),B3777)</f>
        <v>1</v>
      </c>
      <c r="C3778" s="1">
        <f>IF(C3777+1=Protocol!$V$21,0,C3777+1)</f>
        <v>6</v>
      </c>
      <c r="D3778" s="1">
        <f t="shared" si="133"/>
        <v>3</v>
      </c>
      <c r="E3778" s="1" t="str">
        <f>INDEX(Protocol[Mark],MATCH(C3778,Protocol[Step],0))</f>
        <v>4P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227010003</v>
      </c>
      <c r="H3778" s="134">
        <f>Systematic[[#This Row],[SampleVariableLabel]]+100*Systematic[[#This Row],[State]]</f>
        <v>227010603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227</v>
      </c>
      <c r="B3779" s="1">
        <f>IF(C3779=0,IF(B3778=Protocol!$V$20,1,B3778+1),B3778)</f>
        <v>1</v>
      </c>
      <c r="C3779" s="1">
        <f>IF(C3778+1=Protocol!$V$21,0,C3778+1)</f>
        <v>7</v>
      </c>
      <c r="D3779" s="1">
        <f t="shared" ref="D3779:D3842" si="135">IF(D3778=nVariables,1,D3778+1)</f>
        <v>4</v>
      </c>
      <c r="E3779" s="1" t="str">
        <f>INDEX(Protocol[Mark],MATCH(C3779,Protocol[Step],0))</f>
        <v>5G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227010004</v>
      </c>
      <c r="H3779" s="134">
        <f>Systematic[[#This Row],[SampleVariableLabel]]+100*Systematic[[#This Row],[State]]</f>
        <v>227010704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227</v>
      </c>
      <c r="B3780" s="1">
        <f>IF(C3780=0,IF(B3779=Protocol!$V$20,1,B3779+1),B3779)</f>
        <v>1</v>
      </c>
      <c r="C3780" s="1">
        <f>IF(C3779+1=Protocol!$V$21,0,C3779+1)</f>
        <v>8</v>
      </c>
      <c r="D3780" s="1">
        <f t="shared" si="135"/>
        <v>5</v>
      </c>
      <c r="E3780" s="1" t="str">
        <f>INDEX(Protocol[Mark],MATCH(C3780,Protocol[Step],0))</f>
        <v>6S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227010005</v>
      </c>
      <c r="H3780" s="134">
        <f>Systematic[[#This Row],[SampleVariableLabel]]+100*Systematic[[#This Row],[State]]</f>
        <v>227010805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227</v>
      </c>
      <c r="B3781" s="1">
        <f>IF(C3781=0,IF(B3780=Protocol!$V$20,1,B3780+1),B3780)</f>
        <v>1</v>
      </c>
      <c r="C3781" s="1">
        <f>IF(C3780+1=Protocol!$V$21,0,C3780+1)</f>
        <v>9</v>
      </c>
      <c r="D3781" s="1">
        <f t="shared" si="135"/>
        <v>6</v>
      </c>
      <c r="E3781" s="1" t="str">
        <f>INDEX(Protocol[Mark],MATCH(C3781,Protocol[Step],0))</f>
        <v>7Gp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227010006</v>
      </c>
      <c r="H3781" s="134">
        <f>Systematic[[#This Row],[SampleVariableLabel]]+100*Systematic[[#This Row],[State]]</f>
        <v>227010906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227</v>
      </c>
      <c r="B3782" s="1">
        <f>IF(C3782=0,IF(B3781=Protocol!$V$20,1,B3781+1),B3781)</f>
        <v>1</v>
      </c>
      <c r="C3782" s="1">
        <f>IF(C3781+1=Protocol!$V$21,0,C3781+1)</f>
        <v>10</v>
      </c>
      <c r="D3782" s="1">
        <f t="shared" si="135"/>
        <v>1</v>
      </c>
      <c r="E3782" s="1" t="str">
        <f>INDEX(Protocol[Mark],MATCH(C3782,Protocol[Step],0))</f>
        <v>8U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227010001</v>
      </c>
      <c r="H3782" s="134">
        <f>Systematic[[#This Row],[SampleVariableLabel]]+100*Systematic[[#This Row],[State]]</f>
        <v>227011001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227</v>
      </c>
      <c r="B3783" s="1">
        <f>IF(C3783=0,IF(B3782=Protocol!$V$20,1,B3782+1),B3782)</f>
        <v>1</v>
      </c>
      <c r="C3783" s="1">
        <f>IF(C3782+1=Protocol!$V$21,0,C3782+1)</f>
        <v>11</v>
      </c>
      <c r="D3783" s="1">
        <f t="shared" si="135"/>
        <v>2</v>
      </c>
      <c r="E3783" s="1" t="str">
        <f>INDEX(Protocol[Mark],MATCH(C3783,Protocol[Step],0))</f>
        <v>9Rot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227010002</v>
      </c>
      <c r="H3783" s="134">
        <f>Systematic[[#This Row],[SampleVariableLabel]]+100*Systematic[[#This Row],[State]]</f>
        <v>227011102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227</v>
      </c>
      <c r="B3784" s="1">
        <f>IF(C3784=0,IF(B3783=Protocol!$V$20,1,B3783+1),B3783)</f>
        <v>1</v>
      </c>
      <c r="C3784" s="1">
        <f>IF(C3783+1=Protocol!$V$21,0,C3783+1)</f>
        <v>12</v>
      </c>
      <c r="D3784" s="1">
        <f t="shared" si="135"/>
        <v>3</v>
      </c>
      <c r="E3784" s="1" t="str">
        <f>INDEX(Protocol[Mark],MATCH(C3784,Protocol[Step],0))</f>
        <v>10Ama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227010003</v>
      </c>
      <c r="H3784" s="134">
        <f>Systematic[[#This Row],[SampleVariableLabel]]+100*Systematic[[#This Row],[State]]</f>
        <v>227011203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228</v>
      </c>
      <c r="B3785" s="1">
        <f>IF(C3785=0,IF(B3784=Protocol!$V$20,1,B3784+1),B3784)</f>
        <v>1</v>
      </c>
      <c r="C3785" s="1">
        <f>IF(C3784+1=Protocol!$V$21,0,C3784+1)</f>
        <v>0</v>
      </c>
      <c r="D3785" s="1">
        <f t="shared" si="135"/>
        <v>4</v>
      </c>
      <c r="E3785" s="1" t="str">
        <f>INDEX(Protocol[Mark],MATCH(C3785,Protocol[Step],0))</f>
        <v>0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228010004</v>
      </c>
      <c r="H3785" s="134">
        <f>Systematic[[#This Row],[SampleVariableLabel]]+100*Systematic[[#This Row],[State]]</f>
        <v>228010004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228</v>
      </c>
      <c r="B3786" s="1">
        <f>IF(C3786=0,IF(B3785=Protocol!$V$20,1,B3785+1),B3785)</f>
        <v>1</v>
      </c>
      <c r="C3786" s="1">
        <f>IF(C3785+1=Protocol!$V$21,0,C3785+1)</f>
        <v>1</v>
      </c>
      <c r="D3786" s="1">
        <f t="shared" si="135"/>
        <v>5</v>
      </c>
      <c r="E3786" s="1" t="str">
        <f>INDEX(Protocol[Mark],MATCH(C3786,Protocol[Step],0))</f>
        <v>1D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228010005</v>
      </c>
      <c r="H3786" s="134">
        <f>Systematic[[#This Row],[SampleVariableLabel]]+100*Systematic[[#This Row],[State]]</f>
        <v>228010105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228</v>
      </c>
      <c r="B3787" s="1">
        <f>IF(C3787=0,IF(B3786=Protocol!$V$20,1,B3786+1),B3786)</f>
        <v>1</v>
      </c>
      <c r="C3787" s="1">
        <f>IF(C3786+1=Protocol!$V$21,0,C3786+1)</f>
        <v>2</v>
      </c>
      <c r="D3787" s="1">
        <f t="shared" si="135"/>
        <v>6</v>
      </c>
      <c r="E3787" s="1" t="str">
        <f>INDEX(Protocol[Mark],MATCH(C3787,Protocol[Step],0))</f>
        <v>(M.1)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228010006</v>
      </c>
      <c r="H3787" s="134">
        <f>Systematic[[#This Row],[SampleVariableLabel]]+100*Systematic[[#This Row],[State]]</f>
        <v>228010206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228</v>
      </c>
      <c r="B3788" s="1">
        <f>IF(C3788=0,IF(B3787=Protocol!$V$20,1,B3787+1),B3787)</f>
        <v>1</v>
      </c>
      <c r="C3788" s="1">
        <f>IF(C3787+1=Protocol!$V$21,0,C3787+1)</f>
        <v>3</v>
      </c>
      <c r="D3788" s="1">
        <f t="shared" si="135"/>
        <v>1</v>
      </c>
      <c r="E3788" s="1" t="str">
        <f>INDEX(Protocol[Mark],MATCH(C3788,Protocol[Step],0))</f>
        <v>2Oct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228010001</v>
      </c>
      <c r="H3788" s="134">
        <f>Systematic[[#This Row],[SampleVariableLabel]]+100*Systematic[[#This Row],[State]]</f>
        <v>228010301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228</v>
      </c>
      <c r="B3789" s="1">
        <f>IF(C3789=0,IF(B3788=Protocol!$V$20,1,B3788+1),B3788)</f>
        <v>1</v>
      </c>
      <c r="C3789" s="1">
        <f>IF(C3788+1=Protocol!$V$21,0,C3788+1)</f>
        <v>4</v>
      </c>
      <c r="D3789" s="1">
        <f t="shared" si="135"/>
        <v>2</v>
      </c>
      <c r="E3789" s="1" t="str">
        <f>INDEX(Protocol[Mark],MATCH(C3789,Protocol[Step],0))</f>
        <v>3M2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228010002</v>
      </c>
      <c r="H3789" s="134">
        <f>Systematic[[#This Row],[SampleVariableLabel]]+100*Systematic[[#This Row],[State]]</f>
        <v>228010402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228</v>
      </c>
      <c r="B3790" s="1">
        <f>IF(C3790=0,IF(B3789=Protocol!$V$20,1,B3789+1),B3789)</f>
        <v>1</v>
      </c>
      <c r="C3790" s="1">
        <f>IF(C3789+1=Protocol!$V$21,0,C3789+1)</f>
        <v>5</v>
      </c>
      <c r="D3790" s="1">
        <f t="shared" si="135"/>
        <v>3</v>
      </c>
      <c r="E3790" s="1" t="str">
        <f>INDEX(Protocol[Mark],MATCH(C3790,Protocol[Step],0))</f>
        <v>M(c)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228010003</v>
      </c>
      <c r="H3790" s="134">
        <f>Systematic[[#This Row],[SampleVariableLabel]]+100*Systematic[[#This Row],[State]]</f>
        <v>228010503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228</v>
      </c>
      <c r="B3791" s="1">
        <f>IF(C3791=0,IF(B3790=Protocol!$V$20,1,B3790+1),B3790)</f>
        <v>1</v>
      </c>
      <c r="C3791" s="1">
        <f>IF(C3790+1=Protocol!$V$21,0,C3790+1)</f>
        <v>6</v>
      </c>
      <c r="D3791" s="1">
        <f t="shared" si="135"/>
        <v>4</v>
      </c>
      <c r="E3791" s="1" t="str">
        <f>INDEX(Protocol[Mark],MATCH(C3791,Protocol[Step],0))</f>
        <v>4P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228010004</v>
      </c>
      <c r="H3791" s="134">
        <f>Systematic[[#This Row],[SampleVariableLabel]]+100*Systematic[[#This Row],[State]]</f>
        <v>228010604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228</v>
      </c>
      <c r="B3792" s="1">
        <f>IF(C3792=0,IF(B3791=Protocol!$V$20,1,B3791+1),B3791)</f>
        <v>1</v>
      </c>
      <c r="C3792" s="1">
        <f>IF(C3791+1=Protocol!$V$21,0,C3791+1)</f>
        <v>7</v>
      </c>
      <c r="D3792" s="1">
        <f t="shared" si="135"/>
        <v>5</v>
      </c>
      <c r="E3792" s="1" t="str">
        <f>INDEX(Protocol[Mark],MATCH(C3792,Protocol[Step],0))</f>
        <v>5G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228010005</v>
      </c>
      <c r="H3792" s="134">
        <f>Systematic[[#This Row],[SampleVariableLabel]]+100*Systematic[[#This Row],[State]]</f>
        <v>228010705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228</v>
      </c>
      <c r="B3793" s="1">
        <f>IF(C3793=0,IF(B3792=Protocol!$V$20,1,B3792+1),B3792)</f>
        <v>1</v>
      </c>
      <c r="C3793" s="1">
        <f>IF(C3792+1=Protocol!$V$21,0,C3792+1)</f>
        <v>8</v>
      </c>
      <c r="D3793" s="1">
        <f t="shared" si="135"/>
        <v>6</v>
      </c>
      <c r="E3793" s="1" t="str">
        <f>INDEX(Protocol[Mark],MATCH(C3793,Protocol[Step],0))</f>
        <v>6S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228010006</v>
      </c>
      <c r="H3793" s="134">
        <f>Systematic[[#This Row],[SampleVariableLabel]]+100*Systematic[[#This Row],[State]]</f>
        <v>228010806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228</v>
      </c>
      <c r="B3794" s="1">
        <f>IF(C3794=0,IF(B3793=Protocol!$V$20,1,B3793+1),B3793)</f>
        <v>1</v>
      </c>
      <c r="C3794" s="1">
        <f>IF(C3793+1=Protocol!$V$21,0,C3793+1)</f>
        <v>9</v>
      </c>
      <c r="D3794" s="1">
        <f t="shared" si="135"/>
        <v>1</v>
      </c>
      <c r="E3794" s="1" t="str">
        <f>INDEX(Protocol[Mark],MATCH(C3794,Protocol[Step],0))</f>
        <v>7Gp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228010001</v>
      </c>
      <c r="H3794" s="134">
        <f>Systematic[[#This Row],[SampleVariableLabel]]+100*Systematic[[#This Row],[State]]</f>
        <v>228010901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228</v>
      </c>
      <c r="B3795" s="1">
        <f>IF(C3795=0,IF(B3794=Protocol!$V$20,1,B3794+1),B3794)</f>
        <v>1</v>
      </c>
      <c r="C3795" s="1">
        <f>IF(C3794+1=Protocol!$V$21,0,C3794+1)</f>
        <v>10</v>
      </c>
      <c r="D3795" s="1">
        <f t="shared" si="135"/>
        <v>2</v>
      </c>
      <c r="E3795" s="1" t="str">
        <f>INDEX(Protocol[Mark],MATCH(C3795,Protocol[Step],0))</f>
        <v>8U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228010002</v>
      </c>
      <c r="H3795" s="134">
        <f>Systematic[[#This Row],[SampleVariableLabel]]+100*Systematic[[#This Row],[State]]</f>
        <v>228011002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228</v>
      </c>
      <c r="B3796" s="1">
        <f>IF(C3796=0,IF(B3795=Protocol!$V$20,1,B3795+1),B3795)</f>
        <v>1</v>
      </c>
      <c r="C3796" s="1">
        <f>IF(C3795+1=Protocol!$V$21,0,C3795+1)</f>
        <v>11</v>
      </c>
      <c r="D3796" s="1">
        <f t="shared" si="135"/>
        <v>3</v>
      </c>
      <c r="E3796" s="1" t="str">
        <f>INDEX(Protocol[Mark],MATCH(C3796,Protocol[Step],0))</f>
        <v>9Rot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228010003</v>
      </c>
      <c r="H3796" s="134">
        <f>Systematic[[#This Row],[SampleVariableLabel]]+100*Systematic[[#This Row],[State]]</f>
        <v>228011103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228</v>
      </c>
      <c r="B3797" s="1">
        <f>IF(C3797=0,IF(B3796=Protocol!$V$20,1,B3796+1),B3796)</f>
        <v>1</v>
      </c>
      <c r="C3797" s="1">
        <f>IF(C3796+1=Protocol!$V$21,0,C3796+1)</f>
        <v>12</v>
      </c>
      <c r="D3797" s="1">
        <f t="shared" si="135"/>
        <v>4</v>
      </c>
      <c r="E3797" s="1" t="str">
        <f>INDEX(Protocol[Mark],MATCH(C3797,Protocol[Step],0))</f>
        <v>10Ama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228010004</v>
      </c>
      <c r="H3797" s="134">
        <f>Systematic[[#This Row],[SampleVariableLabel]]+100*Systematic[[#This Row],[State]]</f>
        <v>228011204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229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0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229010005</v>
      </c>
      <c r="H3798" s="134">
        <f>Systematic[[#This Row],[SampleVariableLabel]]+100*Systematic[[#This Row],[State]]</f>
        <v>229010005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229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1D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229010006</v>
      </c>
      <c r="H3799" s="134">
        <f>Systematic[[#This Row],[SampleVariableLabel]]+100*Systematic[[#This Row],[State]]</f>
        <v>229010106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229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(M.1)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229010001</v>
      </c>
      <c r="H3800" s="134">
        <f>Systematic[[#This Row],[SampleVariableLabel]]+100*Systematic[[#This Row],[State]]</f>
        <v>229010201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229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2Oct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229010002</v>
      </c>
      <c r="H3801" s="134">
        <f>Systematic[[#This Row],[SampleVariableLabel]]+100*Systematic[[#This Row],[State]]</f>
        <v>229010302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229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3M2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229010003</v>
      </c>
      <c r="H3802" s="134">
        <f>Systematic[[#This Row],[SampleVariableLabel]]+100*Systematic[[#This Row],[State]]</f>
        <v>229010403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229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M(c)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229010004</v>
      </c>
      <c r="H3803" s="134">
        <f>Systematic[[#This Row],[SampleVariableLabel]]+100*Systematic[[#This Row],[State]]</f>
        <v>229010504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229</v>
      </c>
      <c r="B3804" s="1">
        <f>IF(C3804=0,IF(B3803=Protocol!$V$20,1,B3803+1),B3803)</f>
        <v>1</v>
      </c>
      <c r="C3804" s="1">
        <f>IF(C3803+1=Protocol!$V$21,0,C3803+1)</f>
        <v>6</v>
      </c>
      <c r="D3804" s="1">
        <f t="shared" si="135"/>
        <v>5</v>
      </c>
      <c r="E3804" s="1" t="str">
        <f>INDEX(Protocol[Mark],MATCH(C3804,Protocol[Step],0))</f>
        <v>4P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229010005</v>
      </c>
      <c r="H3804" s="134">
        <f>Systematic[[#This Row],[SampleVariableLabel]]+100*Systematic[[#This Row],[State]]</f>
        <v>229010605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229</v>
      </c>
      <c r="B3805" s="1">
        <f>IF(C3805=0,IF(B3804=Protocol!$V$20,1,B3804+1),B3804)</f>
        <v>1</v>
      </c>
      <c r="C3805" s="1">
        <f>IF(C3804+1=Protocol!$V$21,0,C3804+1)</f>
        <v>7</v>
      </c>
      <c r="D3805" s="1">
        <f t="shared" si="135"/>
        <v>6</v>
      </c>
      <c r="E3805" s="1" t="str">
        <f>INDEX(Protocol[Mark],MATCH(C3805,Protocol[Step],0))</f>
        <v>5G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229010006</v>
      </c>
      <c r="H3805" s="134">
        <f>Systematic[[#This Row],[SampleVariableLabel]]+100*Systematic[[#This Row],[State]]</f>
        <v>229010706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229</v>
      </c>
      <c r="B3806" s="1">
        <f>IF(C3806=0,IF(B3805=Protocol!$V$20,1,B3805+1),B3805)</f>
        <v>1</v>
      </c>
      <c r="C3806" s="1">
        <f>IF(C3805+1=Protocol!$V$21,0,C3805+1)</f>
        <v>8</v>
      </c>
      <c r="D3806" s="1">
        <f t="shared" si="135"/>
        <v>1</v>
      </c>
      <c r="E3806" s="1" t="str">
        <f>INDEX(Protocol[Mark],MATCH(C3806,Protocol[Step],0))</f>
        <v>6S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229010001</v>
      </c>
      <c r="H3806" s="134">
        <f>Systematic[[#This Row],[SampleVariableLabel]]+100*Systematic[[#This Row],[State]]</f>
        <v>229010801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229</v>
      </c>
      <c r="B3807" s="1">
        <f>IF(C3807=0,IF(B3806=Protocol!$V$20,1,B3806+1),B3806)</f>
        <v>1</v>
      </c>
      <c r="C3807" s="1">
        <f>IF(C3806+1=Protocol!$V$21,0,C3806+1)</f>
        <v>9</v>
      </c>
      <c r="D3807" s="1">
        <f t="shared" si="135"/>
        <v>2</v>
      </c>
      <c r="E3807" s="1" t="str">
        <f>INDEX(Protocol[Mark],MATCH(C3807,Protocol[Step],0))</f>
        <v>7Gp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229010002</v>
      </c>
      <c r="H3807" s="134">
        <f>Systematic[[#This Row],[SampleVariableLabel]]+100*Systematic[[#This Row],[State]]</f>
        <v>229010902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229</v>
      </c>
      <c r="B3808" s="1">
        <f>IF(C3808=0,IF(B3807=Protocol!$V$20,1,B3807+1),B3807)</f>
        <v>1</v>
      </c>
      <c r="C3808" s="1">
        <f>IF(C3807+1=Protocol!$V$21,0,C3807+1)</f>
        <v>10</v>
      </c>
      <c r="D3808" s="1">
        <f t="shared" si="135"/>
        <v>3</v>
      </c>
      <c r="E3808" s="1" t="str">
        <f>INDEX(Protocol[Mark],MATCH(C3808,Protocol[Step],0))</f>
        <v>8U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229010003</v>
      </c>
      <c r="H3808" s="134">
        <f>Systematic[[#This Row],[SampleVariableLabel]]+100*Systematic[[#This Row],[State]]</f>
        <v>229011003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229</v>
      </c>
      <c r="B3809" s="1">
        <f>IF(C3809=0,IF(B3808=Protocol!$V$20,1,B3808+1),B3808)</f>
        <v>1</v>
      </c>
      <c r="C3809" s="1">
        <f>IF(C3808+1=Protocol!$V$21,0,C3808+1)</f>
        <v>11</v>
      </c>
      <c r="D3809" s="1">
        <f t="shared" si="135"/>
        <v>4</v>
      </c>
      <c r="E3809" s="1" t="str">
        <f>INDEX(Protocol[Mark],MATCH(C3809,Protocol[Step],0))</f>
        <v>9Rot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229010004</v>
      </c>
      <c r="H3809" s="134">
        <f>Systematic[[#This Row],[SampleVariableLabel]]+100*Systematic[[#This Row],[State]]</f>
        <v>229011104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229</v>
      </c>
      <c r="B3810" s="1">
        <f>IF(C3810=0,IF(B3809=Protocol!$V$20,1,B3809+1),B3809)</f>
        <v>1</v>
      </c>
      <c r="C3810" s="1">
        <f>IF(C3809+1=Protocol!$V$21,0,C3809+1)</f>
        <v>12</v>
      </c>
      <c r="D3810" s="1">
        <f t="shared" si="135"/>
        <v>5</v>
      </c>
      <c r="E3810" s="1" t="str">
        <f>INDEX(Protocol[Mark],MATCH(C3810,Protocol[Step],0))</f>
        <v>10Ama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229010005</v>
      </c>
      <c r="H3810" s="134">
        <f>Systematic[[#This Row],[SampleVariableLabel]]+100*Systematic[[#This Row],[State]]</f>
        <v>229011205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230</v>
      </c>
      <c r="B3811" s="1">
        <f>IF(C3811=0,IF(B3810=Protocol!$V$20,1,B3810+1),B3810)</f>
        <v>1</v>
      </c>
      <c r="C3811" s="1">
        <f>IF(C3810+1=Protocol!$V$21,0,C3810+1)</f>
        <v>0</v>
      </c>
      <c r="D3811" s="1">
        <f t="shared" si="135"/>
        <v>6</v>
      </c>
      <c r="E3811" s="1" t="str">
        <f>INDEX(Protocol[Mark],MATCH(C3811,Protocol[Step],0))</f>
        <v>0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230010006</v>
      </c>
      <c r="H3811" s="134">
        <f>Systematic[[#This Row],[SampleVariableLabel]]+100*Systematic[[#This Row],[State]]</f>
        <v>230010006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230</v>
      </c>
      <c r="B3812" s="1">
        <f>IF(C3812=0,IF(B3811=Protocol!$V$20,1,B3811+1),B3811)</f>
        <v>1</v>
      </c>
      <c r="C3812" s="1">
        <f>IF(C3811+1=Protocol!$V$21,0,C3811+1)</f>
        <v>1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230010001</v>
      </c>
      <c r="H3812" s="134">
        <f>Systematic[[#This Row],[SampleVariableLabel]]+100*Systematic[[#This Row],[State]]</f>
        <v>230010101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230</v>
      </c>
      <c r="B3813" s="1">
        <f>IF(C3813=0,IF(B3812=Protocol!$V$20,1,B3812+1),B3812)</f>
        <v>1</v>
      </c>
      <c r="C3813" s="1">
        <f>IF(C3812+1=Protocol!$V$21,0,C3812+1)</f>
        <v>2</v>
      </c>
      <c r="D3813" s="1">
        <f t="shared" si="135"/>
        <v>2</v>
      </c>
      <c r="E3813" s="1" t="str">
        <f>INDEX(Protocol[Mark],MATCH(C3813,Protocol[Step],0))</f>
        <v>(M.1)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230010002</v>
      </c>
      <c r="H3813" s="134">
        <f>Systematic[[#This Row],[SampleVariableLabel]]+100*Systematic[[#This Row],[State]]</f>
        <v>230010202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230</v>
      </c>
      <c r="B3814" s="1">
        <f>IF(C3814=0,IF(B3813=Protocol!$V$20,1,B3813+1),B3813)</f>
        <v>1</v>
      </c>
      <c r="C3814" s="1">
        <f>IF(C3813+1=Protocol!$V$21,0,C3813+1)</f>
        <v>3</v>
      </c>
      <c r="D3814" s="1">
        <f t="shared" si="135"/>
        <v>3</v>
      </c>
      <c r="E3814" s="1" t="str">
        <f>INDEX(Protocol[Mark],MATCH(C3814,Protocol[Step],0))</f>
        <v>2Oct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230010003</v>
      </c>
      <c r="H3814" s="134">
        <f>Systematic[[#This Row],[SampleVariableLabel]]+100*Systematic[[#This Row],[State]]</f>
        <v>230010303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230</v>
      </c>
      <c r="B3815" s="1">
        <f>IF(C3815=0,IF(B3814=Protocol!$V$20,1,B3814+1),B3814)</f>
        <v>1</v>
      </c>
      <c r="C3815" s="1">
        <f>IF(C3814+1=Protocol!$V$21,0,C3814+1)</f>
        <v>4</v>
      </c>
      <c r="D3815" s="1">
        <f t="shared" si="135"/>
        <v>4</v>
      </c>
      <c r="E3815" s="1" t="str">
        <f>INDEX(Protocol[Mark],MATCH(C3815,Protocol[Step],0))</f>
        <v>3M2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230010004</v>
      </c>
      <c r="H3815" s="134">
        <f>Systematic[[#This Row],[SampleVariableLabel]]+100*Systematic[[#This Row],[State]]</f>
        <v>230010404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230</v>
      </c>
      <c r="B3816" s="1">
        <f>IF(C3816=0,IF(B3815=Protocol!$V$20,1,B3815+1),B3815)</f>
        <v>1</v>
      </c>
      <c r="C3816" s="1">
        <f>IF(C3815+1=Protocol!$V$21,0,C3815+1)</f>
        <v>5</v>
      </c>
      <c r="D3816" s="1">
        <f t="shared" si="135"/>
        <v>5</v>
      </c>
      <c r="E3816" s="1" t="str">
        <f>INDEX(Protocol[Mark],MATCH(C3816,Protocol[Step],0))</f>
        <v>M(c)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230010005</v>
      </c>
      <c r="H3816" s="134">
        <f>Systematic[[#This Row],[SampleVariableLabel]]+100*Systematic[[#This Row],[State]]</f>
        <v>230010505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230</v>
      </c>
      <c r="B3817" s="1">
        <f>IF(C3817=0,IF(B3816=Protocol!$V$20,1,B3816+1),B3816)</f>
        <v>1</v>
      </c>
      <c r="C3817" s="1">
        <f>IF(C3816+1=Protocol!$V$21,0,C3816+1)</f>
        <v>6</v>
      </c>
      <c r="D3817" s="1">
        <f t="shared" si="135"/>
        <v>6</v>
      </c>
      <c r="E3817" s="1" t="str">
        <f>INDEX(Protocol[Mark],MATCH(C3817,Protocol[Step],0))</f>
        <v>4P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230010006</v>
      </c>
      <c r="H3817" s="134">
        <f>Systematic[[#This Row],[SampleVariableLabel]]+100*Systematic[[#This Row],[State]]</f>
        <v>230010606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230</v>
      </c>
      <c r="B3818" s="1">
        <f>IF(C3818=0,IF(B3817=Protocol!$V$20,1,B3817+1),B3817)</f>
        <v>1</v>
      </c>
      <c r="C3818" s="1">
        <f>IF(C3817+1=Protocol!$V$21,0,C3817+1)</f>
        <v>7</v>
      </c>
      <c r="D3818" s="1">
        <f t="shared" si="135"/>
        <v>1</v>
      </c>
      <c r="E3818" s="1" t="str">
        <f>INDEX(Protocol[Mark],MATCH(C3818,Protocol[Step],0))</f>
        <v>5G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230010001</v>
      </c>
      <c r="H3818" s="134">
        <f>Systematic[[#This Row],[SampleVariableLabel]]+100*Systematic[[#This Row],[State]]</f>
        <v>230010701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230</v>
      </c>
      <c r="B3819" s="1">
        <f>IF(C3819=0,IF(B3818=Protocol!$V$20,1,B3818+1),B3818)</f>
        <v>1</v>
      </c>
      <c r="C3819" s="1">
        <f>IF(C3818+1=Protocol!$V$21,0,C3818+1)</f>
        <v>8</v>
      </c>
      <c r="D3819" s="1">
        <f t="shared" si="135"/>
        <v>2</v>
      </c>
      <c r="E3819" s="1" t="str">
        <f>INDEX(Protocol[Mark],MATCH(C3819,Protocol[Step],0))</f>
        <v>6S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230010002</v>
      </c>
      <c r="H3819" s="134">
        <f>Systematic[[#This Row],[SampleVariableLabel]]+100*Systematic[[#This Row],[State]]</f>
        <v>230010802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230</v>
      </c>
      <c r="B3820" s="1">
        <f>IF(C3820=0,IF(B3819=Protocol!$V$20,1,B3819+1),B3819)</f>
        <v>1</v>
      </c>
      <c r="C3820" s="1">
        <f>IF(C3819+1=Protocol!$V$21,0,C3819+1)</f>
        <v>9</v>
      </c>
      <c r="D3820" s="1">
        <f t="shared" si="135"/>
        <v>3</v>
      </c>
      <c r="E3820" s="1" t="str">
        <f>INDEX(Protocol[Mark],MATCH(C3820,Protocol[Step],0))</f>
        <v>7Gp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230010003</v>
      </c>
      <c r="H3820" s="134">
        <f>Systematic[[#This Row],[SampleVariableLabel]]+100*Systematic[[#This Row],[State]]</f>
        <v>230010903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230</v>
      </c>
      <c r="B3821" s="1">
        <f>IF(C3821=0,IF(B3820=Protocol!$V$20,1,B3820+1),B3820)</f>
        <v>1</v>
      </c>
      <c r="C3821" s="1">
        <f>IF(C3820+1=Protocol!$V$21,0,C3820+1)</f>
        <v>10</v>
      </c>
      <c r="D3821" s="1">
        <f t="shared" si="135"/>
        <v>4</v>
      </c>
      <c r="E3821" s="1" t="str">
        <f>INDEX(Protocol[Mark],MATCH(C3821,Protocol[Step],0))</f>
        <v>8U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230010004</v>
      </c>
      <c r="H3821" s="134">
        <f>Systematic[[#This Row],[SampleVariableLabel]]+100*Systematic[[#This Row],[State]]</f>
        <v>230011004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230</v>
      </c>
      <c r="B3822" s="1">
        <f>IF(C3822=0,IF(B3821=Protocol!$V$20,1,B3821+1),B3821)</f>
        <v>1</v>
      </c>
      <c r="C3822" s="1">
        <f>IF(C3821+1=Protocol!$V$21,0,C3821+1)</f>
        <v>11</v>
      </c>
      <c r="D3822" s="1">
        <f t="shared" si="135"/>
        <v>5</v>
      </c>
      <c r="E3822" s="1" t="str">
        <f>INDEX(Protocol[Mark],MATCH(C3822,Protocol[Step],0))</f>
        <v>9Rot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230010005</v>
      </c>
      <c r="H3822" s="134">
        <f>Systematic[[#This Row],[SampleVariableLabel]]+100*Systematic[[#This Row],[State]]</f>
        <v>230011105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230</v>
      </c>
      <c r="B3823" s="1">
        <f>IF(C3823=0,IF(B3822=Protocol!$V$20,1,B3822+1),B3822)</f>
        <v>1</v>
      </c>
      <c r="C3823" s="1">
        <f>IF(C3822+1=Protocol!$V$21,0,C3822+1)</f>
        <v>12</v>
      </c>
      <c r="D3823" s="1">
        <f t="shared" si="135"/>
        <v>6</v>
      </c>
      <c r="E3823" s="1" t="str">
        <f>INDEX(Protocol[Mark],MATCH(C3823,Protocol[Step],0))</f>
        <v>10Ama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230010006</v>
      </c>
      <c r="H3823" s="134">
        <f>Systematic[[#This Row],[SampleVariableLabel]]+100*Systematic[[#This Row],[State]]</f>
        <v>230011206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231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0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231010001</v>
      </c>
      <c r="H3824" s="134">
        <f>Systematic[[#This Row],[SampleVariableLabel]]+100*Systematic[[#This Row],[State]]</f>
        <v>231010001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231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231010002</v>
      </c>
      <c r="H3825" s="134">
        <f>Systematic[[#This Row],[SampleVariableLabel]]+100*Systematic[[#This Row],[State]]</f>
        <v>231010102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231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(M.1)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231010003</v>
      </c>
      <c r="H3826" s="134">
        <f>Systematic[[#This Row],[SampleVariableLabel]]+100*Systematic[[#This Row],[State]]</f>
        <v>231010203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231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2Oct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231010004</v>
      </c>
      <c r="H3827" s="134">
        <f>Systematic[[#This Row],[SampleVariableLabel]]+100*Systematic[[#This Row],[State]]</f>
        <v>231010304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231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3M2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231010005</v>
      </c>
      <c r="H3828" s="134">
        <f>Systematic[[#This Row],[SampleVariableLabel]]+100*Systematic[[#This Row],[State]]</f>
        <v>231010405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231</v>
      </c>
      <c r="B3829" s="1">
        <f>IF(C3829=0,IF(B3828=Protocol!$V$20,1,B3828+1),B3828)</f>
        <v>1</v>
      </c>
      <c r="C3829" s="1">
        <f>IF(C3828+1=Protocol!$V$21,0,C3828+1)</f>
        <v>5</v>
      </c>
      <c r="D3829" s="1">
        <f t="shared" si="135"/>
        <v>6</v>
      </c>
      <c r="E3829" s="1" t="str">
        <f>INDEX(Protocol[Mark],MATCH(C3829,Protocol[Step],0))</f>
        <v>M(c)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231010006</v>
      </c>
      <c r="H3829" s="134">
        <f>Systematic[[#This Row],[SampleVariableLabel]]+100*Systematic[[#This Row],[State]]</f>
        <v>231010506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231</v>
      </c>
      <c r="B3830" s="1">
        <f>IF(C3830=0,IF(B3829=Protocol!$V$20,1,B3829+1),B3829)</f>
        <v>1</v>
      </c>
      <c r="C3830" s="1">
        <f>IF(C3829+1=Protocol!$V$21,0,C3829+1)</f>
        <v>6</v>
      </c>
      <c r="D3830" s="1">
        <f t="shared" si="135"/>
        <v>1</v>
      </c>
      <c r="E3830" s="1" t="str">
        <f>INDEX(Protocol[Mark],MATCH(C3830,Protocol[Step],0))</f>
        <v>4P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231010001</v>
      </c>
      <c r="H3830" s="134">
        <f>Systematic[[#This Row],[SampleVariableLabel]]+100*Systematic[[#This Row],[State]]</f>
        <v>231010601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231</v>
      </c>
      <c r="B3831" s="1">
        <f>IF(C3831=0,IF(B3830=Protocol!$V$20,1,B3830+1),B3830)</f>
        <v>1</v>
      </c>
      <c r="C3831" s="1">
        <f>IF(C3830+1=Protocol!$V$21,0,C3830+1)</f>
        <v>7</v>
      </c>
      <c r="D3831" s="1">
        <f t="shared" si="135"/>
        <v>2</v>
      </c>
      <c r="E3831" s="1" t="str">
        <f>INDEX(Protocol[Mark],MATCH(C3831,Protocol[Step],0))</f>
        <v>5G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231010002</v>
      </c>
      <c r="H3831" s="134">
        <f>Systematic[[#This Row],[SampleVariableLabel]]+100*Systematic[[#This Row],[State]]</f>
        <v>231010702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231</v>
      </c>
      <c r="B3832" s="1">
        <f>IF(C3832=0,IF(B3831=Protocol!$V$20,1,B3831+1),B3831)</f>
        <v>1</v>
      </c>
      <c r="C3832" s="1">
        <f>IF(C3831+1=Protocol!$V$21,0,C3831+1)</f>
        <v>8</v>
      </c>
      <c r="D3832" s="1">
        <f t="shared" si="135"/>
        <v>3</v>
      </c>
      <c r="E3832" s="1" t="str">
        <f>INDEX(Protocol[Mark],MATCH(C3832,Protocol[Step],0))</f>
        <v>6S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231010003</v>
      </c>
      <c r="H3832" s="134">
        <f>Systematic[[#This Row],[SampleVariableLabel]]+100*Systematic[[#This Row],[State]]</f>
        <v>231010803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231</v>
      </c>
      <c r="B3833" s="1">
        <f>IF(C3833=0,IF(B3832=Protocol!$V$20,1,B3832+1),B3832)</f>
        <v>1</v>
      </c>
      <c r="C3833" s="1">
        <f>IF(C3832+1=Protocol!$V$21,0,C3832+1)</f>
        <v>9</v>
      </c>
      <c r="D3833" s="1">
        <f t="shared" si="135"/>
        <v>4</v>
      </c>
      <c r="E3833" s="1" t="str">
        <f>INDEX(Protocol[Mark],MATCH(C3833,Protocol[Step],0))</f>
        <v>7Gp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231010004</v>
      </c>
      <c r="H3833" s="134">
        <f>Systematic[[#This Row],[SampleVariableLabel]]+100*Systematic[[#This Row],[State]]</f>
        <v>231010904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231</v>
      </c>
      <c r="B3834" s="1">
        <f>IF(C3834=0,IF(B3833=Protocol!$V$20,1,B3833+1),B3833)</f>
        <v>1</v>
      </c>
      <c r="C3834" s="1">
        <f>IF(C3833+1=Protocol!$V$21,0,C3833+1)</f>
        <v>10</v>
      </c>
      <c r="D3834" s="1">
        <f t="shared" si="135"/>
        <v>5</v>
      </c>
      <c r="E3834" s="1" t="str">
        <f>INDEX(Protocol[Mark],MATCH(C3834,Protocol[Step],0))</f>
        <v>8U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231010005</v>
      </c>
      <c r="H3834" s="134">
        <f>Systematic[[#This Row],[SampleVariableLabel]]+100*Systematic[[#This Row],[State]]</f>
        <v>231011005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231</v>
      </c>
      <c r="B3835" s="1">
        <f>IF(C3835=0,IF(B3834=Protocol!$V$20,1,B3834+1),B3834)</f>
        <v>1</v>
      </c>
      <c r="C3835" s="1">
        <f>IF(C3834+1=Protocol!$V$21,0,C3834+1)</f>
        <v>11</v>
      </c>
      <c r="D3835" s="1">
        <f t="shared" si="135"/>
        <v>6</v>
      </c>
      <c r="E3835" s="1" t="str">
        <f>INDEX(Protocol[Mark],MATCH(C3835,Protocol[Step],0))</f>
        <v>9Rot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231010006</v>
      </c>
      <c r="H3835" s="134">
        <f>Systematic[[#This Row],[SampleVariableLabel]]+100*Systematic[[#This Row],[State]]</f>
        <v>231011106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231</v>
      </c>
      <c r="B3836" s="1">
        <f>IF(C3836=0,IF(B3835=Protocol!$V$20,1,B3835+1),B3835)</f>
        <v>1</v>
      </c>
      <c r="C3836" s="1">
        <f>IF(C3835+1=Protocol!$V$21,0,C3835+1)</f>
        <v>12</v>
      </c>
      <c r="D3836" s="1">
        <f t="shared" si="135"/>
        <v>1</v>
      </c>
      <c r="E3836" s="1" t="str">
        <f>INDEX(Protocol[Mark],MATCH(C3836,Protocol[Step],0))</f>
        <v>10Ama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231010001</v>
      </c>
      <c r="H3836" s="134">
        <f>Systematic[[#This Row],[SampleVariableLabel]]+100*Systematic[[#This Row],[State]]</f>
        <v>231011201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232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0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232010002</v>
      </c>
      <c r="H3837" s="134">
        <f>Systematic[[#This Row],[SampleVariableLabel]]+100*Systematic[[#This Row],[State]]</f>
        <v>232010002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232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1D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232010003</v>
      </c>
      <c r="H3838" s="134">
        <f>Systematic[[#This Row],[SampleVariableLabel]]+100*Systematic[[#This Row],[State]]</f>
        <v>232010103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232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(M.1)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232010004</v>
      </c>
      <c r="H3839" s="134">
        <f>Systematic[[#This Row],[SampleVariableLabel]]+100*Systematic[[#This Row],[State]]</f>
        <v>232010204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232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2Oct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232010005</v>
      </c>
      <c r="H3840" s="134">
        <f>Systematic[[#This Row],[SampleVariableLabel]]+100*Systematic[[#This Row],[State]]</f>
        <v>232010305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232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3M2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232010006</v>
      </c>
      <c r="H3841" s="134">
        <f>Systematic[[#This Row],[SampleVariableLabel]]+100*Systematic[[#This Row],[State]]</f>
        <v>232010406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232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M(c)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232010001</v>
      </c>
      <c r="H3842" s="134">
        <f>Systematic[[#This Row],[SampleVariableLabel]]+100*Systematic[[#This Row],[State]]</f>
        <v>232010501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232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4P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232010002</v>
      </c>
      <c r="H3843" s="134">
        <f>Systematic[[#This Row],[SampleVariableLabel]]+100*Systematic[[#This Row],[State]]</f>
        <v>232010602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232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5G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232010003</v>
      </c>
      <c r="H3844" s="134">
        <f>Systematic[[#This Row],[SampleVariableLabel]]+100*Systematic[[#This Row],[State]]</f>
        <v>232010703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232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6S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232010004</v>
      </c>
      <c r="H3845" s="134">
        <f>Systematic[[#This Row],[SampleVariableLabel]]+100*Systematic[[#This Row],[State]]</f>
        <v>232010804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232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7Gp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232010005</v>
      </c>
      <c r="H3846" s="134">
        <f>Systematic[[#This Row],[SampleVariableLabel]]+100*Systematic[[#This Row],[State]]</f>
        <v>232010905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232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8U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232010006</v>
      </c>
      <c r="H3847" s="134">
        <f>Systematic[[#This Row],[SampleVariableLabel]]+100*Systematic[[#This Row],[State]]</f>
        <v>232011006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232</v>
      </c>
      <c r="B3848" s="1">
        <f>IF(C3848=0,IF(B3847=Protocol!$V$20,1,B3847+1),B3847)</f>
        <v>1</v>
      </c>
      <c r="C3848" s="1">
        <f>IF(C3847+1=Protocol!$V$21,0,C3847+1)</f>
        <v>11</v>
      </c>
      <c r="D3848" s="1">
        <f t="shared" si="137"/>
        <v>1</v>
      </c>
      <c r="E3848" s="1" t="str">
        <f>INDEX(Protocol[Mark],MATCH(C3848,Protocol[Step],0))</f>
        <v>9Rot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232010001</v>
      </c>
      <c r="H3848" s="134">
        <f>Systematic[[#This Row],[SampleVariableLabel]]+100*Systematic[[#This Row],[State]]</f>
        <v>232011101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232</v>
      </c>
      <c r="B3849" s="1">
        <f>IF(C3849=0,IF(B3848=Protocol!$V$20,1,B3848+1),B3848)</f>
        <v>1</v>
      </c>
      <c r="C3849" s="1">
        <f>IF(C3848+1=Protocol!$V$21,0,C3848+1)</f>
        <v>12</v>
      </c>
      <c r="D3849" s="1">
        <f t="shared" si="137"/>
        <v>2</v>
      </c>
      <c r="E3849" s="1" t="str">
        <f>INDEX(Protocol[Mark],MATCH(C3849,Protocol[Step],0))</f>
        <v>10Ama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232010002</v>
      </c>
      <c r="H3849" s="134">
        <f>Systematic[[#This Row],[SampleVariableLabel]]+100*Systematic[[#This Row],[State]]</f>
        <v>232011202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233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0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233010003</v>
      </c>
      <c r="H3850" s="134">
        <f>Systematic[[#This Row],[SampleVariableLabel]]+100*Systematic[[#This Row],[State]]</f>
        <v>233010003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233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1D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233010004</v>
      </c>
      <c r="H3851" s="134">
        <f>Systematic[[#This Row],[SampleVariableLabel]]+100*Systematic[[#This Row],[State]]</f>
        <v>233010104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233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(M.1)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233010005</v>
      </c>
      <c r="H3852" s="134">
        <f>Systematic[[#This Row],[SampleVariableLabel]]+100*Systematic[[#This Row],[State]]</f>
        <v>233010205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233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2Oct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233010006</v>
      </c>
      <c r="H3853" s="134">
        <f>Systematic[[#This Row],[SampleVariableLabel]]+100*Systematic[[#This Row],[State]]</f>
        <v>233010306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233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3M2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233010001</v>
      </c>
      <c r="H3854" s="134">
        <f>Systematic[[#This Row],[SampleVariableLabel]]+100*Systematic[[#This Row],[State]]</f>
        <v>233010401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233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M(c)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233010002</v>
      </c>
      <c r="H3855" s="134">
        <f>Systematic[[#This Row],[SampleVariableLabel]]+100*Systematic[[#This Row],[State]]</f>
        <v>233010502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233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4P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233010003</v>
      </c>
      <c r="H3856" s="134">
        <f>Systematic[[#This Row],[SampleVariableLabel]]+100*Systematic[[#This Row],[State]]</f>
        <v>233010603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233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5G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233010004</v>
      </c>
      <c r="H3857" s="134">
        <f>Systematic[[#This Row],[SampleVariableLabel]]+100*Systematic[[#This Row],[State]]</f>
        <v>233010704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233</v>
      </c>
      <c r="B3858" s="1">
        <f>IF(C3858=0,IF(B3857=Protocol!$V$20,1,B3857+1),B3857)</f>
        <v>1</v>
      </c>
      <c r="C3858" s="1">
        <f>IF(C3857+1=Protocol!$V$21,0,C3857+1)</f>
        <v>8</v>
      </c>
      <c r="D3858" s="1">
        <f t="shared" si="137"/>
        <v>5</v>
      </c>
      <c r="E3858" s="1" t="str">
        <f>INDEX(Protocol[Mark],MATCH(C3858,Protocol[Step],0))</f>
        <v>6S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233010005</v>
      </c>
      <c r="H3858" s="134">
        <f>Systematic[[#This Row],[SampleVariableLabel]]+100*Systematic[[#This Row],[State]]</f>
        <v>233010805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233</v>
      </c>
      <c r="B3859" s="1">
        <f>IF(C3859=0,IF(B3858=Protocol!$V$20,1,B3858+1),B3858)</f>
        <v>1</v>
      </c>
      <c r="C3859" s="1">
        <f>IF(C3858+1=Protocol!$V$21,0,C3858+1)</f>
        <v>9</v>
      </c>
      <c r="D3859" s="1">
        <f t="shared" si="137"/>
        <v>6</v>
      </c>
      <c r="E3859" s="1" t="str">
        <f>INDEX(Protocol[Mark],MATCH(C3859,Protocol[Step],0))</f>
        <v>7Gp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233010006</v>
      </c>
      <c r="H3859" s="134">
        <f>Systematic[[#This Row],[SampleVariableLabel]]+100*Systematic[[#This Row],[State]]</f>
        <v>233010906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233</v>
      </c>
      <c r="B3860" s="1">
        <f>IF(C3860=0,IF(B3859=Protocol!$V$20,1,B3859+1),B3859)</f>
        <v>1</v>
      </c>
      <c r="C3860" s="1">
        <f>IF(C3859+1=Protocol!$V$21,0,C3859+1)</f>
        <v>10</v>
      </c>
      <c r="D3860" s="1">
        <f t="shared" si="137"/>
        <v>1</v>
      </c>
      <c r="E3860" s="1" t="str">
        <f>INDEX(Protocol[Mark],MATCH(C3860,Protocol[Step],0))</f>
        <v>8U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233010001</v>
      </c>
      <c r="H3860" s="134">
        <f>Systematic[[#This Row],[SampleVariableLabel]]+100*Systematic[[#This Row],[State]]</f>
        <v>233011001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233</v>
      </c>
      <c r="B3861" s="1">
        <f>IF(C3861=0,IF(B3860=Protocol!$V$20,1,B3860+1),B3860)</f>
        <v>1</v>
      </c>
      <c r="C3861" s="1">
        <f>IF(C3860+1=Protocol!$V$21,0,C3860+1)</f>
        <v>11</v>
      </c>
      <c r="D3861" s="1">
        <f t="shared" si="137"/>
        <v>2</v>
      </c>
      <c r="E3861" s="1" t="str">
        <f>INDEX(Protocol[Mark],MATCH(C3861,Protocol[Step],0))</f>
        <v>9Rot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233010002</v>
      </c>
      <c r="H3861" s="134">
        <f>Systematic[[#This Row],[SampleVariableLabel]]+100*Systematic[[#This Row],[State]]</f>
        <v>233011102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233</v>
      </c>
      <c r="B3862" s="1">
        <f>IF(C3862=0,IF(B3861=Protocol!$V$20,1,B3861+1),B3861)</f>
        <v>1</v>
      </c>
      <c r="C3862" s="1">
        <f>IF(C3861+1=Protocol!$V$21,0,C3861+1)</f>
        <v>12</v>
      </c>
      <c r="D3862" s="1">
        <f t="shared" si="137"/>
        <v>3</v>
      </c>
      <c r="E3862" s="1" t="str">
        <f>INDEX(Protocol[Mark],MATCH(C3862,Protocol[Step],0))</f>
        <v>10Ama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233010003</v>
      </c>
      <c r="H3862" s="134">
        <f>Systematic[[#This Row],[SampleVariableLabel]]+100*Systematic[[#This Row],[State]]</f>
        <v>233011203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234</v>
      </c>
      <c r="B3863" s="1">
        <f>IF(C3863=0,IF(B3862=Protocol!$V$20,1,B3862+1),B3862)</f>
        <v>1</v>
      </c>
      <c r="C3863" s="1">
        <f>IF(C3862+1=Protocol!$V$21,0,C3862+1)</f>
        <v>0</v>
      </c>
      <c r="D3863" s="1">
        <f t="shared" si="137"/>
        <v>4</v>
      </c>
      <c r="E3863" s="1" t="str">
        <f>INDEX(Protocol[Mark],MATCH(C3863,Protocol[Step],0))</f>
        <v>0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234010004</v>
      </c>
      <c r="H3863" s="134">
        <f>Systematic[[#This Row],[SampleVariableLabel]]+100*Systematic[[#This Row],[State]]</f>
        <v>234010004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234</v>
      </c>
      <c r="B3864" s="1">
        <f>IF(C3864=0,IF(B3863=Protocol!$V$20,1,B3863+1),B3863)</f>
        <v>1</v>
      </c>
      <c r="C3864" s="1">
        <f>IF(C3863+1=Protocol!$V$21,0,C3863+1)</f>
        <v>1</v>
      </c>
      <c r="D3864" s="1">
        <f t="shared" si="137"/>
        <v>5</v>
      </c>
      <c r="E3864" s="1" t="str">
        <f>INDEX(Protocol[Mark],MATCH(C3864,Protocol[Step],0))</f>
        <v>1D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234010005</v>
      </c>
      <c r="H3864" s="134">
        <f>Systematic[[#This Row],[SampleVariableLabel]]+100*Systematic[[#This Row],[State]]</f>
        <v>234010105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234</v>
      </c>
      <c r="B3865" s="1">
        <f>IF(C3865=0,IF(B3864=Protocol!$V$20,1,B3864+1),B3864)</f>
        <v>1</v>
      </c>
      <c r="C3865" s="1">
        <f>IF(C3864+1=Protocol!$V$21,0,C3864+1)</f>
        <v>2</v>
      </c>
      <c r="D3865" s="1">
        <f t="shared" si="137"/>
        <v>6</v>
      </c>
      <c r="E3865" s="1" t="str">
        <f>INDEX(Protocol[Mark],MATCH(C3865,Protocol[Step],0))</f>
        <v>(M.1)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234010006</v>
      </c>
      <c r="H3865" s="134">
        <f>Systematic[[#This Row],[SampleVariableLabel]]+100*Systematic[[#This Row],[State]]</f>
        <v>234010206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234</v>
      </c>
      <c r="B3866" s="1">
        <f>IF(C3866=0,IF(B3865=Protocol!$V$20,1,B3865+1),B3865)</f>
        <v>1</v>
      </c>
      <c r="C3866" s="1">
        <f>IF(C3865+1=Protocol!$V$21,0,C3865+1)</f>
        <v>3</v>
      </c>
      <c r="D3866" s="1">
        <f t="shared" si="137"/>
        <v>1</v>
      </c>
      <c r="E3866" s="1" t="str">
        <f>INDEX(Protocol[Mark],MATCH(C3866,Protocol[Step],0))</f>
        <v>2Oct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234010001</v>
      </c>
      <c r="H3866" s="134">
        <f>Systematic[[#This Row],[SampleVariableLabel]]+100*Systematic[[#This Row],[State]]</f>
        <v>234010301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234</v>
      </c>
      <c r="B3867" s="1">
        <f>IF(C3867=0,IF(B3866=Protocol!$V$20,1,B3866+1),B3866)</f>
        <v>1</v>
      </c>
      <c r="C3867" s="1">
        <f>IF(C3866+1=Protocol!$V$21,0,C3866+1)</f>
        <v>4</v>
      </c>
      <c r="D3867" s="1">
        <f t="shared" si="137"/>
        <v>2</v>
      </c>
      <c r="E3867" s="1" t="str">
        <f>INDEX(Protocol[Mark],MATCH(C3867,Protocol[Step],0))</f>
        <v>3M2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234010002</v>
      </c>
      <c r="H3867" s="134">
        <f>Systematic[[#This Row],[SampleVariableLabel]]+100*Systematic[[#This Row],[State]]</f>
        <v>234010402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234</v>
      </c>
      <c r="B3868" s="1">
        <f>IF(C3868=0,IF(B3867=Protocol!$V$20,1,B3867+1),B3867)</f>
        <v>1</v>
      </c>
      <c r="C3868" s="1">
        <f>IF(C3867+1=Protocol!$V$21,0,C3867+1)</f>
        <v>5</v>
      </c>
      <c r="D3868" s="1">
        <f t="shared" si="137"/>
        <v>3</v>
      </c>
      <c r="E3868" s="1" t="str">
        <f>INDEX(Protocol[Mark],MATCH(C3868,Protocol[Step],0))</f>
        <v>M(c)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234010003</v>
      </c>
      <c r="H3868" s="134">
        <f>Systematic[[#This Row],[SampleVariableLabel]]+100*Systematic[[#This Row],[State]]</f>
        <v>234010503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234</v>
      </c>
      <c r="B3869" s="1">
        <f>IF(C3869=0,IF(B3868=Protocol!$V$20,1,B3868+1),B3868)</f>
        <v>1</v>
      </c>
      <c r="C3869" s="1">
        <f>IF(C3868+1=Protocol!$V$21,0,C3868+1)</f>
        <v>6</v>
      </c>
      <c r="D3869" s="1">
        <f t="shared" si="137"/>
        <v>4</v>
      </c>
      <c r="E3869" s="1" t="str">
        <f>INDEX(Protocol[Mark],MATCH(C3869,Protocol[Step],0))</f>
        <v>4P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234010004</v>
      </c>
      <c r="H3869" s="134">
        <f>Systematic[[#This Row],[SampleVariableLabel]]+100*Systematic[[#This Row],[State]]</f>
        <v>234010604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234</v>
      </c>
      <c r="B3870" s="1">
        <f>IF(C3870=0,IF(B3869=Protocol!$V$20,1,B3869+1),B3869)</f>
        <v>1</v>
      </c>
      <c r="C3870" s="1">
        <f>IF(C3869+1=Protocol!$V$21,0,C3869+1)</f>
        <v>7</v>
      </c>
      <c r="D3870" s="1">
        <f t="shared" si="137"/>
        <v>5</v>
      </c>
      <c r="E3870" s="1" t="str">
        <f>INDEX(Protocol[Mark],MATCH(C3870,Protocol[Step],0))</f>
        <v>5G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234010005</v>
      </c>
      <c r="H3870" s="134">
        <f>Systematic[[#This Row],[SampleVariableLabel]]+100*Systematic[[#This Row],[State]]</f>
        <v>234010705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234</v>
      </c>
      <c r="B3871" s="1">
        <f>IF(C3871=0,IF(B3870=Protocol!$V$20,1,B3870+1),B3870)</f>
        <v>1</v>
      </c>
      <c r="C3871" s="1">
        <f>IF(C3870+1=Protocol!$V$21,0,C3870+1)</f>
        <v>8</v>
      </c>
      <c r="D3871" s="1">
        <f t="shared" si="137"/>
        <v>6</v>
      </c>
      <c r="E3871" s="1" t="str">
        <f>INDEX(Protocol[Mark],MATCH(C3871,Protocol[Step],0))</f>
        <v>6S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234010006</v>
      </c>
      <c r="H3871" s="134">
        <f>Systematic[[#This Row],[SampleVariableLabel]]+100*Systematic[[#This Row],[State]]</f>
        <v>234010806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234</v>
      </c>
      <c r="B3872" s="1">
        <f>IF(C3872=0,IF(B3871=Protocol!$V$20,1,B3871+1),B3871)</f>
        <v>1</v>
      </c>
      <c r="C3872" s="1">
        <f>IF(C3871+1=Protocol!$V$21,0,C3871+1)</f>
        <v>9</v>
      </c>
      <c r="D3872" s="1">
        <f t="shared" si="137"/>
        <v>1</v>
      </c>
      <c r="E3872" s="1" t="str">
        <f>INDEX(Protocol[Mark],MATCH(C3872,Protocol[Step],0))</f>
        <v>7Gp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234010001</v>
      </c>
      <c r="H3872" s="134">
        <f>Systematic[[#This Row],[SampleVariableLabel]]+100*Systematic[[#This Row],[State]]</f>
        <v>234010901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234</v>
      </c>
      <c r="B3873" s="1">
        <f>IF(C3873=0,IF(B3872=Protocol!$V$20,1,B3872+1),B3872)</f>
        <v>1</v>
      </c>
      <c r="C3873" s="1">
        <f>IF(C3872+1=Protocol!$V$21,0,C3872+1)</f>
        <v>10</v>
      </c>
      <c r="D3873" s="1">
        <f t="shared" si="137"/>
        <v>2</v>
      </c>
      <c r="E3873" s="1" t="str">
        <f>INDEX(Protocol[Mark],MATCH(C3873,Protocol[Step],0))</f>
        <v>8U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234010002</v>
      </c>
      <c r="H3873" s="134">
        <f>Systematic[[#This Row],[SampleVariableLabel]]+100*Systematic[[#This Row],[State]]</f>
        <v>234011002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234</v>
      </c>
      <c r="B3874" s="1">
        <f>IF(C3874=0,IF(B3873=Protocol!$V$20,1,B3873+1),B3873)</f>
        <v>1</v>
      </c>
      <c r="C3874" s="1">
        <f>IF(C3873+1=Protocol!$V$21,0,C3873+1)</f>
        <v>11</v>
      </c>
      <c r="D3874" s="1">
        <f t="shared" si="137"/>
        <v>3</v>
      </c>
      <c r="E3874" s="1" t="str">
        <f>INDEX(Protocol[Mark],MATCH(C3874,Protocol[Step],0))</f>
        <v>9Rot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234010003</v>
      </c>
      <c r="H3874" s="134">
        <f>Systematic[[#This Row],[SampleVariableLabel]]+100*Systematic[[#This Row],[State]]</f>
        <v>234011103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234</v>
      </c>
      <c r="B3875" s="1">
        <f>IF(C3875=0,IF(B3874=Protocol!$V$20,1,B3874+1),B3874)</f>
        <v>1</v>
      </c>
      <c r="C3875" s="1">
        <f>IF(C3874+1=Protocol!$V$21,0,C3874+1)</f>
        <v>12</v>
      </c>
      <c r="D3875" s="1">
        <f t="shared" si="137"/>
        <v>4</v>
      </c>
      <c r="E3875" s="1" t="str">
        <f>INDEX(Protocol[Mark],MATCH(C3875,Protocol[Step],0))</f>
        <v>10Ama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234010004</v>
      </c>
      <c r="H3875" s="134">
        <f>Systematic[[#This Row],[SampleVariableLabel]]+100*Systematic[[#This Row],[State]]</f>
        <v>234011204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235</v>
      </c>
      <c r="B3876" s="1">
        <f>IF(C3876=0,IF(B3875=Protocol!$V$20,1,B3875+1),B3875)</f>
        <v>1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0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235010005</v>
      </c>
      <c r="H3876" s="134">
        <f>Systematic[[#This Row],[SampleVariableLabel]]+100*Systematic[[#This Row],[State]]</f>
        <v>235010005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235</v>
      </c>
      <c r="B3877" s="1">
        <f>IF(C3877=0,IF(B3876=Protocol!$V$20,1,B3876+1),B3876)</f>
        <v>1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1D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235010006</v>
      </c>
      <c r="H3877" s="134">
        <f>Systematic[[#This Row],[SampleVariableLabel]]+100*Systematic[[#This Row],[State]]</f>
        <v>235010106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235</v>
      </c>
      <c r="B3878" s="1">
        <f>IF(C3878=0,IF(B3877=Protocol!$V$20,1,B3877+1),B3877)</f>
        <v>1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(M.1)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235010001</v>
      </c>
      <c r="H3878" s="134">
        <f>Systematic[[#This Row],[SampleVariableLabel]]+100*Systematic[[#This Row],[State]]</f>
        <v>235010201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235</v>
      </c>
      <c r="B3879" s="1">
        <f>IF(C3879=0,IF(B3878=Protocol!$V$20,1,B3878+1),B3878)</f>
        <v>1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2Oct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235010002</v>
      </c>
      <c r="H3879" s="134">
        <f>Systematic[[#This Row],[SampleVariableLabel]]+100*Systematic[[#This Row],[State]]</f>
        <v>235010302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235</v>
      </c>
      <c r="B3880" s="1">
        <f>IF(C3880=0,IF(B3879=Protocol!$V$20,1,B3879+1),B3879)</f>
        <v>1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3M2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235010003</v>
      </c>
      <c r="H3880" s="134">
        <f>Systematic[[#This Row],[SampleVariableLabel]]+100*Systematic[[#This Row],[State]]</f>
        <v>235010403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235</v>
      </c>
      <c r="B3881" s="1">
        <f>IF(C3881=0,IF(B3880=Protocol!$V$20,1,B3880+1),B3880)</f>
        <v>1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M(c)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235010004</v>
      </c>
      <c r="H3881" s="134">
        <f>Systematic[[#This Row],[SampleVariableLabel]]+100*Systematic[[#This Row],[State]]</f>
        <v>235010504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235</v>
      </c>
      <c r="B3882" s="1">
        <f>IF(C3882=0,IF(B3881=Protocol!$V$20,1,B3881+1),B3881)</f>
        <v>1</v>
      </c>
      <c r="C3882" s="1">
        <f>IF(C3881+1=Protocol!$V$21,0,C3881+1)</f>
        <v>6</v>
      </c>
      <c r="D3882" s="1">
        <f t="shared" si="137"/>
        <v>5</v>
      </c>
      <c r="E3882" s="1" t="str">
        <f>INDEX(Protocol[Mark],MATCH(C3882,Protocol[Step],0))</f>
        <v>4P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235010005</v>
      </c>
      <c r="H3882" s="134">
        <f>Systematic[[#This Row],[SampleVariableLabel]]+100*Systematic[[#This Row],[State]]</f>
        <v>235010605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235</v>
      </c>
      <c r="B3883" s="1">
        <f>IF(C3883=0,IF(B3882=Protocol!$V$20,1,B3882+1),B3882)</f>
        <v>1</v>
      </c>
      <c r="C3883" s="1">
        <f>IF(C3882+1=Protocol!$V$21,0,C3882+1)</f>
        <v>7</v>
      </c>
      <c r="D3883" s="1">
        <f t="shared" si="137"/>
        <v>6</v>
      </c>
      <c r="E3883" s="1" t="str">
        <f>INDEX(Protocol[Mark],MATCH(C3883,Protocol[Step],0))</f>
        <v>5G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235010006</v>
      </c>
      <c r="H3883" s="134">
        <f>Systematic[[#This Row],[SampleVariableLabel]]+100*Systematic[[#This Row],[State]]</f>
        <v>235010706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235</v>
      </c>
      <c r="B3884" s="1">
        <f>IF(C3884=0,IF(B3883=Protocol!$V$20,1,B3883+1),B3883)</f>
        <v>1</v>
      </c>
      <c r="C3884" s="1">
        <f>IF(C3883+1=Protocol!$V$21,0,C3883+1)</f>
        <v>8</v>
      </c>
      <c r="D3884" s="1">
        <f t="shared" si="137"/>
        <v>1</v>
      </c>
      <c r="E3884" s="1" t="str">
        <f>INDEX(Protocol[Mark],MATCH(C3884,Protocol[Step],0))</f>
        <v>6S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235010001</v>
      </c>
      <c r="H3884" s="134">
        <f>Systematic[[#This Row],[SampleVariableLabel]]+100*Systematic[[#This Row],[State]]</f>
        <v>235010801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235</v>
      </c>
      <c r="B3885" s="1">
        <f>IF(C3885=0,IF(B3884=Protocol!$V$20,1,B3884+1),B3884)</f>
        <v>1</v>
      </c>
      <c r="C3885" s="1">
        <f>IF(C3884+1=Protocol!$V$21,0,C3884+1)</f>
        <v>9</v>
      </c>
      <c r="D3885" s="1">
        <f t="shared" si="137"/>
        <v>2</v>
      </c>
      <c r="E3885" s="1" t="str">
        <f>INDEX(Protocol[Mark],MATCH(C3885,Protocol[Step],0))</f>
        <v>7Gp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235010002</v>
      </c>
      <c r="H3885" s="134">
        <f>Systematic[[#This Row],[SampleVariableLabel]]+100*Systematic[[#This Row],[State]]</f>
        <v>235010902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235</v>
      </c>
      <c r="B3886" s="1">
        <f>IF(C3886=0,IF(B3885=Protocol!$V$20,1,B3885+1),B3885)</f>
        <v>1</v>
      </c>
      <c r="C3886" s="1">
        <f>IF(C3885+1=Protocol!$V$21,0,C3885+1)</f>
        <v>10</v>
      </c>
      <c r="D3886" s="1">
        <f t="shared" si="137"/>
        <v>3</v>
      </c>
      <c r="E3886" s="1" t="str">
        <f>INDEX(Protocol[Mark],MATCH(C3886,Protocol[Step],0))</f>
        <v>8U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235010003</v>
      </c>
      <c r="H3886" s="134">
        <f>Systematic[[#This Row],[SampleVariableLabel]]+100*Systematic[[#This Row],[State]]</f>
        <v>235011003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235</v>
      </c>
      <c r="B3887" s="1">
        <f>IF(C3887=0,IF(B3886=Protocol!$V$20,1,B3886+1),B3886)</f>
        <v>1</v>
      </c>
      <c r="C3887" s="1">
        <f>IF(C3886+1=Protocol!$V$21,0,C3886+1)</f>
        <v>11</v>
      </c>
      <c r="D3887" s="1">
        <f t="shared" si="137"/>
        <v>4</v>
      </c>
      <c r="E3887" s="1" t="str">
        <f>INDEX(Protocol[Mark],MATCH(C3887,Protocol[Step],0))</f>
        <v>9Rot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235010004</v>
      </c>
      <c r="H3887" s="134">
        <f>Systematic[[#This Row],[SampleVariableLabel]]+100*Systematic[[#This Row],[State]]</f>
        <v>235011104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235</v>
      </c>
      <c r="B3888" s="1">
        <f>IF(C3888=0,IF(B3887=Protocol!$V$20,1,B3887+1),B3887)</f>
        <v>1</v>
      </c>
      <c r="C3888" s="1">
        <f>IF(C3887+1=Protocol!$V$21,0,C3887+1)</f>
        <v>12</v>
      </c>
      <c r="D3888" s="1">
        <f t="shared" si="137"/>
        <v>5</v>
      </c>
      <c r="E3888" s="1" t="str">
        <f>INDEX(Protocol[Mark],MATCH(C3888,Protocol[Step],0))</f>
        <v>10Ama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235010005</v>
      </c>
      <c r="H3888" s="134">
        <f>Systematic[[#This Row],[SampleVariableLabel]]+100*Systematic[[#This Row],[State]]</f>
        <v>235011205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236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0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236010006</v>
      </c>
      <c r="H3889" s="134">
        <f>Systematic[[#This Row],[SampleVariableLabel]]+100*Systematic[[#This Row],[State]]</f>
        <v>236010006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236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1D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236010001</v>
      </c>
      <c r="H3890" s="134">
        <f>Systematic[[#This Row],[SampleVariableLabel]]+100*Systematic[[#This Row],[State]]</f>
        <v>236010101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236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(M.1)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236010002</v>
      </c>
      <c r="H3891" s="134">
        <f>Systematic[[#This Row],[SampleVariableLabel]]+100*Systematic[[#This Row],[State]]</f>
        <v>236010202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236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2Oct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236010003</v>
      </c>
      <c r="H3892" s="134">
        <f>Systematic[[#This Row],[SampleVariableLabel]]+100*Systematic[[#This Row],[State]]</f>
        <v>236010303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236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3M2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236010004</v>
      </c>
      <c r="H3893" s="134">
        <f>Systematic[[#This Row],[SampleVariableLabel]]+100*Systematic[[#This Row],[State]]</f>
        <v>236010404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236</v>
      </c>
      <c r="B3894" s="1">
        <f>IF(C3894=0,IF(B3893=Protocol!$V$20,1,B3893+1),B3893)</f>
        <v>1</v>
      </c>
      <c r="C3894" s="1">
        <f>IF(C3893+1=Protocol!$V$21,0,C3893+1)</f>
        <v>5</v>
      </c>
      <c r="D3894" s="1">
        <f t="shared" si="137"/>
        <v>5</v>
      </c>
      <c r="E3894" s="1" t="str">
        <f>INDEX(Protocol[Mark],MATCH(C3894,Protocol[Step],0))</f>
        <v>M(c)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236010005</v>
      </c>
      <c r="H3894" s="134">
        <f>Systematic[[#This Row],[SampleVariableLabel]]+100*Systematic[[#This Row],[State]]</f>
        <v>236010505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236</v>
      </c>
      <c r="B3895" s="1">
        <f>IF(C3895=0,IF(B3894=Protocol!$V$20,1,B3894+1),B3894)</f>
        <v>1</v>
      </c>
      <c r="C3895" s="1">
        <f>IF(C3894+1=Protocol!$V$21,0,C3894+1)</f>
        <v>6</v>
      </c>
      <c r="D3895" s="1">
        <f t="shared" si="137"/>
        <v>6</v>
      </c>
      <c r="E3895" s="1" t="str">
        <f>INDEX(Protocol[Mark],MATCH(C3895,Protocol[Step],0))</f>
        <v>4P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236010006</v>
      </c>
      <c r="H3895" s="134">
        <f>Systematic[[#This Row],[SampleVariableLabel]]+100*Systematic[[#This Row],[State]]</f>
        <v>236010606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236</v>
      </c>
      <c r="B3896" s="1">
        <f>IF(C3896=0,IF(B3895=Protocol!$V$20,1,B3895+1),B3895)</f>
        <v>1</v>
      </c>
      <c r="C3896" s="1">
        <f>IF(C3895+1=Protocol!$V$21,0,C3895+1)</f>
        <v>7</v>
      </c>
      <c r="D3896" s="1">
        <f t="shared" si="137"/>
        <v>1</v>
      </c>
      <c r="E3896" s="1" t="str">
        <f>INDEX(Protocol[Mark],MATCH(C3896,Protocol[Step],0))</f>
        <v>5G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236010001</v>
      </c>
      <c r="H3896" s="134">
        <f>Systematic[[#This Row],[SampleVariableLabel]]+100*Systematic[[#This Row],[State]]</f>
        <v>236010701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236</v>
      </c>
      <c r="B3897" s="1">
        <f>IF(C3897=0,IF(B3896=Protocol!$V$20,1,B3896+1),B3896)</f>
        <v>1</v>
      </c>
      <c r="C3897" s="1">
        <f>IF(C3896+1=Protocol!$V$21,0,C3896+1)</f>
        <v>8</v>
      </c>
      <c r="D3897" s="1">
        <f t="shared" si="137"/>
        <v>2</v>
      </c>
      <c r="E3897" s="1" t="str">
        <f>INDEX(Protocol[Mark],MATCH(C3897,Protocol[Step],0))</f>
        <v>6S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236010002</v>
      </c>
      <c r="H3897" s="134">
        <f>Systematic[[#This Row],[SampleVariableLabel]]+100*Systematic[[#This Row],[State]]</f>
        <v>236010802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236</v>
      </c>
      <c r="B3898" s="1">
        <f>IF(C3898=0,IF(B3897=Protocol!$V$20,1,B3897+1),B3897)</f>
        <v>1</v>
      </c>
      <c r="C3898" s="1">
        <f>IF(C3897+1=Protocol!$V$21,0,C3897+1)</f>
        <v>9</v>
      </c>
      <c r="D3898" s="1">
        <f t="shared" si="137"/>
        <v>3</v>
      </c>
      <c r="E3898" s="1" t="str">
        <f>INDEX(Protocol[Mark],MATCH(C3898,Protocol[Step],0))</f>
        <v>7Gp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236010003</v>
      </c>
      <c r="H3898" s="134">
        <f>Systematic[[#This Row],[SampleVariableLabel]]+100*Systematic[[#This Row],[State]]</f>
        <v>236010903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236</v>
      </c>
      <c r="B3899" s="1">
        <f>IF(C3899=0,IF(B3898=Protocol!$V$20,1,B3898+1),B3898)</f>
        <v>1</v>
      </c>
      <c r="C3899" s="1">
        <f>IF(C3898+1=Protocol!$V$21,0,C3898+1)</f>
        <v>10</v>
      </c>
      <c r="D3899" s="1">
        <f t="shared" si="137"/>
        <v>4</v>
      </c>
      <c r="E3899" s="1" t="str">
        <f>INDEX(Protocol[Mark],MATCH(C3899,Protocol[Step],0))</f>
        <v>8U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236010004</v>
      </c>
      <c r="H3899" s="134">
        <f>Systematic[[#This Row],[SampleVariableLabel]]+100*Systematic[[#This Row],[State]]</f>
        <v>236011004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236</v>
      </c>
      <c r="B3900" s="1">
        <f>IF(C3900=0,IF(B3899=Protocol!$V$20,1,B3899+1),B3899)</f>
        <v>1</v>
      </c>
      <c r="C3900" s="1">
        <f>IF(C3899+1=Protocol!$V$21,0,C3899+1)</f>
        <v>11</v>
      </c>
      <c r="D3900" s="1">
        <f t="shared" si="137"/>
        <v>5</v>
      </c>
      <c r="E3900" s="1" t="str">
        <f>INDEX(Protocol[Mark],MATCH(C3900,Protocol[Step],0))</f>
        <v>9Rot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236010005</v>
      </c>
      <c r="H3900" s="134">
        <f>Systematic[[#This Row],[SampleVariableLabel]]+100*Systematic[[#This Row],[State]]</f>
        <v>236011105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236</v>
      </c>
      <c r="B3901" s="1">
        <f>IF(C3901=0,IF(B3900=Protocol!$V$20,1,B3900+1),B3900)</f>
        <v>1</v>
      </c>
      <c r="C3901" s="1">
        <f>IF(C3900+1=Protocol!$V$21,0,C3900+1)</f>
        <v>12</v>
      </c>
      <c r="D3901" s="1">
        <f t="shared" si="137"/>
        <v>6</v>
      </c>
      <c r="E3901" s="1" t="str">
        <f>INDEX(Protocol[Mark],MATCH(C3901,Protocol[Step],0))</f>
        <v>10Ama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236010006</v>
      </c>
      <c r="H3901" s="134">
        <f>Systematic[[#This Row],[SampleVariableLabel]]+100*Systematic[[#This Row],[State]]</f>
        <v>236011206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237</v>
      </c>
      <c r="B3902" s="1">
        <f>IF(C3902=0,IF(B3901=Protocol!$V$20,1,B3901+1),B3901)</f>
        <v>1</v>
      </c>
      <c r="C3902" s="1">
        <f>IF(C3901+1=Protocol!$V$21,0,C3901+1)</f>
        <v>0</v>
      </c>
      <c r="D3902" s="1">
        <f t="shared" si="137"/>
        <v>1</v>
      </c>
      <c r="E3902" s="1" t="str">
        <f>INDEX(Protocol[Mark],MATCH(C3902,Protocol[Step],0))</f>
        <v>0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237010001</v>
      </c>
      <c r="H3902" s="134">
        <f>Systematic[[#This Row],[SampleVariableLabel]]+100*Systematic[[#This Row],[State]]</f>
        <v>237010001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237</v>
      </c>
      <c r="B3903" s="1">
        <f>IF(C3903=0,IF(B3902=Protocol!$V$20,1,B3902+1),B3902)</f>
        <v>1</v>
      </c>
      <c r="C3903" s="1">
        <f>IF(C3902+1=Protocol!$V$21,0,C3902+1)</f>
        <v>1</v>
      </c>
      <c r="D3903" s="1">
        <f t="shared" si="137"/>
        <v>2</v>
      </c>
      <c r="E3903" s="1" t="str">
        <f>INDEX(Protocol[Mark],MATCH(C3903,Protocol[Step],0))</f>
        <v>1D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237010002</v>
      </c>
      <c r="H3903" s="134">
        <f>Systematic[[#This Row],[SampleVariableLabel]]+100*Systematic[[#This Row],[State]]</f>
        <v>237010102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237</v>
      </c>
      <c r="B3904" s="1">
        <f>IF(C3904=0,IF(B3903=Protocol!$V$20,1,B3903+1),B3903)</f>
        <v>1</v>
      </c>
      <c r="C3904" s="1">
        <f>IF(C3903+1=Protocol!$V$21,0,C3903+1)</f>
        <v>2</v>
      </c>
      <c r="D3904" s="1">
        <f t="shared" si="137"/>
        <v>3</v>
      </c>
      <c r="E3904" s="1" t="str">
        <f>INDEX(Protocol[Mark],MATCH(C3904,Protocol[Step],0))</f>
        <v>(M.1)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237010003</v>
      </c>
      <c r="H3904" s="134">
        <f>Systematic[[#This Row],[SampleVariableLabel]]+100*Systematic[[#This Row],[State]]</f>
        <v>237010203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237</v>
      </c>
      <c r="B3905" s="1">
        <f>IF(C3905=0,IF(B3904=Protocol!$V$20,1,B3904+1),B3904)</f>
        <v>1</v>
      </c>
      <c r="C3905" s="1">
        <f>IF(C3904+1=Protocol!$V$21,0,C3904+1)</f>
        <v>3</v>
      </c>
      <c r="D3905" s="1">
        <f t="shared" si="137"/>
        <v>4</v>
      </c>
      <c r="E3905" s="1" t="str">
        <f>INDEX(Protocol[Mark],MATCH(C3905,Protocol[Step],0))</f>
        <v>2Oct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237010004</v>
      </c>
      <c r="H3905" s="134">
        <f>Systematic[[#This Row],[SampleVariableLabel]]+100*Systematic[[#This Row],[State]]</f>
        <v>237010304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237</v>
      </c>
      <c r="B3906" s="1">
        <f>IF(C3906=0,IF(B3905=Protocol!$V$20,1,B3905+1),B3905)</f>
        <v>1</v>
      </c>
      <c r="C3906" s="1">
        <f>IF(C3905+1=Protocol!$V$21,0,C3905+1)</f>
        <v>4</v>
      </c>
      <c r="D3906" s="1">
        <f t="shared" si="137"/>
        <v>5</v>
      </c>
      <c r="E3906" s="1" t="str">
        <f>INDEX(Protocol[Mark],MATCH(C3906,Protocol[Step],0))</f>
        <v>3M2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237010005</v>
      </c>
      <c r="H3906" s="134">
        <f>Systematic[[#This Row],[SampleVariableLabel]]+100*Systematic[[#This Row],[State]]</f>
        <v>237010405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237</v>
      </c>
      <c r="B3907" s="1">
        <f>IF(C3907=0,IF(B3906=Protocol!$V$20,1,B3906+1),B3906)</f>
        <v>1</v>
      </c>
      <c r="C3907" s="1">
        <f>IF(C3906+1=Protocol!$V$21,0,C3906+1)</f>
        <v>5</v>
      </c>
      <c r="D3907" s="1">
        <f t="shared" ref="D3907:D3970" si="139">IF(D3906=nVariables,1,D3906+1)</f>
        <v>6</v>
      </c>
      <c r="E3907" s="1" t="str">
        <f>INDEX(Protocol[Mark],MATCH(C3907,Protocol[Step],0))</f>
        <v>M(c)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237010006</v>
      </c>
      <c r="H3907" s="134">
        <f>Systematic[[#This Row],[SampleVariableLabel]]+100*Systematic[[#This Row],[State]]</f>
        <v>237010506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237</v>
      </c>
      <c r="B3908" s="1">
        <f>IF(C3908=0,IF(B3907=Protocol!$V$20,1,B3907+1),B3907)</f>
        <v>1</v>
      </c>
      <c r="C3908" s="1">
        <f>IF(C3907+1=Protocol!$V$21,0,C3907+1)</f>
        <v>6</v>
      </c>
      <c r="D3908" s="1">
        <f t="shared" si="139"/>
        <v>1</v>
      </c>
      <c r="E3908" s="1" t="str">
        <f>INDEX(Protocol[Mark],MATCH(C3908,Protocol[Step],0))</f>
        <v>4P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237010001</v>
      </c>
      <c r="H3908" s="134">
        <f>Systematic[[#This Row],[SampleVariableLabel]]+100*Systematic[[#This Row],[State]]</f>
        <v>237010601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237</v>
      </c>
      <c r="B3909" s="1">
        <f>IF(C3909=0,IF(B3908=Protocol!$V$20,1,B3908+1),B3908)</f>
        <v>1</v>
      </c>
      <c r="C3909" s="1">
        <f>IF(C3908+1=Protocol!$V$21,0,C3908+1)</f>
        <v>7</v>
      </c>
      <c r="D3909" s="1">
        <f t="shared" si="139"/>
        <v>2</v>
      </c>
      <c r="E3909" s="1" t="str">
        <f>INDEX(Protocol[Mark],MATCH(C3909,Protocol[Step],0))</f>
        <v>5G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237010002</v>
      </c>
      <c r="H3909" s="134">
        <f>Systematic[[#This Row],[SampleVariableLabel]]+100*Systematic[[#This Row],[State]]</f>
        <v>237010702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237</v>
      </c>
      <c r="B3910" s="1">
        <f>IF(C3910=0,IF(B3909=Protocol!$V$20,1,B3909+1),B3909)</f>
        <v>1</v>
      </c>
      <c r="C3910" s="1">
        <f>IF(C3909+1=Protocol!$V$21,0,C3909+1)</f>
        <v>8</v>
      </c>
      <c r="D3910" s="1">
        <f t="shared" si="139"/>
        <v>3</v>
      </c>
      <c r="E3910" s="1" t="str">
        <f>INDEX(Protocol[Mark],MATCH(C3910,Protocol[Step],0))</f>
        <v>6S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237010003</v>
      </c>
      <c r="H3910" s="134">
        <f>Systematic[[#This Row],[SampleVariableLabel]]+100*Systematic[[#This Row],[State]]</f>
        <v>237010803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237</v>
      </c>
      <c r="B3911" s="1">
        <f>IF(C3911=0,IF(B3910=Protocol!$V$20,1,B3910+1),B3910)</f>
        <v>1</v>
      </c>
      <c r="C3911" s="1">
        <f>IF(C3910+1=Protocol!$V$21,0,C3910+1)</f>
        <v>9</v>
      </c>
      <c r="D3911" s="1">
        <f t="shared" si="139"/>
        <v>4</v>
      </c>
      <c r="E3911" s="1" t="str">
        <f>INDEX(Protocol[Mark],MATCH(C3911,Protocol[Step],0))</f>
        <v>7Gp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237010004</v>
      </c>
      <c r="H3911" s="134">
        <f>Systematic[[#This Row],[SampleVariableLabel]]+100*Systematic[[#This Row],[State]]</f>
        <v>237010904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237</v>
      </c>
      <c r="B3912" s="1">
        <f>IF(C3912=0,IF(B3911=Protocol!$V$20,1,B3911+1),B3911)</f>
        <v>1</v>
      </c>
      <c r="C3912" s="1">
        <f>IF(C3911+1=Protocol!$V$21,0,C3911+1)</f>
        <v>10</v>
      </c>
      <c r="D3912" s="1">
        <f t="shared" si="139"/>
        <v>5</v>
      </c>
      <c r="E3912" s="1" t="str">
        <f>INDEX(Protocol[Mark],MATCH(C3912,Protocol[Step],0))</f>
        <v>8U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237010005</v>
      </c>
      <c r="H3912" s="134">
        <f>Systematic[[#This Row],[SampleVariableLabel]]+100*Systematic[[#This Row],[State]]</f>
        <v>237011005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237</v>
      </c>
      <c r="B3913" s="1">
        <f>IF(C3913=0,IF(B3912=Protocol!$V$20,1,B3912+1),B3912)</f>
        <v>1</v>
      </c>
      <c r="C3913" s="1">
        <f>IF(C3912+1=Protocol!$V$21,0,C3912+1)</f>
        <v>11</v>
      </c>
      <c r="D3913" s="1">
        <f t="shared" si="139"/>
        <v>6</v>
      </c>
      <c r="E3913" s="1" t="str">
        <f>INDEX(Protocol[Mark],MATCH(C3913,Protocol[Step],0))</f>
        <v>9Rot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237010006</v>
      </c>
      <c r="H3913" s="134">
        <f>Systematic[[#This Row],[SampleVariableLabel]]+100*Systematic[[#This Row],[State]]</f>
        <v>237011106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237</v>
      </c>
      <c r="B3914" s="1">
        <f>IF(C3914=0,IF(B3913=Protocol!$V$20,1,B3913+1),B3913)</f>
        <v>1</v>
      </c>
      <c r="C3914" s="1">
        <f>IF(C3913+1=Protocol!$V$21,0,C3913+1)</f>
        <v>12</v>
      </c>
      <c r="D3914" s="1">
        <f t="shared" si="139"/>
        <v>1</v>
      </c>
      <c r="E3914" s="1" t="str">
        <f>INDEX(Protocol[Mark],MATCH(C3914,Protocol[Step],0))</f>
        <v>10Ama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237010001</v>
      </c>
      <c r="H3914" s="134">
        <f>Systematic[[#This Row],[SampleVariableLabel]]+100*Systematic[[#This Row],[State]]</f>
        <v>237011201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238</v>
      </c>
      <c r="B3915" s="1">
        <f>IF(C3915=0,IF(B3914=Protocol!$V$20,1,B3914+1),B3914)</f>
        <v>1</v>
      </c>
      <c r="C3915" s="1">
        <f>IF(C3914+1=Protocol!$V$21,0,C3914+1)</f>
        <v>0</v>
      </c>
      <c r="D3915" s="1">
        <f t="shared" si="139"/>
        <v>2</v>
      </c>
      <c r="E3915" s="1" t="str">
        <f>INDEX(Protocol[Mark],MATCH(C3915,Protocol[Step],0))</f>
        <v>0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238010002</v>
      </c>
      <c r="H3915" s="134">
        <f>Systematic[[#This Row],[SampleVariableLabel]]+100*Systematic[[#This Row],[State]]</f>
        <v>238010002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238</v>
      </c>
      <c r="B3916" s="1">
        <f>IF(C3916=0,IF(B3915=Protocol!$V$20,1,B3915+1),B3915)</f>
        <v>1</v>
      </c>
      <c r="C3916" s="1">
        <f>IF(C3915+1=Protocol!$V$21,0,C3915+1)</f>
        <v>1</v>
      </c>
      <c r="D3916" s="1">
        <f t="shared" si="139"/>
        <v>3</v>
      </c>
      <c r="E3916" s="1" t="str">
        <f>INDEX(Protocol[Mark],MATCH(C3916,Protocol[Step],0))</f>
        <v>1D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238010003</v>
      </c>
      <c r="H3916" s="134">
        <f>Systematic[[#This Row],[SampleVariableLabel]]+100*Systematic[[#This Row],[State]]</f>
        <v>238010103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238</v>
      </c>
      <c r="B3917" s="1">
        <f>IF(C3917=0,IF(B3916=Protocol!$V$20,1,B3916+1),B3916)</f>
        <v>1</v>
      </c>
      <c r="C3917" s="1">
        <f>IF(C3916+1=Protocol!$V$21,0,C3916+1)</f>
        <v>2</v>
      </c>
      <c r="D3917" s="1">
        <f t="shared" si="139"/>
        <v>4</v>
      </c>
      <c r="E3917" s="1" t="str">
        <f>INDEX(Protocol[Mark],MATCH(C3917,Protocol[Step],0))</f>
        <v>(M.1)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238010004</v>
      </c>
      <c r="H3917" s="134">
        <f>Systematic[[#This Row],[SampleVariableLabel]]+100*Systematic[[#This Row],[State]]</f>
        <v>238010204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238</v>
      </c>
      <c r="B3918" s="1">
        <f>IF(C3918=0,IF(B3917=Protocol!$V$20,1,B3917+1),B3917)</f>
        <v>1</v>
      </c>
      <c r="C3918" s="1">
        <f>IF(C3917+1=Protocol!$V$21,0,C3917+1)</f>
        <v>3</v>
      </c>
      <c r="D3918" s="1">
        <f t="shared" si="139"/>
        <v>5</v>
      </c>
      <c r="E3918" s="1" t="str">
        <f>INDEX(Protocol[Mark],MATCH(C3918,Protocol[Step],0))</f>
        <v>2Oct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238010005</v>
      </c>
      <c r="H3918" s="134">
        <f>Systematic[[#This Row],[SampleVariableLabel]]+100*Systematic[[#This Row],[State]]</f>
        <v>238010305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238</v>
      </c>
      <c r="B3919" s="1">
        <f>IF(C3919=0,IF(B3918=Protocol!$V$20,1,B3918+1),B3918)</f>
        <v>1</v>
      </c>
      <c r="C3919" s="1">
        <f>IF(C3918+1=Protocol!$V$21,0,C3918+1)</f>
        <v>4</v>
      </c>
      <c r="D3919" s="1">
        <f t="shared" si="139"/>
        <v>6</v>
      </c>
      <c r="E3919" s="1" t="str">
        <f>INDEX(Protocol[Mark],MATCH(C3919,Protocol[Step],0))</f>
        <v>3M2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238010006</v>
      </c>
      <c r="H3919" s="134">
        <f>Systematic[[#This Row],[SampleVariableLabel]]+100*Systematic[[#This Row],[State]]</f>
        <v>238010406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238</v>
      </c>
      <c r="B3920" s="1">
        <f>IF(C3920=0,IF(B3919=Protocol!$V$20,1,B3919+1),B3919)</f>
        <v>1</v>
      </c>
      <c r="C3920" s="1">
        <f>IF(C3919+1=Protocol!$V$21,0,C3919+1)</f>
        <v>5</v>
      </c>
      <c r="D3920" s="1">
        <f t="shared" si="139"/>
        <v>1</v>
      </c>
      <c r="E3920" s="1" t="str">
        <f>INDEX(Protocol[Mark],MATCH(C3920,Protocol[Step],0))</f>
        <v>M(c)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238010001</v>
      </c>
      <c r="H3920" s="134">
        <f>Systematic[[#This Row],[SampleVariableLabel]]+100*Systematic[[#This Row],[State]]</f>
        <v>238010501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238</v>
      </c>
      <c r="B3921" s="1">
        <f>IF(C3921=0,IF(B3920=Protocol!$V$20,1,B3920+1),B3920)</f>
        <v>1</v>
      </c>
      <c r="C3921" s="1">
        <f>IF(C3920+1=Protocol!$V$21,0,C3920+1)</f>
        <v>6</v>
      </c>
      <c r="D3921" s="1">
        <f t="shared" si="139"/>
        <v>2</v>
      </c>
      <c r="E3921" s="1" t="str">
        <f>INDEX(Protocol[Mark],MATCH(C3921,Protocol[Step],0))</f>
        <v>4P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238010002</v>
      </c>
      <c r="H3921" s="134">
        <f>Systematic[[#This Row],[SampleVariableLabel]]+100*Systematic[[#This Row],[State]]</f>
        <v>238010602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238</v>
      </c>
      <c r="B3922" s="1">
        <f>IF(C3922=0,IF(B3921=Protocol!$V$20,1,B3921+1),B3921)</f>
        <v>1</v>
      </c>
      <c r="C3922" s="1">
        <f>IF(C3921+1=Protocol!$V$21,0,C3921+1)</f>
        <v>7</v>
      </c>
      <c r="D3922" s="1">
        <f t="shared" si="139"/>
        <v>3</v>
      </c>
      <c r="E3922" s="1" t="str">
        <f>INDEX(Protocol[Mark],MATCH(C3922,Protocol[Step],0))</f>
        <v>5G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238010003</v>
      </c>
      <c r="H3922" s="134">
        <f>Systematic[[#This Row],[SampleVariableLabel]]+100*Systematic[[#This Row],[State]]</f>
        <v>238010703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238</v>
      </c>
      <c r="B3923" s="1">
        <f>IF(C3923=0,IF(B3922=Protocol!$V$20,1,B3922+1),B3922)</f>
        <v>1</v>
      </c>
      <c r="C3923" s="1">
        <f>IF(C3922+1=Protocol!$V$21,0,C3922+1)</f>
        <v>8</v>
      </c>
      <c r="D3923" s="1">
        <f t="shared" si="139"/>
        <v>4</v>
      </c>
      <c r="E3923" s="1" t="str">
        <f>INDEX(Protocol[Mark],MATCH(C3923,Protocol[Step],0))</f>
        <v>6S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238010004</v>
      </c>
      <c r="H3923" s="134">
        <f>Systematic[[#This Row],[SampleVariableLabel]]+100*Systematic[[#This Row],[State]]</f>
        <v>238010804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238</v>
      </c>
      <c r="B3924" s="1">
        <f>IF(C3924=0,IF(B3923=Protocol!$V$20,1,B3923+1),B3923)</f>
        <v>1</v>
      </c>
      <c r="C3924" s="1">
        <f>IF(C3923+1=Protocol!$V$21,0,C3923+1)</f>
        <v>9</v>
      </c>
      <c r="D3924" s="1">
        <f t="shared" si="139"/>
        <v>5</v>
      </c>
      <c r="E3924" s="1" t="str">
        <f>INDEX(Protocol[Mark],MATCH(C3924,Protocol[Step],0))</f>
        <v>7Gp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238010005</v>
      </c>
      <c r="H3924" s="134">
        <f>Systematic[[#This Row],[SampleVariableLabel]]+100*Systematic[[#This Row],[State]]</f>
        <v>238010905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238</v>
      </c>
      <c r="B3925" s="1">
        <f>IF(C3925=0,IF(B3924=Protocol!$V$20,1,B3924+1),B3924)</f>
        <v>1</v>
      </c>
      <c r="C3925" s="1">
        <f>IF(C3924+1=Protocol!$V$21,0,C3924+1)</f>
        <v>10</v>
      </c>
      <c r="D3925" s="1">
        <f t="shared" si="139"/>
        <v>6</v>
      </c>
      <c r="E3925" s="1" t="str">
        <f>INDEX(Protocol[Mark],MATCH(C3925,Protocol[Step],0))</f>
        <v>8U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238010006</v>
      </c>
      <c r="H3925" s="134">
        <f>Systematic[[#This Row],[SampleVariableLabel]]+100*Systematic[[#This Row],[State]]</f>
        <v>238011006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238</v>
      </c>
      <c r="B3926" s="1">
        <f>IF(C3926=0,IF(B3925=Protocol!$V$20,1,B3925+1),B3925)</f>
        <v>1</v>
      </c>
      <c r="C3926" s="1">
        <f>IF(C3925+1=Protocol!$V$21,0,C3925+1)</f>
        <v>11</v>
      </c>
      <c r="D3926" s="1">
        <f t="shared" si="139"/>
        <v>1</v>
      </c>
      <c r="E3926" s="1" t="str">
        <f>INDEX(Protocol[Mark],MATCH(C3926,Protocol[Step],0))</f>
        <v>9Rot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238010001</v>
      </c>
      <c r="H3926" s="134">
        <f>Systematic[[#This Row],[SampleVariableLabel]]+100*Systematic[[#This Row],[State]]</f>
        <v>238011101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238</v>
      </c>
      <c r="B3927" s="1">
        <f>IF(C3927=0,IF(B3926=Protocol!$V$20,1,B3926+1),B3926)</f>
        <v>1</v>
      </c>
      <c r="C3927" s="1">
        <f>IF(C3926+1=Protocol!$V$21,0,C3926+1)</f>
        <v>12</v>
      </c>
      <c r="D3927" s="1">
        <f t="shared" si="139"/>
        <v>2</v>
      </c>
      <c r="E3927" s="1" t="str">
        <f>INDEX(Protocol[Mark],MATCH(C3927,Protocol[Step],0))</f>
        <v>10Ama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238010002</v>
      </c>
      <c r="H3927" s="134">
        <f>Systematic[[#This Row],[SampleVariableLabel]]+100*Systematic[[#This Row],[State]]</f>
        <v>238011202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239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0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239010003</v>
      </c>
      <c r="H3928" s="134">
        <f>Systematic[[#This Row],[SampleVariableLabel]]+100*Systematic[[#This Row],[State]]</f>
        <v>239010003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239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1D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239010004</v>
      </c>
      <c r="H3929" s="134">
        <f>Systematic[[#This Row],[SampleVariableLabel]]+100*Systematic[[#This Row],[State]]</f>
        <v>239010104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239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(M.1)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239010005</v>
      </c>
      <c r="H3930" s="134">
        <f>Systematic[[#This Row],[SampleVariableLabel]]+100*Systematic[[#This Row],[State]]</f>
        <v>239010205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239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2Oct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239010006</v>
      </c>
      <c r="H3931" s="134">
        <f>Systematic[[#This Row],[SampleVariableLabel]]+100*Systematic[[#This Row],[State]]</f>
        <v>239010306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239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3M2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239010001</v>
      </c>
      <c r="H3932" s="134">
        <f>Systematic[[#This Row],[SampleVariableLabel]]+100*Systematic[[#This Row],[State]]</f>
        <v>239010401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239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M(c)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239010002</v>
      </c>
      <c r="H3933" s="134">
        <f>Systematic[[#This Row],[SampleVariableLabel]]+100*Systematic[[#This Row],[State]]</f>
        <v>239010502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239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4P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239010003</v>
      </c>
      <c r="H3934" s="134">
        <f>Systematic[[#This Row],[SampleVariableLabel]]+100*Systematic[[#This Row],[State]]</f>
        <v>239010603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239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5G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239010004</v>
      </c>
      <c r="H3935" s="134">
        <f>Systematic[[#This Row],[SampleVariableLabel]]+100*Systematic[[#This Row],[State]]</f>
        <v>239010704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239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6S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239010005</v>
      </c>
      <c r="H3936" s="134">
        <f>Systematic[[#This Row],[SampleVariableLabel]]+100*Systematic[[#This Row],[State]]</f>
        <v>239010805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239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7Gp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239010006</v>
      </c>
      <c r="H3937" s="134">
        <f>Systematic[[#This Row],[SampleVariableLabel]]+100*Systematic[[#This Row],[State]]</f>
        <v>239010906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239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8U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239010001</v>
      </c>
      <c r="H3938" s="134">
        <f>Systematic[[#This Row],[SampleVariableLabel]]+100*Systematic[[#This Row],[State]]</f>
        <v>239011001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239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9Rot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239010002</v>
      </c>
      <c r="H3939" s="134">
        <f>Systematic[[#This Row],[SampleVariableLabel]]+100*Systematic[[#This Row],[State]]</f>
        <v>239011102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239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10Ama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239010003</v>
      </c>
      <c r="H3940" s="134">
        <f>Systematic[[#This Row],[SampleVariableLabel]]+100*Systematic[[#This Row],[State]]</f>
        <v>239011203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240</v>
      </c>
      <c r="B3941" s="1">
        <f>IF(C3941=0,IF(B3940=Protocol!$V$20,1,B3940+1),B3940)</f>
        <v>1</v>
      </c>
      <c r="C3941" s="1">
        <f>IF(C3940+1=Protocol!$V$21,0,C3940+1)</f>
        <v>0</v>
      </c>
      <c r="D3941" s="1">
        <f t="shared" si="139"/>
        <v>4</v>
      </c>
      <c r="E3941" s="1" t="str">
        <f>INDEX(Protocol[Mark],MATCH(C3941,Protocol[Step],0))</f>
        <v>0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240010004</v>
      </c>
      <c r="H3941" s="134">
        <f>Systematic[[#This Row],[SampleVariableLabel]]+100*Systematic[[#This Row],[State]]</f>
        <v>240010004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240</v>
      </c>
      <c r="B3942" s="1">
        <f>IF(C3942=0,IF(B3941=Protocol!$V$20,1,B3941+1),B3941)</f>
        <v>1</v>
      </c>
      <c r="C3942" s="1">
        <f>IF(C3941+1=Protocol!$V$21,0,C3941+1)</f>
        <v>1</v>
      </c>
      <c r="D3942" s="1">
        <f t="shared" si="139"/>
        <v>5</v>
      </c>
      <c r="E3942" s="1" t="str">
        <f>INDEX(Protocol[Mark],MATCH(C3942,Protocol[Step],0))</f>
        <v>1D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240010005</v>
      </c>
      <c r="H3942" s="134">
        <f>Systematic[[#This Row],[SampleVariableLabel]]+100*Systematic[[#This Row],[State]]</f>
        <v>240010105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240</v>
      </c>
      <c r="B3943" s="1">
        <f>IF(C3943=0,IF(B3942=Protocol!$V$20,1,B3942+1),B3942)</f>
        <v>1</v>
      </c>
      <c r="C3943" s="1">
        <f>IF(C3942+1=Protocol!$V$21,0,C3942+1)</f>
        <v>2</v>
      </c>
      <c r="D3943" s="1">
        <f t="shared" si="139"/>
        <v>6</v>
      </c>
      <c r="E3943" s="1" t="str">
        <f>INDEX(Protocol[Mark],MATCH(C3943,Protocol[Step],0))</f>
        <v>(M.1)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240010006</v>
      </c>
      <c r="H3943" s="134">
        <f>Systematic[[#This Row],[SampleVariableLabel]]+100*Systematic[[#This Row],[State]]</f>
        <v>240010206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240</v>
      </c>
      <c r="B3944" s="1">
        <f>IF(C3944=0,IF(B3943=Protocol!$V$20,1,B3943+1),B3943)</f>
        <v>1</v>
      </c>
      <c r="C3944" s="1">
        <f>IF(C3943+1=Protocol!$V$21,0,C3943+1)</f>
        <v>3</v>
      </c>
      <c r="D3944" s="1">
        <f t="shared" si="139"/>
        <v>1</v>
      </c>
      <c r="E3944" s="1" t="str">
        <f>INDEX(Protocol[Mark],MATCH(C3944,Protocol[Step],0))</f>
        <v>2Oct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240010001</v>
      </c>
      <c r="H3944" s="134">
        <f>Systematic[[#This Row],[SampleVariableLabel]]+100*Systematic[[#This Row],[State]]</f>
        <v>240010301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240</v>
      </c>
      <c r="B3945" s="1">
        <f>IF(C3945=0,IF(B3944=Protocol!$V$20,1,B3944+1),B3944)</f>
        <v>1</v>
      </c>
      <c r="C3945" s="1">
        <f>IF(C3944+1=Protocol!$V$21,0,C3944+1)</f>
        <v>4</v>
      </c>
      <c r="D3945" s="1">
        <f t="shared" si="139"/>
        <v>2</v>
      </c>
      <c r="E3945" s="1" t="str">
        <f>INDEX(Protocol[Mark],MATCH(C3945,Protocol[Step],0))</f>
        <v>3M2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240010002</v>
      </c>
      <c r="H3945" s="134">
        <f>Systematic[[#This Row],[SampleVariableLabel]]+100*Systematic[[#This Row],[State]]</f>
        <v>240010402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240</v>
      </c>
      <c r="B3946" s="1">
        <f>IF(C3946=0,IF(B3945=Protocol!$V$20,1,B3945+1),B3945)</f>
        <v>1</v>
      </c>
      <c r="C3946" s="1">
        <f>IF(C3945+1=Protocol!$V$21,0,C3945+1)</f>
        <v>5</v>
      </c>
      <c r="D3946" s="1">
        <f t="shared" si="139"/>
        <v>3</v>
      </c>
      <c r="E3946" s="1" t="str">
        <f>INDEX(Protocol[Mark],MATCH(C3946,Protocol[Step],0))</f>
        <v>M(c)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240010003</v>
      </c>
      <c r="H3946" s="134">
        <f>Systematic[[#This Row],[SampleVariableLabel]]+100*Systematic[[#This Row],[State]]</f>
        <v>240010503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240</v>
      </c>
      <c r="B3947" s="1">
        <f>IF(C3947=0,IF(B3946=Protocol!$V$20,1,B3946+1),B3946)</f>
        <v>1</v>
      </c>
      <c r="C3947" s="1">
        <f>IF(C3946+1=Protocol!$V$21,0,C3946+1)</f>
        <v>6</v>
      </c>
      <c r="D3947" s="1">
        <f t="shared" si="139"/>
        <v>4</v>
      </c>
      <c r="E3947" s="1" t="str">
        <f>INDEX(Protocol[Mark],MATCH(C3947,Protocol[Step],0))</f>
        <v>4P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240010004</v>
      </c>
      <c r="H3947" s="134">
        <f>Systematic[[#This Row],[SampleVariableLabel]]+100*Systematic[[#This Row],[State]]</f>
        <v>240010604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240</v>
      </c>
      <c r="B3948" s="1">
        <f>IF(C3948=0,IF(B3947=Protocol!$V$20,1,B3947+1),B3947)</f>
        <v>1</v>
      </c>
      <c r="C3948" s="1">
        <f>IF(C3947+1=Protocol!$V$21,0,C3947+1)</f>
        <v>7</v>
      </c>
      <c r="D3948" s="1">
        <f t="shared" si="139"/>
        <v>5</v>
      </c>
      <c r="E3948" s="1" t="str">
        <f>INDEX(Protocol[Mark],MATCH(C3948,Protocol[Step],0))</f>
        <v>5G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240010005</v>
      </c>
      <c r="H3948" s="134">
        <f>Systematic[[#This Row],[SampleVariableLabel]]+100*Systematic[[#This Row],[State]]</f>
        <v>240010705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240</v>
      </c>
      <c r="B3949" s="1">
        <f>IF(C3949=0,IF(B3948=Protocol!$V$20,1,B3948+1),B3948)</f>
        <v>1</v>
      </c>
      <c r="C3949" s="1">
        <f>IF(C3948+1=Protocol!$V$21,0,C3948+1)</f>
        <v>8</v>
      </c>
      <c r="D3949" s="1">
        <f t="shared" si="139"/>
        <v>6</v>
      </c>
      <c r="E3949" s="1" t="str">
        <f>INDEX(Protocol[Mark],MATCH(C3949,Protocol[Step],0))</f>
        <v>6S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240010006</v>
      </c>
      <c r="H3949" s="134">
        <f>Systematic[[#This Row],[SampleVariableLabel]]+100*Systematic[[#This Row],[State]]</f>
        <v>240010806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240</v>
      </c>
      <c r="B3950" s="1">
        <f>IF(C3950=0,IF(B3949=Protocol!$V$20,1,B3949+1),B3949)</f>
        <v>1</v>
      </c>
      <c r="C3950" s="1">
        <f>IF(C3949+1=Protocol!$V$21,0,C3949+1)</f>
        <v>9</v>
      </c>
      <c r="D3950" s="1">
        <f t="shared" si="139"/>
        <v>1</v>
      </c>
      <c r="E3950" s="1" t="str">
        <f>INDEX(Protocol[Mark],MATCH(C3950,Protocol[Step],0))</f>
        <v>7Gp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240010001</v>
      </c>
      <c r="H3950" s="134">
        <f>Systematic[[#This Row],[SampleVariableLabel]]+100*Systematic[[#This Row],[State]]</f>
        <v>240010901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240</v>
      </c>
      <c r="B3951" s="1">
        <f>IF(C3951=0,IF(B3950=Protocol!$V$20,1,B3950+1),B3950)</f>
        <v>1</v>
      </c>
      <c r="C3951" s="1">
        <f>IF(C3950+1=Protocol!$V$21,0,C3950+1)</f>
        <v>10</v>
      </c>
      <c r="D3951" s="1">
        <f t="shared" si="139"/>
        <v>2</v>
      </c>
      <c r="E3951" s="1" t="str">
        <f>INDEX(Protocol[Mark],MATCH(C3951,Protocol[Step],0))</f>
        <v>8U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240010002</v>
      </c>
      <c r="H3951" s="134">
        <f>Systematic[[#This Row],[SampleVariableLabel]]+100*Systematic[[#This Row],[State]]</f>
        <v>240011002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240</v>
      </c>
      <c r="B3952" s="1">
        <f>IF(C3952=0,IF(B3951=Protocol!$V$20,1,B3951+1),B3951)</f>
        <v>1</v>
      </c>
      <c r="C3952" s="1">
        <f>IF(C3951+1=Protocol!$V$21,0,C3951+1)</f>
        <v>11</v>
      </c>
      <c r="D3952" s="1">
        <f t="shared" si="139"/>
        <v>3</v>
      </c>
      <c r="E3952" s="1" t="str">
        <f>INDEX(Protocol[Mark],MATCH(C3952,Protocol[Step],0))</f>
        <v>9Rot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240010003</v>
      </c>
      <c r="H3952" s="134">
        <f>Systematic[[#This Row],[SampleVariableLabel]]+100*Systematic[[#This Row],[State]]</f>
        <v>240011103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240</v>
      </c>
      <c r="B3953" s="1">
        <f>IF(C3953=0,IF(B3952=Protocol!$V$20,1,B3952+1),B3952)</f>
        <v>1</v>
      </c>
      <c r="C3953" s="1">
        <f>IF(C3952+1=Protocol!$V$21,0,C3952+1)</f>
        <v>12</v>
      </c>
      <c r="D3953" s="1">
        <f t="shared" si="139"/>
        <v>4</v>
      </c>
      <c r="E3953" s="1" t="str">
        <f>INDEX(Protocol[Mark],MATCH(C3953,Protocol[Step],0))</f>
        <v>10Ama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240010004</v>
      </c>
      <c r="H3953" s="134">
        <f>Systematic[[#This Row],[SampleVariableLabel]]+100*Systematic[[#This Row],[State]]</f>
        <v>240011204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241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0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241010005</v>
      </c>
      <c r="H3954" s="134">
        <f>Systematic[[#This Row],[SampleVariableLabel]]+100*Systematic[[#This Row],[State]]</f>
        <v>241010005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241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241010006</v>
      </c>
      <c r="H3955" s="134">
        <f>Systematic[[#This Row],[SampleVariableLabel]]+100*Systematic[[#This Row],[State]]</f>
        <v>241010106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241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(M.1)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241010001</v>
      </c>
      <c r="H3956" s="134">
        <f>Systematic[[#This Row],[SampleVariableLabel]]+100*Systematic[[#This Row],[State]]</f>
        <v>241010201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241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2Oct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241010002</v>
      </c>
      <c r="H3957" s="134">
        <f>Systematic[[#This Row],[SampleVariableLabel]]+100*Systematic[[#This Row],[State]]</f>
        <v>241010302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241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3M2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241010003</v>
      </c>
      <c r="H3958" s="134">
        <f>Systematic[[#This Row],[SampleVariableLabel]]+100*Systematic[[#This Row],[State]]</f>
        <v>241010403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241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M(c)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241010004</v>
      </c>
      <c r="H3959" s="134">
        <f>Systematic[[#This Row],[SampleVariableLabel]]+100*Systematic[[#This Row],[State]]</f>
        <v>241010504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241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4P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241010005</v>
      </c>
      <c r="H3960" s="134">
        <f>Systematic[[#This Row],[SampleVariableLabel]]+100*Systematic[[#This Row],[State]]</f>
        <v>241010605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241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5G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241010006</v>
      </c>
      <c r="H3961" s="134">
        <f>Systematic[[#This Row],[SampleVariableLabel]]+100*Systematic[[#This Row],[State]]</f>
        <v>241010706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241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6S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241010001</v>
      </c>
      <c r="H3962" s="134">
        <f>Systematic[[#This Row],[SampleVariableLabel]]+100*Systematic[[#This Row],[State]]</f>
        <v>241010801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241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7Gp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241010002</v>
      </c>
      <c r="H3963" s="134">
        <f>Systematic[[#This Row],[SampleVariableLabel]]+100*Systematic[[#This Row],[State]]</f>
        <v>241010902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241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8U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241010003</v>
      </c>
      <c r="H3964" s="134">
        <f>Systematic[[#This Row],[SampleVariableLabel]]+100*Systematic[[#This Row],[State]]</f>
        <v>241011003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241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9Rot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241010004</v>
      </c>
      <c r="H3965" s="134">
        <f>Systematic[[#This Row],[SampleVariableLabel]]+100*Systematic[[#This Row],[State]]</f>
        <v>241011104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241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10Ama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241010005</v>
      </c>
      <c r="H3966" s="134">
        <f>Systematic[[#This Row],[SampleVariableLabel]]+100*Systematic[[#This Row],[State]]</f>
        <v>241011205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242</v>
      </c>
      <c r="B3967" s="1">
        <f>IF(C3967=0,IF(B3966=Protocol!$V$20,1,B3966+1),B3966)</f>
        <v>1</v>
      </c>
      <c r="C3967" s="1">
        <f>IF(C3966+1=Protocol!$V$21,0,C3966+1)</f>
        <v>0</v>
      </c>
      <c r="D3967" s="1">
        <f t="shared" si="139"/>
        <v>6</v>
      </c>
      <c r="E3967" s="1" t="str">
        <f>INDEX(Protocol[Mark],MATCH(C3967,Protocol[Step],0))</f>
        <v>0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242010006</v>
      </c>
      <c r="H3967" s="134">
        <f>Systematic[[#This Row],[SampleVariableLabel]]+100*Systematic[[#This Row],[State]]</f>
        <v>242010006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242</v>
      </c>
      <c r="B3968" s="1">
        <f>IF(C3968=0,IF(B3967=Protocol!$V$20,1,B3967+1),B3967)</f>
        <v>1</v>
      </c>
      <c r="C3968" s="1">
        <f>IF(C3967+1=Protocol!$V$21,0,C3967+1)</f>
        <v>1</v>
      </c>
      <c r="D3968" s="1">
        <f t="shared" si="139"/>
        <v>1</v>
      </c>
      <c r="E3968" s="1" t="str">
        <f>INDEX(Protocol[Mark],MATCH(C3968,Protocol[Step],0))</f>
        <v>1D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242010001</v>
      </c>
      <c r="H3968" s="134">
        <f>Systematic[[#This Row],[SampleVariableLabel]]+100*Systematic[[#This Row],[State]]</f>
        <v>242010101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242</v>
      </c>
      <c r="B3969" s="1">
        <f>IF(C3969=0,IF(B3968=Protocol!$V$20,1,B3968+1),B3968)</f>
        <v>1</v>
      </c>
      <c r="C3969" s="1">
        <f>IF(C3968+1=Protocol!$V$21,0,C3968+1)</f>
        <v>2</v>
      </c>
      <c r="D3969" s="1">
        <f t="shared" si="139"/>
        <v>2</v>
      </c>
      <c r="E3969" s="1" t="str">
        <f>INDEX(Protocol[Mark],MATCH(C3969,Protocol[Step],0))</f>
        <v>(M.1)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242010002</v>
      </c>
      <c r="H3969" s="134">
        <f>Systematic[[#This Row],[SampleVariableLabel]]+100*Systematic[[#This Row],[State]]</f>
        <v>242010202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242</v>
      </c>
      <c r="B3970" s="1">
        <f>IF(C3970=0,IF(B3969=Protocol!$V$20,1,B3969+1),B3969)</f>
        <v>1</v>
      </c>
      <c r="C3970" s="1">
        <f>IF(C3969+1=Protocol!$V$21,0,C3969+1)</f>
        <v>3</v>
      </c>
      <c r="D3970" s="1">
        <f t="shared" si="139"/>
        <v>3</v>
      </c>
      <c r="E3970" s="1" t="str">
        <f>INDEX(Protocol[Mark],MATCH(C3970,Protocol[Step],0))</f>
        <v>2Oct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242010003</v>
      </c>
      <c r="H3970" s="134">
        <f>Systematic[[#This Row],[SampleVariableLabel]]+100*Systematic[[#This Row],[State]]</f>
        <v>242010303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242</v>
      </c>
      <c r="B3971" s="1">
        <f>IF(C3971=0,IF(B3970=Protocol!$V$20,1,B3970+1),B3970)</f>
        <v>1</v>
      </c>
      <c r="C3971" s="1">
        <f>IF(C3970+1=Protocol!$V$21,0,C3970+1)</f>
        <v>4</v>
      </c>
      <c r="D3971" s="1">
        <f t="shared" ref="D3971:D4034" si="141">IF(D3970=nVariables,1,D3970+1)</f>
        <v>4</v>
      </c>
      <c r="E3971" s="1" t="str">
        <f>INDEX(Protocol[Mark],MATCH(C3971,Protocol[Step],0))</f>
        <v>3M2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242010004</v>
      </c>
      <c r="H3971" s="134">
        <f>Systematic[[#This Row],[SampleVariableLabel]]+100*Systematic[[#This Row],[State]]</f>
        <v>242010404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242</v>
      </c>
      <c r="B3972" s="1">
        <f>IF(C3972=0,IF(B3971=Protocol!$V$20,1,B3971+1),B3971)</f>
        <v>1</v>
      </c>
      <c r="C3972" s="1">
        <f>IF(C3971+1=Protocol!$V$21,0,C3971+1)</f>
        <v>5</v>
      </c>
      <c r="D3972" s="1">
        <f t="shared" si="141"/>
        <v>5</v>
      </c>
      <c r="E3972" s="1" t="str">
        <f>INDEX(Protocol[Mark],MATCH(C3972,Protocol[Step],0))</f>
        <v>M(c)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242010005</v>
      </c>
      <c r="H3972" s="134">
        <f>Systematic[[#This Row],[SampleVariableLabel]]+100*Systematic[[#This Row],[State]]</f>
        <v>242010505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242</v>
      </c>
      <c r="B3973" s="1">
        <f>IF(C3973=0,IF(B3972=Protocol!$V$20,1,B3972+1),B3972)</f>
        <v>1</v>
      </c>
      <c r="C3973" s="1">
        <f>IF(C3972+1=Protocol!$V$21,0,C3972+1)</f>
        <v>6</v>
      </c>
      <c r="D3973" s="1">
        <f t="shared" si="141"/>
        <v>6</v>
      </c>
      <c r="E3973" s="1" t="str">
        <f>INDEX(Protocol[Mark],MATCH(C3973,Protocol[Step],0))</f>
        <v>4P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242010006</v>
      </c>
      <c r="H3973" s="134">
        <f>Systematic[[#This Row],[SampleVariableLabel]]+100*Systematic[[#This Row],[State]]</f>
        <v>242010606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242</v>
      </c>
      <c r="B3974" s="1">
        <f>IF(C3974=0,IF(B3973=Protocol!$V$20,1,B3973+1),B3973)</f>
        <v>1</v>
      </c>
      <c r="C3974" s="1">
        <f>IF(C3973+1=Protocol!$V$21,0,C3973+1)</f>
        <v>7</v>
      </c>
      <c r="D3974" s="1">
        <f t="shared" si="141"/>
        <v>1</v>
      </c>
      <c r="E3974" s="1" t="str">
        <f>INDEX(Protocol[Mark],MATCH(C3974,Protocol[Step],0))</f>
        <v>5G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242010001</v>
      </c>
      <c r="H3974" s="134">
        <f>Systematic[[#This Row],[SampleVariableLabel]]+100*Systematic[[#This Row],[State]]</f>
        <v>242010701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242</v>
      </c>
      <c r="B3975" s="1">
        <f>IF(C3975=0,IF(B3974=Protocol!$V$20,1,B3974+1),B3974)</f>
        <v>1</v>
      </c>
      <c r="C3975" s="1">
        <f>IF(C3974+1=Protocol!$V$21,0,C3974+1)</f>
        <v>8</v>
      </c>
      <c r="D3975" s="1">
        <f t="shared" si="141"/>
        <v>2</v>
      </c>
      <c r="E3975" s="1" t="str">
        <f>INDEX(Protocol[Mark],MATCH(C3975,Protocol[Step],0))</f>
        <v>6S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242010002</v>
      </c>
      <c r="H3975" s="134">
        <f>Systematic[[#This Row],[SampleVariableLabel]]+100*Systematic[[#This Row],[State]]</f>
        <v>242010802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242</v>
      </c>
      <c r="B3976" s="1">
        <f>IF(C3976=0,IF(B3975=Protocol!$V$20,1,B3975+1),B3975)</f>
        <v>1</v>
      </c>
      <c r="C3976" s="1">
        <f>IF(C3975+1=Protocol!$V$21,0,C3975+1)</f>
        <v>9</v>
      </c>
      <c r="D3976" s="1">
        <f t="shared" si="141"/>
        <v>3</v>
      </c>
      <c r="E3976" s="1" t="str">
        <f>INDEX(Protocol[Mark],MATCH(C3976,Protocol[Step],0))</f>
        <v>7Gp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242010003</v>
      </c>
      <c r="H3976" s="134">
        <f>Systematic[[#This Row],[SampleVariableLabel]]+100*Systematic[[#This Row],[State]]</f>
        <v>242010903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242</v>
      </c>
      <c r="B3977" s="1">
        <f>IF(C3977=0,IF(B3976=Protocol!$V$20,1,B3976+1),B3976)</f>
        <v>1</v>
      </c>
      <c r="C3977" s="1">
        <f>IF(C3976+1=Protocol!$V$21,0,C3976+1)</f>
        <v>10</v>
      </c>
      <c r="D3977" s="1">
        <f t="shared" si="141"/>
        <v>4</v>
      </c>
      <c r="E3977" s="1" t="str">
        <f>INDEX(Protocol[Mark],MATCH(C3977,Protocol[Step],0))</f>
        <v>8U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242010004</v>
      </c>
      <c r="H3977" s="134">
        <f>Systematic[[#This Row],[SampleVariableLabel]]+100*Systematic[[#This Row],[State]]</f>
        <v>242011004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242</v>
      </c>
      <c r="B3978" s="1">
        <f>IF(C3978=0,IF(B3977=Protocol!$V$20,1,B3977+1),B3977)</f>
        <v>1</v>
      </c>
      <c r="C3978" s="1">
        <f>IF(C3977+1=Protocol!$V$21,0,C3977+1)</f>
        <v>11</v>
      </c>
      <c r="D3978" s="1">
        <f t="shared" si="141"/>
        <v>5</v>
      </c>
      <c r="E3978" s="1" t="str">
        <f>INDEX(Protocol[Mark],MATCH(C3978,Protocol[Step],0))</f>
        <v>9Rot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242010005</v>
      </c>
      <c r="H3978" s="134">
        <f>Systematic[[#This Row],[SampleVariableLabel]]+100*Systematic[[#This Row],[State]]</f>
        <v>242011105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242</v>
      </c>
      <c r="B3979" s="1">
        <f>IF(C3979=0,IF(B3978=Protocol!$V$20,1,B3978+1),B3978)</f>
        <v>1</v>
      </c>
      <c r="C3979" s="1">
        <f>IF(C3978+1=Protocol!$V$21,0,C3978+1)</f>
        <v>12</v>
      </c>
      <c r="D3979" s="1">
        <f t="shared" si="141"/>
        <v>6</v>
      </c>
      <c r="E3979" s="1" t="str">
        <f>INDEX(Protocol[Mark],MATCH(C3979,Protocol[Step],0))</f>
        <v>10Ama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242010006</v>
      </c>
      <c r="H3979" s="134">
        <f>Systematic[[#This Row],[SampleVariableLabel]]+100*Systematic[[#This Row],[State]]</f>
        <v>242011206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243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0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243010001</v>
      </c>
      <c r="H3980" s="134">
        <f>Systematic[[#This Row],[SampleVariableLabel]]+100*Systematic[[#This Row],[State]]</f>
        <v>243010001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243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1D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243010002</v>
      </c>
      <c r="H3981" s="134">
        <f>Systematic[[#This Row],[SampleVariableLabel]]+100*Systematic[[#This Row],[State]]</f>
        <v>243010102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243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(M.1)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243010003</v>
      </c>
      <c r="H3982" s="134">
        <f>Systematic[[#This Row],[SampleVariableLabel]]+100*Systematic[[#This Row],[State]]</f>
        <v>243010203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243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2Oct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243010004</v>
      </c>
      <c r="H3983" s="134">
        <f>Systematic[[#This Row],[SampleVariableLabel]]+100*Systematic[[#This Row],[State]]</f>
        <v>243010304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243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3M2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243010005</v>
      </c>
      <c r="H3984" s="134">
        <f>Systematic[[#This Row],[SampleVariableLabel]]+100*Systematic[[#This Row],[State]]</f>
        <v>243010405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243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M(c)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243010006</v>
      </c>
      <c r="H3985" s="134">
        <f>Systematic[[#This Row],[SampleVariableLabel]]+100*Systematic[[#This Row],[State]]</f>
        <v>243010506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243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4P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243010001</v>
      </c>
      <c r="H3986" s="134">
        <f>Systematic[[#This Row],[SampleVariableLabel]]+100*Systematic[[#This Row],[State]]</f>
        <v>243010601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243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5G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243010002</v>
      </c>
      <c r="H3987" s="134">
        <f>Systematic[[#This Row],[SampleVariableLabel]]+100*Systematic[[#This Row],[State]]</f>
        <v>243010702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243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6S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243010003</v>
      </c>
      <c r="H3988" s="134">
        <f>Systematic[[#This Row],[SampleVariableLabel]]+100*Systematic[[#This Row],[State]]</f>
        <v>243010803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243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7Gp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243010004</v>
      </c>
      <c r="H3989" s="134">
        <f>Systematic[[#This Row],[SampleVariableLabel]]+100*Systematic[[#This Row],[State]]</f>
        <v>243010904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243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8U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243010005</v>
      </c>
      <c r="H3990" s="134">
        <f>Systematic[[#This Row],[SampleVariableLabel]]+100*Systematic[[#This Row],[State]]</f>
        <v>243011005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243</v>
      </c>
      <c r="B3991" s="1">
        <f>IF(C3991=0,IF(B3990=Protocol!$V$20,1,B3990+1),B3990)</f>
        <v>1</v>
      </c>
      <c r="C3991" s="1">
        <f>IF(C3990+1=Protocol!$V$21,0,C3990+1)</f>
        <v>11</v>
      </c>
      <c r="D3991" s="1">
        <f t="shared" si="141"/>
        <v>6</v>
      </c>
      <c r="E3991" s="1" t="str">
        <f>INDEX(Protocol[Mark],MATCH(C3991,Protocol[Step],0))</f>
        <v>9Rot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243010006</v>
      </c>
      <c r="H3991" s="134">
        <f>Systematic[[#This Row],[SampleVariableLabel]]+100*Systematic[[#This Row],[State]]</f>
        <v>243011106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243</v>
      </c>
      <c r="B3992" s="1">
        <f>IF(C3992=0,IF(B3991=Protocol!$V$20,1,B3991+1),B3991)</f>
        <v>1</v>
      </c>
      <c r="C3992" s="1">
        <f>IF(C3991+1=Protocol!$V$21,0,C3991+1)</f>
        <v>12</v>
      </c>
      <c r="D3992" s="1">
        <f t="shared" si="141"/>
        <v>1</v>
      </c>
      <c r="E3992" s="1" t="str">
        <f>INDEX(Protocol[Mark],MATCH(C3992,Protocol[Step],0))</f>
        <v>10Ama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243010001</v>
      </c>
      <c r="H3992" s="134">
        <f>Systematic[[#This Row],[SampleVariableLabel]]+100*Systematic[[#This Row],[State]]</f>
        <v>243011201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244</v>
      </c>
      <c r="B3993" s="1">
        <f>IF(C3993=0,IF(B3992=Protocol!$V$20,1,B3992+1),B3992)</f>
        <v>1</v>
      </c>
      <c r="C3993" s="1">
        <f>IF(C3992+1=Protocol!$V$21,0,C3992+1)</f>
        <v>0</v>
      </c>
      <c r="D3993" s="1">
        <f t="shared" si="141"/>
        <v>2</v>
      </c>
      <c r="E3993" s="1" t="str">
        <f>INDEX(Protocol[Mark],MATCH(C3993,Protocol[Step],0))</f>
        <v>0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244010002</v>
      </c>
      <c r="H3993" s="134">
        <f>Systematic[[#This Row],[SampleVariableLabel]]+100*Systematic[[#This Row],[State]]</f>
        <v>244010002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244</v>
      </c>
      <c r="B3994" s="1">
        <f>IF(C3994=0,IF(B3993=Protocol!$V$20,1,B3993+1),B3993)</f>
        <v>1</v>
      </c>
      <c r="C3994" s="1">
        <f>IF(C3993+1=Protocol!$V$21,0,C3993+1)</f>
        <v>1</v>
      </c>
      <c r="D3994" s="1">
        <f t="shared" si="141"/>
        <v>3</v>
      </c>
      <c r="E3994" s="1" t="str">
        <f>INDEX(Protocol[Mark],MATCH(C3994,Protocol[Step],0))</f>
        <v>1D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244010003</v>
      </c>
      <c r="H3994" s="134">
        <f>Systematic[[#This Row],[SampleVariableLabel]]+100*Systematic[[#This Row],[State]]</f>
        <v>244010103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244</v>
      </c>
      <c r="B3995" s="1">
        <f>IF(C3995=0,IF(B3994=Protocol!$V$20,1,B3994+1),B3994)</f>
        <v>1</v>
      </c>
      <c r="C3995" s="1">
        <f>IF(C3994+1=Protocol!$V$21,0,C3994+1)</f>
        <v>2</v>
      </c>
      <c r="D3995" s="1">
        <f t="shared" si="141"/>
        <v>4</v>
      </c>
      <c r="E3995" s="1" t="str">
        <f>INDEX(Protocol[Mark],MATCH(C3995,Protocol[Step],0))</f>
        <v>(M.1)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244010004</v>
      </c>
      <c r="H3995" s="134">
        <f>Systematic[[#This Row],[SampleVariableLabel]]+100*Systematic[[#This Row],[State]]</f>
        <v>244010204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244</v>
      </c>
      <c r="B3996" s="1">
        <f>IF(C3996=0,IF(B3995=Protocol!$V$20,1,B3995+1),B3995)</f>
        <v>1</v>
      </c>
      <c r="C3996" s="1">
        <f>IF(C3995+1=Protocol!$V$21,0,C3995+1)</f>
        <v>3</v>
      </c>
      <c r="D3996" s="1">
        <f t="shared" si="141"/>
        <v>5</v>
      </c>
      <c r="E3996" s="1" t="str">
        <f>INDEX(Protocol[Mark],MATCH(C3996,Protocol[Step],0))</f>
        <v>2Oct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244010005</v>
      </c>
      <c r="H3996" s="134">
        <f>Systematic[[#This Row],[SampleVariableLabel]]+100*Systematic[[#This Row],[State]]</f>
        <v>244010305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244</v>
      </c>
      <c r="B3997" s="1">
        <f>IF(C3997=0,IF(B3996=Protocol!$V$20,1,B3996+1),B3996)</f>
        <v>1</v>
      </c>
      <c r="C3997" s="1">
        <f>IF(C3996+1=Protocol!$V$21,0,C3996+1)</f>
        <v>4</v>
      </c>
      <c r="D3997" s="1">
        <f t="shared" si="141"/>
        <v>6</v>
      </c>
      <c r="E3997" s="1" t="str">
        <f>INDEX(Protocol[Mark],MATCH(C3997,Protocol[Step],0))</f>
        <v>3M2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244010006</v>
      </c>
      <c r="H3997" s="134">
        <f>Systematic[[#This Row],[SampleVariableLabel]]+100*Systematic[[#This Row],[State]]</f>
        <v>244010406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244</v>
      </c>
      <c r="B3998" s="1">
        <f>IF(C3998=0,IF(B3997=Protocol!$V$20,1,B3997+1),B3997)</f>
        <v>1</v>
      </c>
      <c r="C3998" s="1">
        <f>IF(C3997+1=Protocol!$V$21,0,C3997+1)</f>
        <v>5</v>
      </c>
      <c r="D3998" s="1">
        <f t="shared" si="141"/>
        <v>1</v>
      </c>
      <c r="E3998" s="1" t="str">
        <f>INDEX(Protocol[Mark],MATCH(C3998,Protocol[Step],0))</f>
        <v>M(c)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244010001</v>
      </c>
      <c r="H3998" s="134">
        <f>Systematic[[#This Row],[SampleVariableLabel]]+100*Systematic[[#This Row],[State]]</f>
        <v>244010501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244</v>
      </c>
      <c r="B3999" s="1">
        <f>IF(C3999=0,IF(B3998=Protocol!$V$20,1,B3998+1),B3998)</f>
        <v>1</v>
      </c>
      <c r="C3999" s="1">
        <f>IF(C3998+1=Protocol!$V$21,0,C3998+1)</f>
        <v>6</v>
      </c>
      <c r="D3999" s="1">
        <f t="shared" si="141"/>
        <v>2</v>
      </c>
      <c r="E3999" s="1" t="str">
        <f>INDEX(Protocol[Mark],MATCH(C3999,Protocol[Step],0))</f>
        <v>4P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244010002</v>
      </c>
      <c r="H3999" s="134">
        <f>Systematic[[#This Row],[SampleVariableLabel]]+100*Systematic[[#This Row],[State]]</f>
        <v>244010602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244</v>
      </c>
      <c r="B4000" s="1">
        <f>IF(C4000=0,IF(B3999=Protocol!$V$20,1,B3999+1),B3999)</f>
        <v>1</v>
      </c>
      <c r="C4000" s="1">
        <f>IF(C3999+1=Protocol!$V$21,0,C3999+1)</f>
        <v>7</v>
      </c>
      <c r="D4000" s="1">
        <f t="shared" si="141"/>
        <v>3</v>
      </c>
      <c r="E4000" s="1" t="str">
        <f>INDEX(Protocol[Mark],MATCH(C4000,Protocol[Step],0))</f>
        <v>5G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244010003</v>
      </c>
      <c r="H4000" s="134">
        <f>Systematic[[#This Row],[SampleVariableLabel]]+100*Systematic[[#This Row],[State]]</f>
        <v>244010703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244</v>
      </c>
      <c r="B4001" s="1">
        <f>IF(C4001=0,IF(B4000=Protocol!$V$20,1,B4000+1),B4000)</f>
        <v>1</v>
      </c>
      <c r="C4001" s="1">
        <f>IF(C4000+1=Protocol!$V$21,0,C4000+1)</f>
        <v>8</v>
      </c>
      <c r="D4001" s="1">
        <f t="shared" si="141"/>
        <v>4</v>
      </c>
      <c r="E4001" s="1" t="str">
        <f>INDEX(Protocol[Mark],MATCH(C4001,Protocol[Step],0))</f>
        <v>6S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244010004</v>
      </c>
      <c r="H4001" s="134">
        <f>Systematic[[#This Row],[SampleVariableLabel]]+100*Systematic[[#This Row],[State]]</f>
        <v>244010804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244</v>
      </c>
      <c r="B4002" s="1">
        <f>IF(C4002=0,IF(B4001=Protocol!$V$20,1,B4001+1),B4001)</f>
        <v>1</v>
      </c>
      <c r="C4002" s="1">
        <f>IF(C4001+1=Protocol!$V$21,0,C4001+1)</f>
        <v>9</v>
      </c>
      <c r="D4002" s="1">
        <f t="shared" si="141"/>
        <v>5</v>
      </c>
      <c r="E4002" s="1" t="str">
        <f>INDEX(Protocol[Mark],MATCH(C4002,Protocol[Step],0))</f>
        <v>7Gp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244010005</v>
      </c>
      <c r="H4002" s="134">
        <f>Systematic[[#This Row],[SampleVariableLabel]]+100*Systematic[[#This Row],[State]]</f>
        <v>244010905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244</v>
      </c>
      <c r="B4003" s="1">
        <f>IF(C4003=0,IF(B4002=Protocol!$V$20,1,B4002+1),B4002)</f>
        <v>1</v>
      </c>
      <c r="C4003" s="1">
        <f>IF(C4002+1=Protocol!$V$21,0,C4002+1)</f>
        <v>10</v>
      </c>
      <c r="D4003" s="1">
        <f t="shared" si="141"/>
        <v>6</v>
      </c>
      <c r="E4003" s="1" t="str">
        <f>INDEX(Protocol[Mark],MATCH(C4003,Protocol[Step],0))</f>
        <v>8U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244010006</v>
      </c>
      <c r="H4003" s="134">
        <f>Systematic[[#This Row],[SampleVariableLabel]]+100*Systematic[[#This Row],[State]]</f>
        <v>244011006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244</v>
      </c>
      <c r="B4004" s="1">
        <f>IF(C4004=0,IF(B4003=Protocol!$V$20,1,B4003+1),B4003)</f>
        <v>1</v>
      </c>
      <c r="C4004" s="1">
        <f>IF(C4003+1=Protocol!$V$21,0,C4003+1)</f>
        <v>11</v>
      </c>
      <c r="D4004" s="1">
        <f t="shared" si="141"/>
        <v>1</v>
      </c>
      <c r="E4004" s="1" t="str">
        <f>INDEX(Protocol[Mark],MATCH(C4004,Protocol[Step],0))</f>
        <v>9Rot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244010001</v>
      </c>
      <c r="H4004" s="134">
        <f>Systematic[[#This Row],[SampleVariableLabel]]+100*Systematic[[#This Row],[State]]</f>
        <v>244011101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244</v>
      </c>
      <c r="B4005" s="1">
        <f>IF(C4005=0,IF(B4004=Protocol!$V$20,1,B4004+1),B4004)</f>
        <v>1</v>
      </c>
      <c r="C4005" s="1">
        <f>IF(C4004+1=Protocol!$V$21,0,C4004+1)</f>
        <v>12</v>
      </c>
      <c r="D4005" s="1">
        <f t="shared" si="141"/>
        <v>2</v>
      </c>
      <c r="E4005" s="1" t="str">
        <f>INDEX(Protocol[Mark],MATCH(C4005,Protocol[Step],0))</f>
        <v>10Ama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244010002</v>
      </c>
      <c r="H4005" s="134">
        <f>Systematic[[#This Row],[SampleVariableLabel]]+100*Systematic[[#This Row],[State]]</f>
        <v>244011202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245</v>
      </c>
      <c r="B4006" s="1">
        <f>IF(C4006=0,IF(B4005=Protocol!$V$20,1,B4005+1),B4005)</f>
        <v>1</v>
      </c>
      <c r="C4006" s="1">
        <f>IF(C4005+1=Protocol!$V$21,0,C4005+1)</f>
        <v>0</v>
      </c>
      <c r="D4006" s="1">
        <f t="shared" si="141"/>
        <v>3</v>
      </c>
      <c r="E4006" s="1" t="str">
        <f>INDEX(Protocol[Mark],MATCH(C4006,Protocol[Step],0))</f>
        <v>0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245010003</v>
      </c>
      <c r="H4006" s="134">
        <f>Systematic[[#This Row],[SampleVariableLabel]]+100*Systematic[[#This Row],[State]]</f>
        <v>245010003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245</v>
      </c>
      <c r="B4007" s="1">
        <f>IF(C4007=0,IF(B4006=Protocol!$V$20,1,B4006+1),B4006)</f>
        <v>1</v>
      </c>
      <c r="C4007" s="1">
        <f>IF(C4006+1=Protocol!$V$21,0,C4006+1)</f>
        <v>1</v>
      </c>
      <c r="D4007" s="1">
        <f t="shared" si="141"/>
        <v>4</v>
      </c>
      <c r="E4007" s="1" t="str">
        <f>INDEX(Protocol[Mark],MATCH(C4007,Protocol[Step],0))</f>
        <v>1D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245010004</v>
      </c>
      <c r="H4007" s="134">
        <f>Systematic[[#This Row],[SampleVariableLabel]]+100*Systematic[[#This Row],[State]]</f>
        <v>245010104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245</v>
      </c>
      <c r="B4008" s="1">
        <f>IF(C4008=0,IF(B4007=Protocol!$V$20,1,B4007+1),B4007)</f>
        <v>1</v>
      </c>
      <c r="C4008" s="1">
        <f>IF(C4007+1=Protocol!$V$21,0,C4007+1)</f>
        <v>2</v>
      </c>
      <c r="D4008" s="1">
        <f t="shared" si="141"/>
        <v>5</v>
      </c>
      <c r="E4008" s="1" t="str">
        <f>INDEX(Protocol[Mark],MATCH(C4008,Protocol[Step],0))</f>
        <v>(M.1)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245010005</v>
      </c>
      <c r="H4008" s="134">
        <f>Systematic[[#This Row],[SampleVariableLabel]]+100*Systematic[[#This Row],[State]]</f>
        <v>245010205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245</v>
      </c>
      <c r="B4009" s="1">
        <f>IF(C4009=0,IF(B4008=Protocol!$V$20,1,B4008+1),B4008)</f>
        <v>1</v>
      </c>
      <c r="C4009" s="1">
        <f>IF(C4008+1=Protocol!$V$21,0,C4008+1)</f>
        <v>3</v>
      </c>
      <c r="D4009" s="1">
        <f t="shared" si="141"/>
        <v>6</v>
      </c>
      <c r="E4009" s="1" t="str">
        <f>INDEX(Protocol[Mark],MATCH(C4009,Protocol[Step],0))</f>
        <v>2Oct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245010006</v>
      </c>
      <c r="H4009" s="134">
        <f>Systematic[[#This Row],[SampleVariableLabel]]+100*Systematic[[#This Row],[State]]</f>
        <v>245010306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245</v>
      </c>
      <c r="B4010" s="1">
        <f>IF(C4010=0,IF(B4009=Protocol!$V$20,1,B4009+1),B4009)</f>
        <v>1</v>
      </c>
      <c r="C4010" s="1">
        <f>IF(C4009+1=Protocol!$V$21,0,C4009+1)</f>
        <v>4</v>
      </c>
      <c r="D4010" s="1">
        <f t="shared" si="141"/>
        <v>1</v>
      </c>
      <c r="E4010" s="1" t="str">
        <f>INDEX(Protocol[Mark],MATCH(C4010,Protocol[Step],0))</f>
        <v>3M2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245010001</v>
      </c>
      <c r="H4010" s="134">
        <f>Systematic[[#This Row],[SampleVariableLabel]]+100*Systematic[[#This Row],[State]]</f>
        <v>245010401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245</v>
      </c>
      <c r="B4011" s="1">
        <f>IF(C4011=0,IF(B4010=Protocol!$V$20,1,B4010+1),B4010)</f>
        <v>1</v>
      </c>
      <c r="C4011" s="1">
        <f>IF(C4010+1=Protocol!$V$21,0,C4010+1)</f>
        <v>5</v>
      </c>
      <c r="D4011" s="1">
        <f t="shared" si="141"/>
        <v>2</v>
      </c>
      <c r="E4011" s="1" t="str">
        <f>INDEX(Protocol[Mark],MATCH(C4011,Protocol[Step],0))</f>
        <v>M(c)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245010002</v>
      </c>
      <c r="H4011" s="134">
        <f>Systematic[[#This Row],[SampleVariableLabel]]+100*Systematic[[#This Row],[State]]</f>
        <v>245010502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245</v>
      </c>
      <c r="B4012" s="1">
        <f>IF(C4012=0,IF(B4011=Protocol!$V$20,1,B4011+1),B4011)</f>
        <v>1</v>
      </c>
      <c r="C4012" s="1">
        <f>IF(C4011+1=Protocol!$V$21,0,C4011+1)</f>
        <v>6</v>
      </c>
      <c r="D4012" s="1">
        <f t="shared" si="141"/>
        <v>3</v>
      </c>
      <c r="E4012" s="1" t="str">
        <f>INDEX(Protocol[Mark],MATCH(C4012,Protocol[Step],0))</f>
        <v>4P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245010003</v>
      </c>
      <c r="H4012" s="134">
        <f>Systematic[[#This Row],[SampleVariableLabel]]+100*Systematic[[#This Row],[State]]</f>
        <v>245010603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245</v>
      </c>
      <c r="B4013" s="1">
        <f>IF(C4013=0,IF(B4012=Protocol!$V$20,1,B4012+1),B4012)</f>
        <v>1</v>
      </c>
      <c r="C4013" s="1">
        <f>IF(C4012+1=Protocol!$V$21,0,C4012+1)</f>
        <v>7</v>
      </c>
      <c r="D4013" s="1">
        <f t="shared" si="141"/>
        <v>4</v>
      </c>
      <c r="E4013" s="1" t="str">
        <f>INDEX(Protocol[Mark],MATCH(C4013,Protocol[Step],0))</f>
        <v>5G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245010004</v>
      </c>
      <c r="H4013" s="134">
        <f>Systematic[[#This Row],[SampleVariableLabel]]+100*Systematic[[#This Row],[State]]</f>
        <v>245010704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245</v>
      </c>
      <c r="B4014" s="1">
        <f>IF(C4014=0,IF(B4013=Protocol!$V$20,1,B4013+1),B4013)</f>
        <v>1</v>
      </c>
      <c r="C4014" s="1">
        <f>IF(C4013+1=Protocol!$V$21,0,C4013+1)</f>
        <v>8</v>
      </c>
      <c r="D4014" s="1">
        <f t="shared" si="141"/>
        <v>5</v>
      </c>
      <c r="E4014" s="1" t="str">
        <f>INDEX(Protocol[Mark],MATCH(C4014,Protocol[Step],0))</f>
        <v>6S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245010005</v>
      </c>
      <c r="H4014" s="134">
        <f>Systematic[[#This Row],[SampleVariableLabel]]+100*Systematic[[#This Row],[State]]</f>
        <v>245010805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245</v>
      </c>
      <c r="B4015" s="1">
        <f>IF(C4015=0,IF(B4014=Protocol!$V$20,1,B4014+1),B4014)</f>
        <v>1</v>
      </c>
      <c r="C4015" s="1">
        <f>IF(C4014+1=Protocol!$V$21,0,C4014+1)</f>
        <v>9</v>
      </c>
      <c r="D4015" s="1">
        <f t="shared" si="141"/>
        <v>6</v>
      </c>
      <c r="E4015" s="1" t="str">
        <f>INDEX(Protocol[Mark],MATCH(C4015,Protocol[Step],0))</f>
        <v>7Gp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245010006</v>
      </c>
      <c r="H4015" s="134">
        <f>Systematic[[#This Row],[SampleVariableLabel]]+100*Systematic[[#This Row],[State]]</f>
        <v>245010906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245</v>
      </c>
      <c r="B4016" s="1">
        <f>IF(C4016=0,IF(B4015=Protocol!$V$20,1,B4015+1),B4015)</f>
        <v>1</v>
      </c>
      <c r="C4016" s="1">
        <f>IF(C4015+1=Protocol!$V$21,0,C4015+1)</f>
        <v>10</v>
      </c>
      <c r="D4016" s="1">
        <f t="shared" si="141"/>
        <v>1</v>
      </c>
      <c r="E4016" s="1" t="str">
        <f>INDEX(Protocol[Mark],MATCH(C4016,Protocol[Step],0))</f>
        <v>8U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245010001</v>
      </c>
      <c r="H4016" s="134">
        <f>Systematic[[#This Row],[SampleVariableLabel]]+100*Systematic[[#This Row],[State]]</f>
        <v>245011001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245</v>
      </c>
      <c r="B4017" s="1">
        <f>IF(C4017=0,IF(B4016=Protocol!$V$20,1,B4016+1),B4016)</f>
        <v>1</v>
      </c>
      <c r="C4017" s="1">
        <f>IF(C4016+1=Protocol!$V$21,0,C4016+1)</f>
        <v>11</v>
      </c>
      <c r="D4017" s="1">
        <f t="shared" si="141"/>
        <v>2</v>
      </c>
      <c r="E4017" s="1" t="str">
        <f>INDEX(Protocol[Mark],MATCH(C4017,Protocol[Step],0))</f>
        <v>9Rot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245010002</v>
      </c>
      <c r="H4017" s="134">
        <f>Systematic[[#This Row],[SampleVariableLabel]]+100*Systematic[[#This Row],[State]]</f>
        <v>245011102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245</v>
      </c>
      <c r="B4018" s="1">
        <f>IF(C4018=0,IF(B4017=Protocol!$V$20,1,B4017+1),B4017)</f>
        <v>1</v>
      </c>
      <c r="C4018" s="1">
        <f>IF(C4017+1=Protocol!$V$21,0,C4017+1)</f>
        <v>12</v>
      </c>
      <c r="D4018" s="1">
        <f t="shared" si="141"/>
        <v>3</v>
      </c>
      <c r="E4018" s="1" t="str">
        <f>INDEX(Protocol[Mark],MATCH(C4018,Protocol[Step],0))</f>
        <v>10Ama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245010003</v>
      </c>
      <c r="H4018" s="134">
        <f>Systematic[[#This Row],[SampleVariableLabel]]+100*Systematic[[#This Row],[State]]</f>
        <v>245011203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246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0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246010004</v>
      </c>
      <c r="H4019" s="134">
        <f>Systematic[[#This Row],[SampleVariableLabel]]+100*Systematic[[#This Row],[State]]</f>
        <v>246010004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246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246010005</v>
      </c>
      <c r="H4020" s="134">
        <f>Systematic[[#This Row],[SampleVariableLabel]]+100*Systematic[[#This Row],[State]]</f>
        <v>246010105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246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(M.1)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246010006</v>
      </c>
      <c r="H4021" s="134">
        <f>Systematic[[#This Row],[SampleVariableLabel]]+100*Systematic[[#This Row],[State]]</f>
        <v>246010206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246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246010001</v>
      </c>
      <c r="H4022" s="134">
        <f>Systematic[[#This Row],[SampleVariableLabel]]+100*Systematic[[#This Row],[State]]</f>
        <v>246010301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246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3M2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246010002</v>
      </c>
      <c r="H4023" s="134">
        <f>Systematic[[#This Row],[SampleVariableLabel]]+100*Systematic[[#This Row],[State]]</f>
        <v>246010402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246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M(c)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246010003</v>
      </c>
      <c r="H4024" s="134">
        <f>Systematic[[#This Row],[SampleVariableLabel]]+100*Systematic[[#This Row],[State]]</f>
        <v>246010503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246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4P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246010004</v>
      </c>
      <c r="H4025" s="134">
        <f>Systematic[[#This Row],[SampleVariableLabel]]+100*Systematic[[#This Row],[State]]</f>
        <v>246010604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246</v>
      </c>
      <c r="B4026" s="1">
        <f>IF(C4026=0,IF(B4025=Protocol!$V$20,1,B4025+1),B4025)</f>
        <v>1</v>
      </c>
      <c r="C4026" s="1">
        <f>IF(C4025+1=Protocol!$V$21,0,C4025+1)</f>
        <v>7</v>
      </c>
      <c r="D4026" s="1">
        <f t="shared" si="141"/>
        <v>5</v>
      </c>
      <c r="E4026" s="1" t="str">
        <f>INDEX(Protocol[Mark],MATCH(C4026,Protocol[Step],0))</f>
        <v>5G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246010005</v>
      </c>
      <c r="H4026" s="134">
        <f>Systematic[[#This Row],[SampleVariableLabel]]+100*Systematic[[#This Row],[State]]</f>
        <v>246010705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246</v>
      </c>
      <c r="B4027" s="1">
        <f>IF(C4027=0,IF(B4026=Protocol!$V$20,1,B4026+1),B4026)</f>
        <v>1</v>
      </c>
      <c r="C4027" s="1">
        <f>IF(C4026+1=Protocol!$V$21,0,C4026+1)</f>
        <v>8</v>
      </c>
      <c r="D4027" s="1">
        <f t="shared" si="141"/>
        <v>6</v>
      </c>
      <c r="E4027" s="1" t="str">
        <f>INDEX(Protocol[Mark],MATCH(C4027,Protocol[Step],0))</f>
        <v>6S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246010006</v>
      </c>
      <c r="H4027" s="134">
        <f>Systematic[[#This Row],[SampleVariableLabel]]+100*Systematic[[#This Row],[State]]</f>
        <v>246010806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246</v>
      </c>
      <c r="B4028" s="1">
        <f>IF(C4028=0,IF(B4027=Protocol!$V$20,1,B4027+1),B4027)</f>
        <v>1</v>
      </c>
      <c r="C4028" s="1">
        <f>IF(C4027+1=Protocol!$V$21,0,C4027+1)</f>
        <v>9</v>
      </c>
      <c r="D4028" s="1">
        <f t="shared" si="141"/>
        <v>1</v>
      </c>
      <c r="E4028" s="1" t="str">
        <f>INDEX(Protocol[Mark],MATCH(C4028,Protocol[Step],0))</f>
        <v>7Gp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246010001</v>
      </c>
      <c r="H4028" s="134">
        <f>Systematic[[#This Row],[SampleVariableLabel]]+100*Systematic[[#This Row],[State]]</f>
        <v>246010901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246</v>
      </c>
      <c r="B4029" s="1">
        <f>IF(C4029=0,IF(B4028=Protocol!$V$20,1,B4028+1),B4028)</f>
        <v>1</v>
      </c>
      <c r="C4029" s="1">
        <f>IF(C4028+1=Protocol!$V$21,0,C4028+1)</f>
        <v>10</v>
      </c>
      <c r="D4029" s="1">
        <f t="shared" si="141"/>
        <v>2</v>
      </c>
      <c r="E4029" s="1" t="str">
        <f>INDEX(Protocol[Mark],MATCH(C4029,Protocol[Step],0))</f>
        <v>8U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246010002</v>
      </c>
      <c r="H4029" s="134">
        <f>Systematic[[#This Row],[SampleVariableLabel]]+100*Systematic[[#This Row],[State]]</f>
        <v>246011002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246</v>
      </c>
      <c r="B4030" s="1">
        <f>IF(C4030=0,IF(B4029=Protocol!$V$20,1,B4029+1),B4029)</f>
        <v>1</v>
      </c>
      <c r="C4030" s="1">
        <f>IF(C4029+1=Protocol!$V$21,0,C4029+1)</f>
        <v>11</v>
      </c>
      <c r="D4030" s="1">
        <f t="shared" si="141"/>
        <v>3</v>
      </c>
      <c r="E4030" s="1" t="str">
        <f>INDEX(Protocol[Mark],MATCH(C4030,Protocol[Step],0))</f>
        <v>9Rot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246010003</v>
      </c>
      <c r="H4030" s="134">
        <f>Systematic[[#This Row],[SampleVariableLabel]]+100*Systematic[[#This Row],[State]]</f>
        <v>246011103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246</v>
      </c>
      <c r="B4031" s="1">
        <f>IF(C4031=0,IF(B4030=Protocol!$V$20,1,B4030+1),B4030)</f>
        <v>1</v>
      </c>
      <c r="C4031" s="1">
        <f>IF(C4030+1=Protocol!$V$21,0,C4030+1)</f>
        <v>12</v>
      </c>
      <c r="D4031" s="1">
        <f t="shared" si="141"/>
        <v>4</v>
      </c>
      <c r="E4031" s="1" t="str">
        <f>INDEX(Protocol[Mark],MATCH(C4031,Protocol[Step],0))</f>
        <v>10Ama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246010004</v>
      </c>
      <c r="H4031" s="134">
        <f>Systematic[[#This Row],[SampleVariableLabel]]+100*Systematic[[#This Row],[State]]</f>
        <v>246011204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247</v>
      </c>
      <c r="B4032" s="1">
        <f>IF(C4032=0,IF(B4031=Protocol!$V$20,1,B4031+1),B4031)</f>
        <v>1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0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247010005</v>
      </c>
      <c r="H4032" s="134">
        <f>Systematic[[#This Row],[SampleVariableLabel]]+100*Systematic[[#This Row],[State]]</f>
        <v>247010005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247</v>
      </c>
      <c r="B4033" s="1">
        <f>IF(C4033=0,IF(B4032=Protocol!$V$20,1,B4032+1),B4032)</f>
        <v>1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1D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247010006</v>
      </c>
      <c r="H4033" s="134">
        <f>Systematic[[#This Row],[SampleVariableLabel]]+100*Systematic[[#This Row],[State]]</f>
        <v>247010106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247</v>
      </c>
      <c r="B4034" s="1">
        <f>IF(C4034=0,IF(B4033=Protocol!$V$20,1,B4033+1),B4033)</f>
        <v>1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(M.1)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247010001</v>
      </c>
      <c r="H4034" s="134">
        <f>Systematic[[#This Row],[SampleVariableLabel]]+100*Systematic[[#This Row],[State]]</f>
        <v>247010201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247</v>
      </c>
      <c r="B4035" s="1">
        <f>IF(C4035=0,IF(B4034=Protocol!$V$20,1,B4034+1),B4034)</f>
        <v>1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2Oct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247010002</v>
      </c>
      <c r="H4035" s="134">
        <f>Systematic[[#This Row],[SampleVariableLabel]]+100*Systematic[[#This Row],[State]]</f>
        <v>247010302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247</v>
      </c>
      <c r="B4036" s="1">
        <f>IF(C4036=0,IF(B4035=Protocol!$V$20,1,B4035+1),B4035)</f>
        <v>1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3M2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247010003</v>
      </c>
      <c r="H4036" s="134">
        <f>Systematic[[#This Row],[SampleVariableLabel]]+100*Systematic[[#This Row],[State]]</f>
        <v>247010403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247</v>
      </c>
      <c r="B4037" s="1">
        <f>IF(C4037=0,IF(B4036=Protocol!$V$20,1,B4036+1),B4036)</f>
        <v>1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M(c)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247010004</v>
      </c>
      <c r="H4037" s="134">
        <f>Systematic[[#This Row],[SampleVariableLabel]]+100*Systematic[[#This Row],[State]]</f>
        <v>247010504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247</v>
      </c>
      <c r="B4038" s="1">
        <f>IF(C4038=0,IF(B4037=Protocol!$V$20,1,B4037+1),B4037)</f>
        <v>1</v>
      </c>
      <c r="C4038" s="1">
        <f>IF(C4037+1=Protocol!$V$21,0,C4037+1)</f>
        <v>6</v>
      </c>
      <c r="D4038" s="1">
        <f t="shared" si="143"/>
        <v>5</v>
      </c>
      <c r="E4038" s="1" t="str">
        <f>INDEX(Protocol[Mark],MATCH(C4038,Protocol[Step],0))</f>
        <v>4P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247010005</v>
      </c>
      <c r="H4038" s="134">
        <f>Systematic[[#This Row],[SampleVariableLabel]]+100*Systematic[[#This Row],[State]]</f>
        <v>247010605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247</v>
      </c>
      <c r="B4039" s="1">
        <f>IF(C4039=0,IF(B4038=Protocol!$V$20,1,B4038+1),B4038)</f>
        <v>1</v>
      </c>
      <c r="C4039" s="1">
        <f>IF(C4038+1=Protocol!$V$21,0,C4038+1)</f>
        <v>7</v>
      </c>
      <c r="D4039" s="1">
        <f t="shared" si="143"/>
        <v>6</v>
      </c>
      <c r="E4039" s="1" t="str">
        <f>INDEX(Protocol[Mark],MATCH(C4039,Protocol[Step],0))</f>
        <v>5G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247010006</v>
      </c>
      <c r="H4039" s="134">
        <f>Systematic[[#This Row],[SampleVariableLabel]]+100*Systematic[[#This Row],[State]]</f>
        <v>247010706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247</v>
      </c>
      <c r="B4040" s="1">
        <f>IF(C4040=0,IF(B4039=Protocol!$V$20,1,B4039+1),B4039)</f>
        <v>1</v>
      </c>
      <c r="C4040" s="1">
        <f>IF(C4039+1=Protocol!$V$21,0,C4039+1)</f>
        <v>8</v>
      </c>
      <c r="D4040" s="1">
        <f t="shared" si="143"/>
        <v>1</v>
      </c>
      <c r="E4040" s="1" t="str">
        <f>INDEX(Protocol[Mark],MATCH(C4040,Protocol[Step],0))</f>
        <v>6S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247010001</v>
      </c>
      <c r="H4040" s="134">
        <f>Systematic[[#This Row],[SampleVariableLabel]]+100*Systematic[[#This Row],[State]]</f>
        <v>247010801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247</v>
      </c>
      <c r="B4041" s="1">
        <f>IF(C4041=0,IF(B4040=Protocol!$V$20,1,B4040+1),B4040)</f>
        <v>1</v>
      </c>
      <c r="C4041" s="1">
        <f>IF(C4040+1=Protocol!$V$21,0,C4040+1)</f>
        <v>9</v>
      </c>
      <c r="D4041" s="1">
        <f t="shared" si="143"/>
        <v>2</v>
      </c>
      <c r="E4041" s="1" t="str">
        <f>INDEX(Protocol[Mark],MATCH(C4041,Protocol[Step],0))</f>
        <v>7Gp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247010002</v>
      </c>
      <c r="H4041" s="134">
        <f>Systematic[[#This Row],[SampleVariableLabel]]+100*Systematic[[#This Row],[State]]</f>
        <v>247010902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247</v>
      </c>
      <c r="B4042" s="1">
        <f>IF(C4042=0,IF(B4041=Protocol!$V$20,1,B4041+1),B4041)</f>
        <v>1</v>
      </c>
      <c r="C4042" s="1">
        <f>IF(C4041+1=Protocol!$V$21,0,C4041+1)</f>
        <v>10</v>
      </c>
      <c r="D4042" s="1">
        <f t="shared" si="143"/>
        <v>3</v>
      </c>
      <c r="E4042" s="1" t="str">
        <f>INDEX(Protocol[Mark],MATCH(C4042,Protocol[Step],0))</f>
        <v>8U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247010003</v>
      </c>
      <c r="H4042" s="134">
        <f>Systematic[[#This Row],[SampleVariableLabel]]+100*Systematic[[#This Row],[State]]</f>
        <v>247011003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247</v>
      </c>
      <c r="B4043" s="1">
        <f>IF(C4043=0,IF(B4042=Protocol!$V$20,1,B4042+1),B4042)</f>
        <v>1</v>
      </c>
      <c r="C4043" s="1">
        <f>IF(C4042+1=Protocol!$V$21,0,C4042+1)</f>
        <v>11</v>
      </c>
      <c r="D4043" s="1">
        <f t="shared" si="143"/>
        <v>4</v>
      </c>
      <c r="E4043" s="1" t="str">
        <f>INDEX(Protocol[Mark],MATCH(C4043,Protocol[Step],0))</f>
        <v>9Rot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247010004</v>
      </c>
      <c r="H4043" s="134">
        <f>Systematic[[#This Row],[SampleVariableLabel]]+100*Systematic[[#This Row],[State]]</f>
        <v>247011104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247</v>
      </c>
      <c r="B4044" s="1">
        <f>IF(C4044=0,IF(B4043=Protocol!$V$20,1,B4043+1),B4043)</f>
        <v>1</v>
      </c>
      <c r="C4044" s="1">
        <f>IF(C4043+1=Protocol!$V$21,0,C4043+1)</f>
        <v>12</v>
      </c>
      <c r="D4044" s="1">
        <f t="shared" si="143"/>
        <v>5</v>
      </c>
      <c r="E4044" s="1" t="str">
        <f>INDEX(Protocol[Mark],MATCH(C4044,Protocol[Step],0))</f>
        <v>10Ama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247010005</v>
      </c>
      <c r="H4044" s="134">
        <f>Systematic[[#This Row],[SampleVariableLabel]]+100*Systematic[[#This Row],[State]]</f>
        <v>247011205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248</v>
      </c>
      <c r="B4045" s="1">
        <f>IF(C4045=0,IF(B4044=Protocol!$V$20,1,B4044+1),B4044)</f>
        <v>1</v>
      </c>
      <c r="C4045" s="1">
        <f>IF(C4044+1=Protocol!$V$21,0,C4044+1)</f>
        <v>0</v>
      </c>
      <c r="D4045" s="1">
        <f t="shared" si="143"/>
        <v>6</v>
      </c>
      <c r="E4045" s="1" t="str">
        <f>INDEX(Protocol[Mark],MATCH(C4045,Protocol[Step],0))</f>
        <v>0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248010006</v>
      </c>
      <c r="H4045" s="134">
        <f>Systematic[[#This Row],[SampleVariableLabel]]+100*Systematic[[#This Row],[State]]</f>
        <v>248010006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248</v>
      </c>
      <c r="B4046" s="1">
        <f>IF(C4046=0,IF(B4045=Protocol!$V$20,1,B4045+1),B4045)</f>
        <v>1</v>
      </c>
      <c r="C4046" s="1">
        <f>IF(C4045+1=Protocol!$V$21,0,C4045+1)</f>
        <v>1</v>
      </c>
      <c r="D4046" s="1">
        <f t="shared" si="143"/>
        <v>1</v>
      </c>
      <c r="E4046" s="1" t="str">
        <f>INDEX(Protocol[Mark],MATCH(C4046,Protocol[Step],0))</f>
        <v>1D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248010001</v>
      </c>
      <c r="H4046" s="134">
        <f>Systematic[[#This Row],[SampleVariableLabel]]+100*Systematic[[#This Row],[State]]</f>
        <v>248010101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248</v>
      </c>
      <c r="B4047" s="1">
        <f>IF(C4047=0,IF(B4046=Protocol!$V$20,1,B4046+1),B4046)</f>
        <v>1</v>
      </c>
      <c r="C4047" s="1">
        <f>IF(C4046+1=Protocol!$V$21,0,C4046+1)</f>
        <v>2</v>
      </c>
      <c r="D4047" s="1">
        <f t="shared" si="143"/>
        <v>2</v>
      </c>
      <c r="E4047" s="1" t="str">
        <f>INDEX(Protocol[Mark],MATCH(C4047,Protocol[Step],0))</f>
        <v>(M.1)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248010002</v>
      </c>
      <c r="H4047" s="134">
        <f>Systematic[[#This Row],[SampleVariableLabel]]+100*Systematic[[#This Row],[State]]</f>
        <v>248010202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248</v>
      </c>
      <c r="B4048" s="1">
        <f>IF(C4048=0,IF(B4047=Protocol!$V$20,1,B4047+1),B4047)</f>
        <v>1</v>
      </c>
      <c r="C4048" s="1">
        <f>IF(C4047+1=Protocol!$V$21,0,C4047+1)</f>
        <v>3</v>
      </c>
      <c r="D4048" s="1">
        <f t="shared" si="143"/>
        <v>3</v>
      </c>
      <c r="E4048" s="1" t="str">
        <f>INDEX(Protocol[Mark],MATCH(C4048,Protocol[Step],0))</f>
        <v>2Oct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248010003</v>
      </c>
      <c r="H4048" s="134">
        <f>Systematic[[#This Row],[SampleVariableLabel]]+100*Systematic[[#This Row],[State]]</f>
        <v>248010303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248</v>
      </c>
      <c r="B4049" s="1">
        <f>IF(C4049=0,IF(B4048=Protocol!$V$20,1,B4048+1),B4048)</f>
        <v>1</v>
      </c>
      <c r="C4049" s="1">
        <f>IF(C4048+1=Protocol!$V$21,0,C4048+1)</f>
        <v>4</v>
      </c>
      <c r="D4049" s="1">
        <f t="shared" si="143"/>
        <v>4</v>
      </c>
      <c r="E4049" s="1" t="str">
        <f>INDEX(Protocol[Mark],MATCH(C4049,Protocol[Step],0))</f>
        <v>3M2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248010004</v>
      </c>
      <c r="H4049" s="134">
        <f>Systematic[[#This Row],[SampleVariableLabel]]+100*Systematic[[#This Row],[State]]</f>
        <v>248010404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248</v>
      </c>
      <c r="B4050" s="1">
        <f>IF(C4050=0,IF(B4049=Protocol!$V$20,1,B4049+1),B4049)</f>
        <v>1</v>
      </c>
      <c r="C4050" s="1">
        <f>IF(C4049+1=Protocol!$V$21,0,C4049+1)</f>
        <v>5</v>
      </c>
      <c r="D4050" s="1">
        <f t="shared" si="143"/>
        <v>5</v>
      </c>
      <c r="E4050" s="1" t="str">
        <f>INDEX(Protocol[Mark],MATCH(C4050,Protocol[Step],0))</f>
        <v>M(c)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248010005</v>
      </c>
      <c r="H4050" s="134">
        <f>Systematic[[#This Row],[SampleVariableLabel]]+100*Systematic[[#This Row],[State]]</f>
        <v>248010505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248</v>
      </c>
      <c r="B4051" s="1">
        <f>IF(C4051=0,IF(B4050=Protocol!$V$20,1,B4050+1),B4050)</f>
        <v>1</v>
      </c>
      <c r="C4051" s="1">
        <f>IF(C4050+1=Protocol!$V$21,0,C4050+1)</f>
        <v>6</v>
      </c>
      <c r="D4051" s="1">
        <f t="shared" si="143"/>
        <v>6</v>
      </c>
      <c r="E4051" s="1" t="str">
        <f>INDEX(Protocol[Mark],MATCH(C4051,Protocol[Step],0))</f>
        <v>4P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248010006</v>
      </c>
      <c r="H4051" s="134">
        <f>Systematic[[#This Row],[SampleVariableLabel]]+100*Systematic[[#This Row],[State]]</f>
        <v>248010606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248</v>
      </c>
      <c r="B4052" s="1">
        <f>IF(C4052=0,IF(B4051=Protocol!$V$20,1,B4051+1),B4051)</f>
        <v>1</v>
      </c>
      <c r="C4052" s="1">
        <f>IF(C4051+1=Protocol!$V$21,0,C4051+1)</f>
        <v>7</v>
      </c>
      <c r="D4052" s="1">
        <f t="shared" si="143"/>
        <v>1</v>
      </c>
      <c r="E4052" s="1" t="str">
        <f>INDEX(Protocol[Mark],MATCH(C4052,Protocol[Step],0))</f>
        <v>5G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248010001</v>
      </c>
      <c r="H4052" s="134">
        <f>Systematic[[#This Row],[SampleVariableLabel]]+100*Systematic[[#This Row],[State]]</f>
        <v>248010701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248</v>
      </c>
      <c r="B4053" s="1">
        <f>IF(C4053=0,IF(B4052=Protocol!$V$20,1,B4052+1),B4052)</f>
        <v>1</v>
      </c>
      <c r="C4053" s="1">
        <f>IF(C4052+1=Protocol!$V$21,0,C4052+1)</f>
        <v>8</v>
      </c>
      <c r="D4053" s="1">
        <f t="shared" si="143"/>
        <v>2</v>
      </c>
      <c r="E4053" s="1" t="str">
        <f>INDEX(Protocol[Mark],MATCH(C4053,Protocol[Step],0))</f>
        <v>6S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248010002</v>
      </c>
      <c r="H4053" s="134">
        <f>Systematic[[#This Row],[SampleVariableLabel]]+100*Systematic[[#This Row],[State]]</f>
        <v>248010802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248</v>
      </c>
      <c r="B4054" s="1">
        <f>IF(C4054=0,IF(B4053=Protocol!$V$20,1,B4053+1),B4053)</f>
        <v>1</v>
      </c>
      <c r="C4054" s="1">
        <f>IF(C4053+1=Protocol!$V$21,0,C4053+1)</f>
        <v>9</v>
      </c>
      <c r="D4054" s="1">
        <f t="shared" si="143"/>
        <v>3</v>
      </c>
      <c r="E4054" s="1" t="str">
        <f>INDEX(Protocol[Mark],MATCH(C4054,Protocol[Step],0))</f>
        <v>7Gp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248010003</v>
      </c>
      <c r="H4054" s="134">
        <f>Systematic[[#This Row],[SampleVariableLabel]]+100*Systematic[[#This Row],[State]]</f>
        <v>248010903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248</v>
      </c>
      <c r="B4055" s="1">
        <f>IF(C4055=0,IF(B4054=Protocol!$V$20,1,B4054+1),B4054)</f>
        <v>1</v>
      </c>
      <c r="C4055" s="1">
        <f>IF(C4054+1=Protocol!$V$21,0,C4054+1)</f>
        <v>10</v>
      </c>
      <c r="D4055" s="1">
        <f t="shared" si="143"/>
        <v>4</v>
      </c>
      <c r="E4055" s="1" t="str">
        <f>INDEX(Protocol[Mark],MATCH(C4055,Protocol[Step],0))</f>
        <v>8U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248010004</v>
      </c>
      <c r="H4055" s="134">
        <f>Systematic[[#This Row],[SampleVariableLabel]]+100*Systematic[[#This Row],[State]]</f>
        <v>248011004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248</v>
      </c>
      <c r="B4056" s="1">
        <f>IF(C4056=0,IF(B4055=Protocol!$V$20,1,B4055+1),B4055)</f>
        <v>1</v>
      </c>
      <c r="C4056" s="1">
        <f>IF(C4055+1=Protocol!$V$21,0,C4055+1)</f>
        <v>11</v>
      </c>
      <c r="D4056" s="1">
        <f t="shared" si="143"/>
        <v>5</v>
      </c>
      <c r="E4056" s="1" t="str">
        <f>INDEX(Protocol[Mark],MATCH(C4056,Protocol[Step],0))</f>
        <v>9Rot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248010005</v>
      </c>
      <c r="H4056" s="134">
        <f>Systematic[[#This Row],[SampleVariableLabel]]+100*Systematic[[#This Row],[State]]</f>
        <v>248011105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248</v>
      </c>
      <c r="B4057" s="1">
        <f>IF(C4057=0,IF(B4056=Protocol!$V$20,1,B4056+1),B4056)</f>
        <v>1</v>
      </c>
      <c r="C4057" s="1">
        <f>IF(C4056+1=Protocol!$V$21,0,C4056+1)</f>
        <v>12</v>
      </c>
      <c r="D4057" s="1">
        <f t="shared" si="143"/>
        <v>6</v>
      </c>
      <c r="E4057" s="1" t="str">
        <f>INDEX(Protocol[Mark],MATCH(C4057,Protocol[Step],0))</f>
        <v>10Ama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248010006</v>
      </c>
      <c r="H4057" s="134">
        <f>Systematic[[#This Row],[SampleVariableLabel]]+100*Systematic[[#This Row],[State]]</f>
        <v>248011206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249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0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249010001</v>
      </c>
      <c r="H4058" s="134">
        <f>Systematic[[#This Row],[SampleVariableLabel]]+100*Systematic[[#This Row],[State]]</f>
        <v>249010001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249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1D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249010002</v>
      </c>
      <c r="H4059" s="134">
        <f>Systematic[[#This Row],[SampleVariableLabel]]+100*Systematic[[#This Row],[State]]</f>
        <v>249010102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249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(M.1)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249010003</v>
      </c>
      <c r="H4060" s="134">
        <f>Systematic[[#This Row],[SampleVariableLabel]]+100*Systematic[[#This Row],[State]]</f>
        <v>249010203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249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2Oct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249010004</v>
      </c>
      <c r="H4061" s="134">
        <f>Systematic[[#This Row],[SampleVariableLabel]]+100*Systematic[[#This Row],[State]]</f>
        <v>249010304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249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3M2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249010005</v>
      </c>
      <c r="H4062" s="134">
        <f>Systematic[[#This Row],[SampleVariableLabel]]+100*Systematic[[#This Row],[State]]</f>
        <v>249010405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249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M(c)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249010006</v>
      </c>
      <c r="H4063" s="134">
        <f>Systematic[[#This Row],[SampleVariableLabel]]+100*Systematic[[#This Row],[State]]</f>
        <v>249010506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249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4P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249010001</v>
      </c>
      <c r="H4064" s="134">
        <f>Systematic[[#This Row],[SampleVariableLabel]]+100*Systematic[[#This Row],[State]]</f>
        <v>249010601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249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5G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249010002</v>
      </c>
      <c r="H4065" s="134">
        <f>Systematic[[#This Row],[SampleVariableLabel]]+100*Systematic[[#This Row],[State]]</f>
        <v>249010702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249</v>
      </c>
      <c r="B4066" s="1">
        <f>IF(C4066=0,IF(B4065=Protocol!$V$20,1,B4065+1),B4065)</f>
        <v>1</v>
      </c>
      <c r="C4066" s="1">
        <f>IF(C4065+1=Protocol!$V$21,0,C4065+1)</f>
        <v>8</v>
      </c>
      <c r="D4066" s="1">
        <f t="shared" si="143"/>
        <v>3</v>
      </c>
      <c r="E4066" s="1" t="str">
        <f>INDEX(Protocol[Mark],MATCH(C4066,Protocol[Step],0))</f>
        <v>6S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249010003</v>
      </c>
      <c r="H4066" s="134">
        <f>Systematic[[#This Row],[SampleVariableLabel]]+100*Systematic[[#This Row],[State]]</f>
        <v>249010803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249</v>
      </c>
      <c r="B4067" s="1">
        <f>IF(C4067=0,IF(B4066=Protocol!$V$20,1,B4066+1),B4066)</f>
        <v>1</v>
      </c>
      <c r="C4067" s="1">
        <f>IF(C4066+1=Protocol!$V$21,0,C4066+1)</f>
        <v>9</v>
      </c>
      <c r="D4067" s="1">
        <f t="shared" si="143"/>
        <v>4</v>
      </c>
      <c r="E4067" s="1" t="str">
        <f>INDEX(Protocol[Mark],MATCH(C4067,Protocol[Step],0))</f>
        <v>7Gp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249010004</v>
      </c>
      <c r="H4067" s="134">
        <f>Systematic[[#This Row],[SampleVariableLabel]]+100*Systematic[[#This Row],[State]]</f>
        <v>249010904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249</v>
      </c>
      <c r="B4068" s="1">
        <f>IF(C4068=0,IF(B4067=Protocol!$V$20,1,B4067+1),B4067)</f>
        <v>1</v>
      </c>
      <c r="C4068" s="1">
        <f>IF(C4067+1=Protocol!$V$21,0,C4067+1)</f>
        <v>10</v>
      </c>
      <c r="D4068" s="1">
        <f t="shared" si="143"/>
        <v>5</v>
      </c>
      <c r="E4068" s="1" t="str">
        <f>INDEX(Protocol[Mark],MATCH(C4068,Protocol[Step],0))</f>
        <v>8U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249010005</v>
      </c>
      <c r="H4068" s="134">
        <f>Systematic[[#This Row],[SampleVariableLabel]]+100*Systematic[[#This Row],[State]]</f>
        <v>249011005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249</v>
      </c>
      <c r="B4069" s="1">
        <f>IF(C4069=0,IF(B4068=Protocol!$V$20,1,B4068+1),B4068)</f>
        <v>1</v>
      </c>
      <c r="C4069" s="1">
        <f>IF(C4068+1=Protocol!$V$21,0,C4068+1)</f>
        <v>11</v>
      </c>
      <c r="D4069" s="1">
        <f t="shared" si="143"/>
        <v>6</v>
      </c>
      <c r="E4069" s="1" t="str">
        <f>INDEX(Protocol[Mark],MATCH(C4069,Protocol[Step],0))</f>
        <v>9Rot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249010006</v>
      </c>
      <c r="H4069" s="134">
        <f>Systematic[[#This Row],[SampleVariableLabel]]+100*Systematic[[#This Row],[State]]</f>
        <v>249011106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249</v>
      </c>
      <c r="B4070" s="1">
        <f>IF(C4070=0,IF(B4069=Protocol!$V$20,1,B4069+1),B4069)</f>
        <v>1</v>
      </c>
      <c r="C4070" s="1">
        <f>IF(C4069+1=Protocol!$V$21,0,C4069+1)</f>
        <v>12</v>
      </c>
      <c r="D4070" s="1">
        <f t="shared" si="143"/>
        <v>1</v>
      </c>
      <c r="E4070" s="1" t="str">
        <f>INDEX(Protocol[Mark],MATCH(C4070,Protocol[Step],0))</f>
        <v>10Ama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249010001</v>
      </c>
      <c r="H4070" s="134">
        <f>Systematic[[#This Row],[SampleVariableLabel]]+100*Systematic[[#This Row],[State]]</f>
        <v>249011201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250</v>
      </c>
      <c r="B4071" s="1">
        <f>IF(C4071=0,IF(B4070=Protocol!$V$20,1,B4070+1),B4070)</f>
        <v>1</v>
      </c>
      <c r="C4071" s="1">
        <f>IF(C4070+1=Protocol!$V$21,0,C4070+1)</f>
        <v>0</v>
      </c>
      <c r="D4071" s="1">
        <f t="shared" si="143"/>
        <v>2</v>
      </c>
      <c r="E4071" s="1" t="str">
        <f>INDEX(Protocol[Mark],MATCH(C4071,Protocol[Step],0))</f>
        <v>0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250010002</v>
      </c>
      <c r="H4071" s="134">
        <f>Systematic[[#This Row],[SampleVariableLabel]]+100*Systematic[[#This Row],[State]]</f>
        <v>250010002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250</v>
      </c>
      <c r="B4072" s="1">
        <f>IF(C4072=0,IF(B4071=Protocol!$V$20,1,B4071+1),B4071)</f>
        <v>1</v>
      </c>
      <c r="C4072" s="1">
        <f>IF(C4071+1=Protocol!$V$21,0,C4071+1)</f>
        <v>1</v>
      </c>
      <c r="D4072" s="1">
        <f t="shared" si="143"/>
        <v>3</v>
      </c>
      <c r="E4072" s="1" t="str">
        <f>INDEX(Protocol[Mark],MATCH(C4072,Protocol[Step],0))</f>
        <v>1D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250010003</v>
      </c>
      <c r="H4072" s="134">
        <f>Systematic[[#This Row],[SampleVariableLabel]]+100*Systematic[[#This Row],[State]]</f>
        <v>250010103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250</v>
      </c>
      <c r="B4073" s="1">
        <f>IF(C4073=0,IF(B4072=Protocol!$V$20,1,B4072+1),B4072)</f>
        <v>1</v>
      </c>
      <c r="C4073" s="1">
        <f>IF(C4072+1=Protocol!$V$21,0,C4072+1)</f>
        <v>2</v>
      </c>
      <c r="D4073" s="1">
        <f t="shared" si="143"/>
        <v>4</v>
      </c>
      <c r="E4073" s="1" t="str">
        <f>INDEX(Protocol[Mark],MATCH(C4073,Protocol[Step],0))</f>
        <v>(M.1)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250010004</v>
      </c>
      <c r="H4073" s="134">
        <f>Systematic[[#This Row],[SampleVariableLabel]]+100*Systematic[[#This Row],[State]]</f>
        <v>250010204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250</v>
      </c>
      <c r="B4074" s="1">
        <f>IF(C4074=0,IF(B4073=Protocol!$V$20,1,B4073+1),B4073)</f>
        <v>1</v>
      </c>
      <c r="C4074" s="1">
        <f>IF(C4073+1=Protocol!$V$21,0,C4073+1)</f>
        <v>3</v>
      </c>
      <c r="D4074" s="1">
        <f t="shared" si="143"/>
        <v>5</v>
      </c>
      <c r="E4074" s="1" t="str">
        <f>INDEX(Protocol[Mark],MATCH(C4074,Protocol[Step],0))</f>
        <v>2Oct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250010005</v>
      </c>
      <c r="H4074" s="134">
        <f>Systematic[[#This Row],[SampleVariableLabel]]+100*Systematic[[#This Row],[State]]</f>
        <v>250010305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250</v>
      </c>
      <c r="B4075" s="1">
        <f>IF(C4075=0,IF(B4074=Protocol!$V$20,1,B4074+1),B4074)</f>
        <v>1</v>
      </c>
      <c r="C4075" s="1">
        <f>IF(C4074+1=Protocol!$V$21,0,C4074+1)</f>
        <v>4</v>
      </c>
      <c r="D4075" s="1">
        <f t="shared" si="143"/>
        <v>6</v>
      </c>
      <c r="E4075" s="1" t="str">
        <f>INDEX(Protocol[Mark],MATCH(C4075,Protocol[Step],0))</f>
        <v>3M2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250010006</v>
      </c>
      <c r="H4075" s="134">
        <f>Systematic[[#This Row],[SampleVariableLabel]]+100*Systematic[[#This Row],[State]]</f>
        <v>250010406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250</v>
      </c>
      <c r="B4076" s="1">
        <f>IF(C4076=0,IF(B4075=Protocol!$V$20,1,B4075+1),B4075)</f>
        <v>1</v>
      </c>
      <c r="C4076" s="1">
        <f>IF(C4075+1=Protocol!$V$21,0,C4075+1)</f>
        <v>5</v>
      </c>
      <c r="D4076" s="1">
        <f t="shared" si="143"/>
        <v>1</v>
      </c>
      <c r="E4076" s="1" t="str">
        <f>INDEX(Protocol[Mark],MATCH(C4076,Protocol[Step],0))</f>
        <v>M(c)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250010001</v>
      </c>
      <c r="H4076" s="134">
        <f>Systematic[[#This Row],[SampleVariableLabel]]+100*Systematic[[#This Row],[State]]</f>
        <v>250010501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250</v>
      </c>
      <c r="B4077" s="1">
        <f>IF(C4077=0,IF(B4076=Protocol!$V$20,1,B4076+1),B4076)</f>
        <v>1</v>
      </c>
      <c r="C4077" s="1">
        <f>IF(C4076+1=Protocol!$V$21,0,C4076+1)</f>
        <v>6</v>
      </c>
      <c r="D4077" s="1">
        <f t="shared" si="143"/>
        <v>2</v>
      </c>
      <c r="E4077" s="1" t="str">
        <f>INDEX(Protocol[Mark],MATCH(C4077,Protocol[Step],0))</f>
        <v>4P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250010002</v>
      </c>
      <c r="H4077" s="134">
        <f>Systematic[[#This Row],[SampleVariableLabel]]+100*Systematic[[#This Row],[State]]</f>
        <v>250010602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250</v>
      </c>
      <c r="B4078" s="1">
        <f>IF(C4078=0,IF(B4077=Protocol!$V$20,1,B4077+1),B4077)</f>
        <v>1</v>
      </c>
      <c r="C4078" s="1">
        <f>IF(C4077+1=Protocol!$V$21,0,C4077+1)</f>
        <v>7</v>
      </c>
      <c r="D4078" s="1">
        <f t="shared" si="143"/>
        <v>3</v>
      </c>
      <c r="E4078" s="1" t="str">
        <f>INDEX(Protocol[Mark],MATCH(C4078,Protocol[Step],0))</f>
        <v>5G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250010003</v>
      </c>
      <c r="H4078" s="134">
        <f>Systematic[[#This Row],[SampleVariableLabel]]+100*Systematic[[#This Row],[State]]</f>
        <v>250010703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250</v>
      </c>
      <c r="B4079" s="1">
        <f>IF(C4079=0,IF(B4078=Protocol!$V$20,1,B4078+1),B4078)</f>
        <v>1</v>
      </c>
      <c r="C4079" s="1">
        <f>IF(C4078+1=Protocol!$V$21,0,C4078+1)</f>
        <v>8</v>
      </c>
      <c r="D4079" s="1">
        <f t="shared" si="143"/>
        <v>4</v>
      </c>
      <c r="E4079" s="1" t="str">
        <f>INDEX(Protocol[Mark],MATCH(C4079,Protocol[Step],0))</f>
        <v>6S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250010004</v>
      </c>
      <c r="H4079" s="134">
        <f>Systematic[[#This Row],[SampleVariableLabel]]+100*Systematic[[#This Row],[State]]</f>
        <v>250010804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250</v>
      </c>
      <c r="B4080" s="1">
        <f>IF(C4080=0,IF(B4079=Protocol!$V$20,1,B4079+1),B4079)</f>
        <v>1</v>
      </c>
      <c r="C4080" s="1">
        <f>IF(C4079+1=Protocol!$V$21,0,C4079+1)</f>
        <v>9</v>
      </c>
      <c r="D4080" s="1">
        <f t="shared" si="143"/>
        <v>5</v>
      </c>
      <c r="E4080" s="1" t="str">
        <f>INDEX(Protocol[Mark],MATCH(C4080,Protocol[Step],0))</f>
        <v>7Gp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250010005</v>
      </c>
      <c r="H4080" s="134">
        <f>Systematic[[#This Row],[SampleVariableLabel]]+100*Systematic[[#This Row],[State]]</f>
        <v>250010905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250</v>
      </c>
      <c r="B4081" s="1">
        <f>IF(C4081=0,IF(B4080=Protocol!$V$20,1,B4080+1),B4080)</f>
        <v>1</v>
      </c>
      <c r="C4081" s="1">
        <f>IF(C4080+1=Protocol!$V$21,0,C4080+1)</f>
        <v>10</v>
      </c>
      <c r="D4081" s="1">
        <f t="shared" si="143"/>
        <v>6</v>
      </c>
      <c r="E4081" s="1" t="str">
        <f>INDEX(Protocol[Mark],MATCH(C4081,Protocol[Step],0))</f>
        <v>8U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250010006</v>
      </c>
      <c r="H4081" s="134">
        <f>Systematic[[#This Row],[SampleVariableLabel]]+100*Systematic[[#This Row],[State]]</f>
        <v>250011006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250</v>
      </c>
      <c r="B4082" s="1">
        <f>IF(C4082=0,IF(B4081=Protocol!$V$20,1,B4081+1),B4081)</f>
        <v>1</v>
      </c>
      <c r="C4082" s="1">
        <f>IF(C4081+1=Protocol!$V$21,0,C4081+1)</f>
        <v>11</v>
      </c>
      <c r="D4082" s="1">
        <f t="shared" si="143"/>
        <v>1</v>
      </c>
      <c r="E4082" s="1" t="str">
        <f>INDEX(Protocol[Mark],MATCH(C4082,Protocol[Step],0))</f>
        <v>9Rot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250010001</v>
      </c>
      <c r="H4082" s="134">
        <f>Systematic[[#This Row],[SampleVariableLabel]]+100*Systematic[[#This Row],[State]]</f>
        <v>250011101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250</v>
      </c>
      <c r="B4083" s="1">
        <f>IF(C4083=0,IF(B4082=Protocol!$V$20,1,B4082+1),B4082)</f>
        <v>1</v>
      </c>
      <c r="C4083" s="1">
        <f>IF(C4082+1=Protocol!$V$21,0,C4082+1)</f>
        <v>12</v>
      </c>
      <c r="D4083" s="1">
        <f t="shared" si="143"/>
        <v>2</v>
      </c>
      <c r="E4083" s="1" t="str">
        <f>INDEX(Protocol[Mark],MATCH(C4083,Protocol[Step],0))</f>
        <v>10Ama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250010002</v>
      </c>
      <c r="H4083" s="134">
        <f>Systematic[[#This Row],[SampleVariableLabel]]+100*Systematic[[#This Row],[State]]</f>
        <v>250011202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0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251010003</v>
      </c>
      <c r="H4084" s="134">
        <f>Systematic[[#This Row],[SampleVariableLabel]]+100*Systematic[[#This Row],[State]]</f>
        <v>251010003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1D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251010004</v>
      </c>
      <c r="H4085" s="134">
        <f>Systematic[[#This Row],[SampleVariableLabel]]+100*Systematic[[#This Row],[State]]</f>
        <v>251010104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(M.1)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251010005</v>
      </c>
      <c r="H4086" s="134">
        <f>Systematic[[#This Row],[SampleVariableLabel]]+100*Systematic[[#This Row],[State]]</f>
        <v>251010205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2Oct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251010006</v>
      </c>
      <c r="H4087" s="134">
        <f>Systematic[[#This Row],[SampleVariableLabel]]+100*Systematic[[#This Row],[State]]</f>
        <v>251010306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3M2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251010001</v>
      </c>
      <c r="H4088" s="134">
        <f>Systematic[[#This Row],[SampleVariableLabel]]+100*Systematic[[#This Row],[State]]</f>
        <v>251010401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251</v>
      </c>
      <c r="B4089" s="1">
        <f>IF(C4089=0,IF(B4088=Protocol!$V$20,1,B4088+1),B4088)</f>
        <v>1</v>
      </c>
      <c r="C4089" s="1">
        <f>IF(C4088+1=Protocol!$V$21,0,C4088+1)</f>
        <v>5</v>
      </c>
      <c r="D4089" s="1">
        <f t="shared" si="143"/>
        <v>2</v>
      </c>
      <c r="E4089" s="1" t="str">
        <f>INDEX(Protocol[Mark],MATCH(C4089,Protocol[Step],0))</f>
        <v>M(c)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251010002</v>
      </c>
      <c r="H4089" s="134">
        <f>Systematic[[#This Row],[SampleVariableLabel]]+100*Systematic[[#This Row],[State]]</f>
        <v>251010502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251</v>
      </c>
      <c r="B4090" s="1">
        <f>IF(C4090=0,IF(B4089=Protocol!$V$20,1,B4089+1),B4089)</f>
        <v>1</v>
      </c>
      <c r="C4090" s="1">
        <f>IF(C4089+1=Protocol!$V$21,0,C4089+1)</f>
        <v>6</v>
      </c>
      <c r="D4090" s="1">
        <f t="shared" si="143"/>
        <v>3</v>
      </c>
      <c r="E4090" s="1" t="str">
        <f>INDEX(Protocol[Mark],MATCH(C4090,Protocol[Step],0))</f>
        <v>4P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251010003</v>
      </c>
      <c r="H4090" s="134">
        <f>Systematic[[#This Row],[SampleVariableLabel]]+100*Systematic[[#This Row],[State]]</f>
        <v>251010603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251</v>
      </c>
      <c r="B4091" s="1">
        <f>IF(C4091=0,IF(B4090=Protocol!$V$20,1,B4090+1),B4090)</f>
        <v>1</v>
      </c>
      <c r="C4091" s="1">
        <f>IF(C4090+1=Protocol!$V$21,0,C4090+1)</f>
        <v>7</v>
      </c>
      <c r="D4091" s="1">
        <f t="shared" si="143"/>
        <v>4</v>
      </c>
      <c r="E4091" s="1" t="str">
        <f>INDEX(Protocol[Mark],MATCH(C4091,Protocol[Step],0))</f>
        <v>5G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251010004</v>
      </c>
      <c r="H4091" s="134">
        <f>Systematic[[#This Row],[SampleVariableLabel]]+100*Systematic[[#This Row],[State]]</f>
        <v>251010704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251</v>
      </c>
      <c r="B4092" s="1">
        <f>IF(C4092=0,IF(B4091=Protocol!$V$20,1,B4091+1),B4091)</f>
        <v>1</v>
      </c>
      <c r="C4092" s="1">
        <f>IF(C4091+1=Protocol!$V$21,0,C4091+1)</f>
        <v>8</v>
      </c>
      <c r="D4092" s="1">
        <f t="shared" si="143"/>
        <v>5</v>
      </c>
      <c r="E4092" s="1" t="str">
        <f>INDEX(Protocol[Mark],MATCH(C4092,Protocol[Step],0))</f>
        <v>6S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251010005</v>
      </c>
      <c r="H4092" s="134">
        <f>Systematic[[#This Row],[SampleVariableLabel]]+100*Systematic[[#This Row],[State]]</f>
        <v>251010805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251</v>
      </c>
      <c r="B4093" s="1">
        <f>IF(C4093=0,IF(B4092=Protocol!$V$20,1,B4092+1),B4092)</f>
        <v>1</v>
      </c>
      <c r="C4093" s="1">
        <f>IF(C4092+1=Protocol!$V$21,0,C4092+1)</f>
        <v>9</v>
      </c>
      <c r="D4093" s="1">
        <f t="shared" si="143"/>
        <v>6</v>
      </c>
      <c r="E4093" s="1" t="str">
        <f>INDEX(Protocol[Mark],MATCH(C4093,Protocol[Step],0))</f>
        <v>7Gp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251010006</v>
      </c>
      <c r="H4093" s="134">
        <f>Systematic[[#This Row],[SampleVariableLabel]]+100*Systematic[[#This Row],[State]]</f>
        <v>251010906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251</v>
      </c>
      <c r="B4094" s="1">
        <f>IF(C4094=0,IF(B4093=Protocol!$V$20,1,B4093+1),B4093)</f>
        <v>1</v>
      </c>
      <c r="C4094" s="1">
        <f>IF(C4093+1=Protocol!$V$21,0,C4093+1)</f>
        <v>10</v>
      </c>
      <c r="D4094" s="1">
        <f t="shared" si="143"/>
        <v>1</v>
      </c>
      <c r="E4094" s="1" t="str">
        <f>INDEX(Protocol[Mark],MATCH(C4094,Protocol[Step],0))</f>
        <v>8U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251010001</v>
      </c>
      <c r="H4094" s="134">
        <f>Systematic[[#This Row],[SampleVariableLabel]]+100*Systematic[[#This Row],[State]]</f>
        <v>251011001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251</v>
      </c>
      <c r="B4095" s="1">
        <f>IF(C4095=0,IF(B4094=Protocol!$V$20,1,B4094+1),B4094)</f>
        <v>1</v>
      </c>
      <c r="C4095" s="1">
        <f>IF(C4094+1=Protocol!$V$21,0,C4094+1)</f>
        <v>11</v>
      </c>
      <c r="D4095" s="1">
        <f t="shared" si="143"/>
        <v>2</v>
      </c>
      <c r="E4095" s="1" t="str">
        <f>INDEX(Protocol[Mark],MATCH(C4095,Protocol[Step],0))</f>
        <v>9Rot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251010002</v>
      </c>
      <c r="H4095" s="134">
        <f>Systematic[[#This Row],[SampleVariableLabel]]+100*Systematic[[#This Row],[State]]</f>
        <v>251011102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251</v>
      </c>
      <c r="B4096" s="1">
        <f>IF(C4096=0,IF(B4095=Protocol!$V$20,1,B4095+1),B4095)</f>
        <v>1</v>
      </c>
      <c r="C4096" s="1">
        <f>IF(C4095+1=Protocol!$V$21,0,C4095+1)</f>
        <v>12</v>
      </c>
      <c r="D4096" s="1">
        <f t="shared" si="143"/>
        <v>3</v>
      </c>
      <c r="E4096" s="1" t="str">
        <f>INDEX(Protocol[Mark],MATCH(C4096,Protocol[Step],0))</f>
        <v>10Ama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251010003</v>
      </c>
      <c r="H4096" s="134">
        <f>Systematic[[#This Row],[SampleVariableLabel]]+100*Systematic[[#This Row],[State]]</f>
        <v>251011203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252</v>
      </c>
      <c r="B4097" s="1">
        <f>IF(C4097=0,IF(B4096=Protocol!$V$20,1,B4096+1),B4096)</f>
        <v>1</v>
      </c>
      <c r="C4097" s="1">
        <f>IF(C4096+1=Protocol!$V$21,0,C4096+1)</f>
        <v>0</v>
      </c>
      <c r="D4097" s="1">
        <f t="shared" si="143"/>
        <v>4</v>
      </c>
      <c r="E4097" s="1" t="str">
        <f>INDEX(Protocol[Mark],MATCH(C4097,Protocol[Step],0))</f>
        <v>0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252010004</v>
      </c>
      <c r="H4097" s="134">
        <f>Systematic[[#This Row],[SampleVariableLabel]]+100*Systematic[[#This Row],[State]]</f>
        <v>252010004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252</v>
      </c>
      <c r="B4098" s="1">
        <f>IF(C4098=0,IF(B4097=Protocol!$V$20,1,B4097+1),B4097)</f>
        <v>1</v>
      </c>
      <c r="C4098" s="1">
        <f>IF(C4097+1=Protocol!$V$21,0,C4097+1)</f>
        <v>1</v>
      </c>
      <c r="D4098" s="1">
        <f t="shared" si="143"/>
        <v>5</v>
      </c>
      <c r="E4098" s="1" t="str">
        <f>INDEX(Protocol[Mark],MATCH(C4098,Protocol[Step],0))</f>
        <v>1D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252010005</v>
      </c>
      <c r="H4098" s="134">
        <f>Systematic[[#This Row],[SampleVariableLabel]]+100*Systematic[[#This Row],[State]]</f>
        <v>252010105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252</v>
      </c>
      <c r="B4099" s="1">
        <f>IF(C4099=0,IF(B4098=Protocol!$V$20,1,B4098+1),B4098)</f>
        <v>1</v>
      </c>
      <c r="C4099" s="1">
        <f>IF(C4098+1=Protocol!$V$21,0,C4098+1)</f>
        <v>2</v>
      </c>
      <c r="D4099" s="1">
        <f t="shared" ref="D4099:D4162" si="145">IF(D4098=nVariables,1,D4098+1)</f>
        <v>6</v>
      </c>
      <c r="E4099" s="1" t="str">
        <f>INDEX(Protocol[Mark],MATCH(C4099,Protocol[Step],0))</f>
        <v>(M.1)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252010006</v>
      </c>
      <c r="H4099" s="134">
        <f>Systematic[[#This Row],[SampleVariableLabel]]+100*Systematic[[#This Row],[State]]</f>
        <v>252010206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252</v>
      </c>
      <c r="B4100" s="1">
        <f>IF(C4100=0,IF(B4099=Protocol!$V$20,1,B4099+1),B4099)</f>
        <v>1</v>
      </c>
      <c r="C4100" s="1">
        <f>IF(C4099+1=Protocol!$V$21,0,C4099+1)</f>
        <v>3</v>
      </c>
      <c r="D4100" s="1">
        <f t="shared" si="145"/>
        <v>1</v>
      </c>
      <c r="E4100" s="1" t="str">
        <f>INDEX(Protocol[Mark],MATCH(C4100,Protocol[Step],0))</f>
        <v>2Oct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252010001</v>
      </c>
      <c r="H4100" s="134">
        <f>Systematic[[#This Row],[SampleVariableLabel]]+100*Systematic[[#This Row],[State]]</f>
        <v>252010301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252</v>
      </c>
      <c r="B4101" s="1">
        <f>IF(C4101=0,IF(B4100=Protocol!$V$20,1,B4100+1),B4100)</f>
        <v>1</v>
      </c>
      <c r="C4101" s="1">
        <f>IF(C4100+1=Protocol!$V$21,0,C4100+1)</f>
        <v>4</v>
      </c>
      <c r="D4101" s="1">
        <f t="shared" si="145"/>
        <v>2</v>
      </c>
      <c r="E4101" s="1" t="str">
        <f>INDEX(Protocol[Mark],MATCH(C4101,Protocol[Step],0))</f>
        <v>3M2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252010002</v>
      </c>
      <c r="H4101" s="134">
        <f>Systematic[[#This Row],[SampleVariableLabel]]+100*Systematic[[#This Row],[State]]</f>
        <v>252010402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252</v>
      </c>
      <c r="B4102" s="1">
        <f>IF(C4102=0,IF(B4101=Protocol!$V$20,1,B4101+1),B4101)</f>
        <v>1</v>
      </c>
      <c r="C4102" s="1">
        <f>IF(C4101+1=Protocol!$V$21,0,C4101+1)</f>
        <v>5</v>
      </c>
      <c r="D4102" s="1">
        <f t="shared" si="145"/>
        <v>3</v>
      </c>
      <c r="E4102" s="1" t="str">
        <f>INDEX(Protocol[Mark],MATCH(C4102,Protocol[Step],0))</f>
        <v>M(c)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252010003</v>
      </c>
      <c r="H4102" s="134">
        <f>Systematic[[#This Row],[SampleVariableLabel]]+100*Systematic[[#This Row],[State]]</f>
        <v>252010503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252</v>
      </c>
      <c r="B4103" s="1">
        <f>IF(C4103=0,IF(B4102=Protocol!$V$20,1,B4102+1),B4102)</f>
        <v>1</v>
      </c>
      <c r="C4103" s="1">
        <f>IF(C4102+1=Protocol!$V$21,0,C4102+1)</f>
        <v>6</v>
      </c>
      <c r="D4103" s="1">
        <f t="shared" si="145"/>
        <v>4</v>
      </c>
      <c r="E4103" s="1" t="str">
        <f>INDEX(Protocol[Mark],MATCH(C4103,Protocol[Step],0))</f>
        <v>4P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252010004</v>
      </c>
      <c r="H4103" s="134">
        <f>Systematic[[#This Row],[SampleVariableLabel]]+100*Systematic[[#This Row],[State]]</f>
        <v>252010604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252</v>
      </c>
      <c r="B4104" s="1">
        <f>IF(C4104=0,IF(B4103=Protocol!$V$20,1,B4103+1),B4103)</f>
        <v>1</v>
      </c>
      <c r="C4104" s="1">
        <f>IF(C4103+1=Protocol!$V$21,0,C4103+1)</f>
        <v>7</v>
      </c>
      <c r="D4104" s="1">
        <f t="shared" si="145"/>
        <v>5</v>
      </c>
      <c r="E4104" s="1" t="str">
        <f>INDEX(Protocol[Mark],MATCH(C4104,Protocol[Step],0))</f>
        <v>5G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252010005</v>
      </c>
      <c r="H4104" s="134">
        <f>Systematic[[#This Row],[SampleVariableLabel]]+100*Systematic[[#This Row],[State]]</f>
        <v>252010705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252</v>
      </c>
      <c r="B4105" s="1">
        <f>IF(C4105=0,IF(B4104=Protocol!$V$20,1,B4104+1),B4104)</f>
        <v>1</v>
      </c>
      <c r="C4105" s="1">
        <f>IF(C4104+1=Protocol!$V$21,0,C4104+1)</f>
        <v>8</v>
      </c>
      <c r="D4105" s="1">
        <f t="shared" si="145"/>
        <v>6</v>
      </c>
      <c r="E4105" s="1" t="str">
        <f>INDEX(Protocol[Mark],MATCH(C4105,Protocol[Step],0))</f>
        <v>6S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252010006</v>
      </c>
      <c r="H4105" s="134">
        <f>Systematic[[#This Row],[SampleVariableLabel]]+100*Systematic[[#This Row],[State]]</f>
        <v>252010806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252</v>
      </c>
      <c r="B4106" s="1">
        <f>IF(C4106=0,IF(B4105=Protocol!$V$20,1,B4105+1),B4105)</f>
        <v>1</v>
      </c>
      <c r="C4106" s="1">
        <f>IF(C4105+1=Protocol!$V$21,0,C4105+1)</f>
        <v>9</v>
      </c>
      <c r="D4106" s="1">
        <f t="shared" si="145"/>
        <v>1</v>
      </c>
      <c r="E4106" s="1" t="str">
        <f>INDEX(Protocol[Mark],MATCH(C4106,Protocol[Step],0))</f>
        <v>7Gp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252010001</v>
      </c>
      <c r="H4106" s="134">
        <f>Systematic[[#This Row],[SampleVariableLabel]]+100*Systematic[[#This Row],[State]]</f>
        <v>252010901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252</v>
      </c>
      <c r="B4107" s="1">
        <f>IF(C4107=0,IF(B4106=Protocol!$V$20,1,B4106+1),B4106)</f>
        <v>1</v>
      </c>
      <c r="C4107" s="1">
        <f>IF(C4106+1=Protocol!$V$21,0,C4106+1)</f>
        <v>10</v>
      </c>
      <c r="D4107" s="1">
        <f t="shared" si="145"/>
        <v>2</v>
      </c>
      <c r="E4107" s="1" t="str">
        <f>INDEX(Protocol[Mark],MATCH(C4107,Protocol[Step],0))</f>
        <v>8U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252010002</v>
      </c>
      <c r="H4107" s="134">
        <f>Systematic[[#This Row],[SampleVariableLabel]]+100*Systematic[[#This Row],[State]]</f>
        <v>252011002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252</v>
      </c>
      <c r="B4108" s="1">
        <f>IF(C4108=0,IF(B4107=Protocol!$V$20,1,B4107+1),B4107)</f>
        <v>1</v>
      </c>
      <c r="C4108" s="1">
        <f>IF(C4107+1=Protocol!$V$21,0,C4107+1)</f>
        <v>11</v>
      </c>
      <c r="D4108" s="1">
        <f t="shared" si="145"/>
        <v>3</v>
      </c>
      <c r="E4108" s="1" t="str">
        <f>INDEX(Protocol[Mark],MATCH(C4108,Protocol[Step],0))</f>
        <v>9Rot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252010003</v>
      </c>
      <c r="H4108" s="134">
        <f>Systematic[[#This Row],[SampleVariableLabel]]+100*Systematic[[#This Row],[State]]</f>
        <v>252011103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252</v>
      </c>
      <c r="B4109" s="1">
        <f>IF(C4109=0,IF(B4108=Protocol!$V$20,1,B4108+1),B4108)</f>
        <v>1</v>
      </c>
      <c r="C4109" s="1">
        <f>IF(C4108+1=Protocol!$V$21,0,C4108+1)</f>
        <v>12</v>
      </c>
      <c r="D4109" s="1">
        <f t="shared" si="145"/>
        <v>4</v>
      </c>
      <c r="E4109" s="1" t="str">
        <f>INDEX(Protocol[Mark],MATCH(C4109,Protocol[Step],0))</f>
        <v>10Ama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252010004</v>
      </c>
      <c r="H4109" s="134">
        <f>Systematic[[#This Row],[SampleVariableLabel]]+100*Systematic[[#This Row],[State]]</f>
        <v>252011204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253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0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253010005</v>
      </c>
      <c r="H4110" s="134">
        <f>Systematic[[#This Row],[SampleVariableLabel]]+100*Systematic[[#This Row],[State]]</f>
        <v>253010005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253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1D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253010006</v>
      </c>
      <c r="H4111" s="134">
        <f>Systematic[[#This Row],[SampleVariableLabel]]+100*Systematic[[#This Row],[State]]</f>
        <v>253010106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253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(M.1)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253010001</v>
      </c>
      <c r="H4112" s="134">
        <f>Systematic[[#This Row],[SampleVariableLabel]]+100*Systematic[[#This Row],[State]]</f>
        <v>253010201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253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2Oct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253010002</v>
      </c>
      <c r="H4113" s="134">
        <f>Systematic[[#This Row],[SampleVariableLabel]]+100*Systematic[[#This Row],[State]]</f>
        <v>253010302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253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3M2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253010003</v>
      </c>
      <c r="H4114" s="134">
        <f>Systematic[[#This Row],[SampleVariableLabel]]+100*Systematic[[#This Row],[State]]</f>
        <v>253010403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253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M(c)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253010004</v>
      </c>
      <c r="H4115" s="134">
        <f>Systematic[[#This Row],[SampleVariableLabel]]+100*Systematic[[#This Row],[State]]</f>
        <v>253010504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253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4P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253010005</v>
      </c>
      <c r="H4116" s="134">
        <f>Systematic[[#This Row],[SampleVariableLabel]]+100*Systematic[[#This Row],[State]]</f>
        <v>253010605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253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5G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253010006</v>
      </c>
      <c r="H4117" s="134">
        <f>Systematic[[#This Row],[SampleVariableLabel]]+100*Systematic[[#This Row],[State]]</f>
        <v>253010706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253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6S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253010001</v>
      </c>
      <c r="H4118" s="134">
        <f>Systematic[[#This Row],[SampleVariableLabel]]+100*Systematic[[#This Row],[State]]</f>
        <v>253010801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253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7Gp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253010002</v>
      </c>
      <c r="H4119" s="134">
        <f>Systematic[[#This Row],[SampleVariableLabel]]+100*Systematic[[#This Row],[State]]</f>
        <v>253010902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253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8U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253010003</v>
      </c>
      <c r="H4120" s="134">
        <f>Systematic[[#This Row],[SampleVariableLabel]]+100*Systematic[[#This Row],[State]]</f>
        <v>253011003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253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9Rot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253010004</v>
      </c>
      <c r="H4121" s="134">
        <f>Systematic[[#This Row],[SampleVariableLabel]]+100*Systematic[[#This Row],[State]]</f>
        <v>253011104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253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10Ama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253010005</v>
      </c>
      <c r="H4122" s="134">
        <f>Systematic[[#This Row],[SampleVariableLabel]]+100*Systematic[[#This Row],[State]]</f>
        <v>253011205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254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0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254010006</v>
      </c>
      <c r="H4123" s="134">
        <f>Systematic[[#This Row],[SampleVariableLabel]]+100*Systematic[[#This Row],[State]]</f>
        <v>254010006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254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1D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254010001</v>
      </c>
      <c r="H4124" s="134">
        <f>Systematic[[#This Row],[SampleVariableLabel]]+100*Systematic[[#This Row],[State]]</f>
        <v>254010101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254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(M.1)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254010002</v>
      </c>
      <c r="H4125" s="134">
        <f>Systematic[[#This Row],[SampleVariableLabel]]+100*Systematic[[#This Row],[State]]</f>
        <v>254010202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254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2Oct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254010003</v>
      </c>
      <c r="H4126" s="134">
        <f>Systematic[[#This Row],[SampleVariableLabel]]+100*Systematic[[#This Row],[State]]</f>
        <v>254010303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254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3M2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254010004</v>
      </c>
      <c r="H4127" s="134">
        <f>Systematic[[#This Row],[SampleVariableLabel]]+100*Systematic[[#This Row],[State]]</f>
        <v>254010404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254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M(c)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254010005</v>
      </c>
      <c r="H4128" s="134">
        <f>Systematic[[#This Row],[SampleVariableLabel]]+100*Systematic[[#This Row],[State]]</f>
        <v>254010505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254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4P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254010006</v>
      </c>
      <c r="H4129" s="134">
        <f>Systematic[[#This Row],[SampleVariableLabel]]+100*Systematic[[#This Row],[State]]</f>
        <v>254010606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254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5G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254010001</v>
      </c>
      <c r="H4130" s="134">
        <f>Systematic[[#This Row],[SampleVariableLabel]]+100*Systematic[[#This Row],[State]]</f>
        <v>254010701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254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6S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254010002</v>
      </c>
      <c r="H4131" s="134">
        <f>Systematic[[#This Row],[SampleVariableLabel]]+100*Systematic[[#This Row],[State]]</f>
        <v>254010802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254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7Gp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254010003</v>
      </c>
      <c r="H4132" s="134">
        <f>Systematic[[#This Row],[SampleVariableLabel]]+100*Systematic[[#This Row],[State]]</f>
        <v>254010903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254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8U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254010004</v>
      </c>
      <c r="H4133" s="134">
        <f>Systematic[[#This Row],[SampleVariableLabel]]+100*Systematic[[#This Row],[State]]</f>
        <v>254011004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254</v>
      </c>
      <c r="B4134" s="1">
        <f>IF(C4134=0,IF(B4133=Protocol!$V$20,1,B4133+1),B4133)</f>
        <v>1</v>
      </c>
      <c r="C4134" s="1">
        <f>IF(C4133+1=Protocol!$V$21,0,C4133+1)</f>
        <v>11</v>
      </c>
      <c r="D4134" s="1">
        <f t="shared" si="145"/>
        <v>5</v>
      </c>
      <c r="E4134" s="1" t="str">
        <f>INDEX(Protocol[Mark],MATCH(C4134,Protocol[Step],0))</f>
        <v>9Rot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254010005</v>
      </c>
      <c r="H4134" s="134">
        <f>Systematic[[#This Row],[SampleVariableLabel]]+100*Systematic[[#This Row],[State]]</f>
        <v>254011105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254</v>
      </c>
      <c r="B4135" s="1">
        <f>IF(C4135=0,IF(B4134=Protocol!$V$20,1,B4134+1),B4134)</f>
        <v>1</v>
      </c>
      <c r="C4135" s="1">
        <f>IF(C4134+1=Protocol!$V$21,0,C4134+1)</f>
        <v>12</v>
      </c>
      <c r="D4135" s="1">
        <f t="shared" si="145"/>
        <v>6</v>
      </c>
      <c r="E4135" s="1" t="str">
        <f>INDEX(Protocol[Mark],MATCH(C4135,Protocol[Step],0))</f>
        <v>10Ama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254010006</v>
      </c>
      <c r="H4135" s="134">
        <f>Systematic[[#This Row],[SampleVariableLabel]]+100*Systematic[[#This Row],[State]]</f>
        <v>254011206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255</v>
      </c>
      <c r="B4136" s="1">
        <f>IF(C4136=0,IF(B4135=Protocol!$V$20,1,B4135+1),B4135)</f>
        <v>1</v>
      </c>
      <c r="C4136" s="1">
        <f>IF(C4135+1=Protocol!$V$21,0,C4135+1)</f>
        <v>0</v>
      </c>
      <c r="D4136" s="1">
        <f t="shared" si="145"/>
        <v>1</v>
      </c>
      <c r="E4136" s="1" t="str">
        <f>INDEX(Protocol[Mark],MATCH(C4136,Protocol[Step],0))</f>
        <v>0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255010001</v>
      </c>
      <c r="H4136" s="134">
        <f>Systematic[[#This Row],[SampleVariableLabel]]+100*Systematic[[#This Row],[State]]</f>
        <v>255010001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255</v>
      </c>
      <c r="B4137" s="1">
        <f>IF(C4137=0,IF(B4136=Protocol!$V$20,1,B4136+1),B4136)</f>
        <v>1</v>
      </c>
      <c r="C4137" s="1">
        <f>IF(C4136+1=Protocol!$V$21,0,C4136+1)</f>
        <v>1</v>
      </c>
      <c r="D4137" s="1">
        <f t="shared" si="145"/>
        <v>2</v>
      </c>
      <c r="E4137" s="1" t="str">
        <f>INDEX(Protocol[Mark],MATCH(C4137,Protocol[Step],0))</f>
        <v>1D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255010002</v>
      </c>
      <c r="H4137" s="134">
        <f>Systematic[[#This Row],[SampleVariableLabel]]+100*Systematic[[#This Row],[State]]</f>
        <v>255010102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255</v>
      </c>
      <c r="B4138" s="1">
        <f>IF(C4138=0,IF(B4137=Protocol!$V$20,1,B4137+1),B4137)</f>
        <v>1</v>
      </c>
      <c r="C4138" s="1">
        <f>IF(C4137+1=Protocol!$V$21,0,C4137+1)</f>
        <v>2</v>
      </c>
      <c r="D4138" s="1">
        <f t="shared" si="145"/>
        <v>3</v>
      </c>
      <c r="E4138" s="1" t="str">
        <f>INDEX(Protocol[Mark],MATCH(C4138,Protocol[Step],0))</f>
        <v>(M.1)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255010003</v>
      </c>
      <c r="H4138" s="134">
        <f>Systematic[[#This Row],[SampleVariableLabel]]+100*Systematic[[#This Row],[State]]</f>
        <v>255010203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255</v>
      </c>
      <c r="B4139" s="1">
        <f>IF(C4139=0,IF(B4138=Protocol!$V$20,1,B4138+1),B4138)</f>
        <v>1</v>
      </c>
      <c r="C4139" s="1">
        <f>IF(C4138+1=Protocol!$V$21,0,C4138+1)</f>
        <v>3</v>
      </c>
      <c r="D4139" s="1">
        <f t="shared" si="145"/>
        <v>4</v>
      </c>
      <c r="E4139" s="1" t="str">
        <f>INDEX(Protocol[Mark],MATCH(C4139,Protocol[Step],0))</f>
        <v>2Oct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255010004</v>
      </c>
      <c r="H4139" s="134">
        <f>Systematic[[#This Row],[SampleVariableLabel]]+100*Systematic[[#This Row],[State]]</f>
        <v>255010304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255</v>
      </c>
      <c r="B4140" s="1">
        <f>IF(C4140=0,IF(B4139=Protocol!$V$20,1,B4139+1),B4139)</f>
        <v>1</v>
      </c>
      <c r="C4140" s="1">
        <f>IF(C4139+1=Protocol!$V$21,0,C4139+1)</f>
        <v>4</v>
      </c>
      <c r="D4140" s="1">
        <f t="shared" si="145"/>
        <v>5</v>
      </c>
      <c r="E4140" s="1" t="str">
        <f>INDEX(Protocol[Mark],MATCH(C4140,Protocol[Step],0))</f>
        <v>3M2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255010005</v>
      </c>
      <c r="H4140" s="134">
        <f>Systematic[[#This Row],[SampleVariableLabel]]+100*Systematic[[#This Row],[State]]</f>
        <v>255010405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255</v>
      </c>
      <c r="B4141" s="1">
        <f>IF(C4141=0,IF(B4140=Protocol!$V$20,1,B4140+1),B4140)</f>
        <v>1</v>
      </c>
      <c r="C4141" s="1">
        <f>IF(C4140+1=Protocol!$V$21,0,C4140+1)</f>
        <v>5</v>
      </c>
      <c r="D4141" s="1">
        <f t="shared" si="145"/>
        <v>6</v>
      </c>
      <c r="E4141" s="1" t="str">
        <f>INDEX(Protocol[Mark],MATCH(C4141,Protocol[Step],0))</f>
        <v>M(c)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255010006</v>
      </c>
      <c r="H4141" s="134">
        <f>Systematic[[#This Row],[SampleVariableLabel]]+100*Systematic[[#This Row],[State]]</f>
        <v>255010506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255</v>
      </c>
      <c r="B4142" s="1">
        <f>IF(C4142=0,IF(B4141=Protocol!$V$20,1,B4141+1),B4141)</f>
        <v>1</v>
      </c>
      <c r="C4142" s="1">
        <f>IF(C4141+1=Protocol!$V$21,0,C4141+1)</f>
        <v>6</v>
      </c>
      <c r="D4142" s="1">
        <f t="shared" si="145"/>
        <v>1</v>
      </c>
      <c r="E4142" s="1" t="str">
        <f>INDEX(Protocol[Mark],MATCH(C4142,Protocol[Step],0))</f>
        <v>4P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255010001</v>
      </c>
      <c r="H4142" s="134">
        <f>Systematic[[#This Row],[SampleVariableLabel]]+100*Systematic[[#This Row],[State]]</f>
        <v>255010601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255</v>
      </c>
      <c r="B4143" s="1">
        <f>IF(C4143=0,IF(B4142=Protocol!$V$20,1,B4142+1),B4142)</f>
        <v>1</v>
      </c>
      <c r="C4143" s="1">
        <f>IF(C4142+1=Protocol!$V$21,0,C4142+1)</f>
        <v>7</v>
      </c>
      <c r="D4143" s="1">
        <f t="shared" si="145"/>
        <v>2</v>
      </c>
      <c r="E4143" s="1" t="str">
        <f>INDEX(Protocol[Mark],MATCH(C4143,Protocol[Step],0))</f>
        <v>5G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255010002</v>
      </c>
      <c r="H4143" s="134">
        <f>Systematic[[#This Row],[SampleVariableLabel]]+100*Systematic[[#This Row],[State]]</f>
        <v>255010702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255</v>
      </c>
      <c r="B4144" s="1">
        <f>IF(C4144=0,IF(B4143=Protocol!$V$20,1,B4143+1),B4143)</f>
        <v>1</v>
      </c>
      <c r="C4144" s="1">
        <f>IF(C4143+1=Protocol!$V$21,0,C4143+1)</f>
        <v>8</v>
      </c>
      <c r="D4144" s="1">
        <f t="shared" si="145"/>
        <v>3</v>
      </c>
      <c r="E4144" s="1" t="str">
        <f>INDEX(Protocol[Mark],MATCH(C4144,Protocol[Step],0))</f>
        <v>6S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255010003</v>
      </c>
      <c r="H4144" s="134">
        <f>Systematic[[#This Row],[SampleVariableLabel]]+100*Systematic[[#This Row],[State]]</f>
        <v>255010803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255</v>
      </c>
      <c r="B4145" s="1">
        <f>IF(C4145=0,IF(B4144=Protocol!$V$20,1,B4144+1),B4144)</f>
        <v>1</v>
      </c>
      <c r="C4145" s="1">
        <f>IF(C4144+1=Protocol!$V$21,0,C4144+1)</f>
        <v>9</v>
      </c>
      <c r="D4145" s="1">
        <f t="shared" si="145"/>
        <v>4</v>
      </c>
      <c r="E4145" s="1" t="str">
        <f>INDEX(Protocol[Mark],MATCH(C4145,Protocol[Step],0))</f>
        <v>7Gp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255010004</v>
      </c>
      <c r="H4145" s="134">
        <f>Systematic[[#This Row],[SampleVariableLabel]]+100*Systematic[[#This Row],[State]]</f>
        <v>255010904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255</v>
      </c>
      <c r="B4146" s="1">
        <f>IF(C4146=0,IF(B4145=Protocol!$V$20,1,B4145+1),B4145)</f>
        <v>1</v>
      </c>
      <c r="C4146" s="1">
        <f>IF(C4145+1=Protocol!$V$21,0,C4145+1)</f>
        <v>10</v>
      </c>
      <c r="D4146" s="1">
        <f t="shared" si="145"/>
        <v>5</v>
      </c>
      <c r="E4146" s="1" t="str">
        <f>INDEX(Protocol[Mark],MATCH(C4146,Protocol[Step],0))</f>
        <v>8U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255010005</v>
      </c>
      <c r="H4146" s="134">
        <f>Systematic[[#This Row],[SampleVariableLabel]]+100*Systematic[[#This Row],[State]]</f>
        <v>255011005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255</v>
      </c>
      <c r="B4147" s="1">
        <f>IF(C4147=0,IF(B4146=Protocol!$V$20,1,B4146+1),B4146)</f>
        <v>1</v>
      </c>
      <c r="C4147" s="1">
        <f>IF(C4146+1=Protocol!$V$21,0,C4146+1)</f>
        <v>11</v>
      </c>
      <c r="D4147" s="1">
        <f t="shared" si="145"/>
        <v>6</v>
      </c>
      <c r="E4147" s="1" t="str">
        <f>INDEX(Protocol[Mark],MATCH(C4147,Protocol[Step],0))</f>
        <v>9Rot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255010006</v>
      </c>
      <c r="H4147" s="134">
        <f>Systematic[[#This Row],[SampleVariableLabel]]+100*Systematic[[#This Row],[State]]</f>
        <v>255011106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255</v>
      </c>
      <c r="B4148" s="1">
        <f>IF(C4148=0,IF(B4147=Protocol!$V$20,1,B4147+1),B4147)</f>
        <v>1</v>
      </c>
      <c r="C4148" s="1">
        <f>IF(C4147+1=Protocol!$V$21,0,C4147+1)</f>
        <v>12</v>
      </c>
      <c r="D4148" s="1">
        <f t="shared" si="145"/>
        <v>1</v>
      </c>
      <c r="E4148" s="1" t="str">
        <f>INDEX(Protocol[Mark],MATCH(C4148,Protocol[Step],0))</f>
        <v>10Ama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255010001</v>
      </c>
      <c r="H4148" s="134">
        <f>Systematic[[#This Row],[SampleVariableLabel]]+100*Systematic[[#This Row],[State]]</f>
        <v>255011201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256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0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256010002</v>
      </c>
      <c r="H4149" s="134">
        <f>Systematic[[#This Row],[SampleVariableLabel]]+100*Systematic[[#This Row],[State]]</f>
        <v>256010002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256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1D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256010003</v>
      </c>
      <c r="H4150" s="134">
        <f>Systematic[[#This Row],[SampleVariableLabel]]+100*Systematic[[#This Row],[State]]</f>
        <v>256010103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256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(M.1)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256010004</v>
      </c>
      <c r="H4151" s="134">
        <f>Systematic[[#This Row],[SampleVariableLabel]]+100*Systematic[[#This Row],[State]]</f>
        <v>256010204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256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2Oct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256010005</v>
      </c>
      <c r="H4152" s="134">
        <f>Systematic[[#This Row],[SampleVariableLabel]]+100*Systematic[[#This Row],[State]]</f>
        <v>256010305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256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3M2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256010006</v>
      </c>
      <c r="H4153" s="134">
        <f>Systematic[[#This Row],[SampleVariableLabel]]+100*Systematic[[#This Row],[State]]</f>
        <v>256010406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256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M(c)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256010001</v>
      </c>
      <c r="H4154" s="134">
        <f>Systematic[[#This Row],[SampleVariableLabel]]+100*Systematic[[#This Row],[State]]</f>
        <v>256010501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256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4P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256010002</v>
      </c>
      <c r="H4155" s="134">
        <f>Systematic[[#This Row],[SampleVariableLabel]]+100*Systematic[[#This Row],[State]]</f>
        <v>256010602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256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5G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256010003</v>
      </c>
      <c r="H4156" s="134">
        <f>Systematic[[#This Row],[SampleVariableLabel]]+100*Systematic[[#This Row],[State]]</f>
        <v>256010703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256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6S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256010004</v>
      </c>
      <c r="H4157" s="134">
        <f>Systematic[[#This Row],[SampleVariableLabel]]+100*Systematic[[#This Row],[State]]</f>
        <v>256010804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256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7Gp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256010005</v>
      </c>
      <c r="H4158" s="134">
        <f>Systematic[[#This Row],[SampleVariableLabel]]+100*Systematic[[#This Row],[State]]</f>
        <v>256010905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256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8U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256010006</v>
      </c>
      <c r="H4159" s="134">
        <f>Systematic[[#This Row],[SampleVariableLabel]]+100*Systematic[[#This Row],[State]]</f>
        <v>256011006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256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9Rot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256010001</v>
      </c>
      <c r="H4160" s="134">
        <f>Systematic[[#This Row],[SampleVariableLabel]]+100*Systematic[[#This Row],[State]]</f>
        <v>256011101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256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10Ama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256010002</v>
      </c>
      <c r="H4161" s="134">
        <f>Systematic[[#This Row],[SampleVariableLabel]]+100*Systematic[[#This Row],[State]]</f>
        <v>256011202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257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0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257010003</v>
      </c>
      <c r="H4162" s="134">
        <f>Systematic[[#This Row],[SampleVariableLabel]]+100*Systematic[[#This Row],[State]]</f>
        <v>257010003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257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257010004</v>
      </c>
      <c r="H4163" s="134">
        <f>Systematic[[#This Row],[SampleVariableLabel]]+100*Systematic[[#This Row],[State]]</f>
        <v>257010104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257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(M.1)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257010005</v>
      </c>
      <c r="H4164" s="134">
        <f>Systematic[[#This Row],[SampleVariableLabel]]+100*Systematic[[#This Row],[State]]</f>
        <v>257010205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257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2Oct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257010006</v>
      </c>
      <c r="H4165" s="134">
        <f>Systematic[[#This Row],[SampleVariableLabel]]+100*Systematic[[#This Row],[State]]</f>
        <v>257010306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257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3M2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257010001</v>
      </c>
      <c r="H4166" s="134">
        <f>Systematic[[#This Row],[SampleVariableLabel]]+100*Systematic[[#This Row],[State]]</f>
        <v>257010401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257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M(c)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257010002</v>
      </c>
      <c r="H4167" s="134">
        <f>Systematic[[#This Row],[SampleVariableLabel]]+100*Systematic[[#This Row],[State]]</f>
        <v>257010502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257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4P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257010003</v>
      </c>
      <c r="H4168" s="134">
        <f>Systematic[[#This Row],[SampleVariableLabel]]+100*Systematic[[#This Row],[State]]</f>
        <v>257010603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257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5G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257010004</v>
      </c>
      <c r="H4169" s="134">
        <f>Systematic[[#This Row],[SampleVariableLabel]]+100*Systematic[[#This Row],[State]]</f>
        <v>257010704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257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6S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257010005</v>
      </c>
      <c r="H4170" s="134">
        <f>Systematic[[#This Row],[SampleVariableLabel]]+100*Systematic[[#This Row],[State]]</f>
        <v>257010805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257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7Gp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257010006</v>
      </c>
      <c r="H4171" s="134">
        <f>Systematic[[#This Row],[SampleVariableLabel]]+100*Systematic[[#This Row],[State]]</f>
        <v>257010906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257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8U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257010001</v>
      </c>
      <c r="H4172" s="134">
        <f>Systematic[[#This Row],[SampleVariableLabel]]+100*Systematic[[#This Row],[State]]</f>
        <v>257011001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257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9Rot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257010002</v>
      </c>
      <c r="H4173" s="134">
        <f>Systematic[[#This Row],[SampleVariableLabel]]+100*Systematic[[#This Row],[State]]</f>
        <v>257011102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257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10Ama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257010003</v>
      </c>
      <c r="H4174" s="134">
        <f>Systematic[[#This Row],[SampleVariableLabel]]+100*Systematic[[#This Row],[State]]</f>
        <v>257011203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258</v>
      </c>
      <c r="B4175" s="1">
        <f>IF(C4175=0,IF(B4174=Protocol!$V$20,1,B4174+1),B4174)</f>
        <v>1</v>
      </c>
      <c r="C4175" s="1">
        <f>IF(C4174+1=Protocol!$V$21,0,C4174+1)</f>
        <v>0</v>
      </c>
      <c r="D4175" s="1">
        <f t="shared" si="147"/>
        <v>4</v>
      </c>
      <c r="E4175" s="1" t="str">
        <f>INDEX(Protocol[Mark],MATCH(C4175,Protocol[Step],0))</f>
        <v>0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258010004</v>
      </c>
      <c r="H4175" s="134">
        <f>Systematic[[#This Row],[SampleVariableLabel]]+100*Systematic[[#This Row],[State]]</f>
        <v>258010004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258</v>
      </c>
      <c r="B4176" s="1">
        <f>IF(C4176=0,IF(B4175=Protocol!$V$20,1,B4175+1),B4175)</f>
        <v>1</v>
      </c>
      <c r="C4176" s="1">
        <f>IF(C4175+1=Protocol!$V$21,0,C4175+1)</f>
        <v>1</v>
      </c>
      <c r="D4176" s="1">
        <f t="shared" si="147"/>
        <v>5</v>
      </c>
      <c r="E4176" s="1" t="str">
        <f>INDEX(Protocol[Mark],MATCH(C4176,Protocol[Step],0))</f>
        <v>1D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258010005</v>
      </c>
      <c r="H4176" s="134">
        <f>Systematic[[#This Row],[SampleVariableLabel]]+100*Systematic[[#This Row],[State]]</f>
        <v>258010105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258</v>
      </c>
      <c r="B4177" s="1">
        <f>IF(C4177=0,IF(B4176=Protocol!$V$20,1,B4176+1),B4176)</f>
        <v>1</v>
      </c>
      <c r="C4177" s="1">
        <f>IF(C4176+1=Protocol!$V$21,0,C4176+1)</f>
        <v>2</v>
      </c>
      <c r="D4177" s="1">
        <f t="shared" si="147"/>
        <v>6</v>
      </c>
      <c r="E4177" s="1" t="str">
        <f>INDEX(Protocol[Mark],MATCH(C4177,Protocol[Step],0))</f>
        <v>(M.1)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258010006</v>
      </c>
      <c r="H4177" s="134">
        <f>Systematic[[#This Row],[SampleVariableLabel]]+100*Systematic[[#This Row],[State]]</f>
        <v>258010206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258</v>
      </c>
      <c r="B4178" s="1">
        <f>IF(C4178=0,IF(B4177=Protocol!$V$20,1,B4177+1),B4177)</f>
        <v>1</v>
      </c>
      <c r="C4178" s="1">
        <f>IF(C4177+1=Protocol!$V$21,0,C4177+1)</f>
        <v>3</v>
      </c>
      <c r="D4178" s="1">
        <f t="shared" si="147"/>
        <v>1</v>
      </c>
      <c r="E4178" s="1" t="str">
        <f>INDEX(Protocol[Mark],MATCH(C4178,Protocol[Step],0))</f>
        <v>2Oct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258010001</v>
      </c>
      <c r="H4178" s="134">
        <f>Systematic[[#This Row],[SampleVariableLabel]]+100*Systematic[[#This Row],[State]]</f>
        <v>258010301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258</v>
      </c>
      <c r="B4179" s="1">
        <f>IF(C4179=0,IF(B4178=Protocol!$V$20,1,B4178+1),B4178)</f>
        <v>1</v>
      </c>
      <c r="C4179" s="1">
        <f>IF(C4178+1=Protocol!$V$21,0,C4178+1)</f>
        <v>4</v>
      </c>
      <c r="D4179" s="1">
        <f t="shared" si="147"/>
        <v>2</v>
      </c>
      <c r="E4179" s="1" t="str">
        <f>INDEX(Protocol[Mark],MATCH(C4179,Protocol[Step],0))</f>
        <v>3M2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258010002</v>
      </c>
      <c r="H4179" s="134">
        <f>Systematic[[#This Row],[SampleVariableLabel]]+100*Systematic[[#This Row],[State]]</f>
        <v>258010402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258</v>
      </c>
      <c r="B4180" s="1">
        <f>IF(C4180=0,IF(B4179=Protocol!$V$20,1,B4179+1),B4179)</f>
        <v>1</v>
      </c>
      <c r="C4180" s="1">
        <f>IF(C4179+1=Protocol!$V$21,0,C4179+1)</f>
        <v>5</v>
      </c>
      <c r="D4180" s="1">
        <f t="shared" si="147"/>
        <v>3</v>
      </c>
      <c r="E4180" s="1" t="str">
        <f>INDEX(Protocol[Mark],MATCH(C4180,Protocol[Step],0))</f>
        <v>M(c)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258010003</v>
      </c>
      <c r="H4180" s="134">
        <f>Systematic[[#This Row],[SampleVariableLabel]]+100*Systematic[[#This Row],[State]]</f>
        <v>258010503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258</v>
      </c>
      <c r="B4181" s="1">
        <f>IF(C4181=0,IF(B4180=Protocol!$V$20,1,B4180+1),B4180)</f>
        <v>1</v>
      </c>
      <c r="C4181" s="1">
        <f>IF(C4180+1=Protocol!$V$21,0,C4180+1)</f>
        <v>6</v>
      </c>
      <c r="D4181" s="1">
        <f t="shared" si="147"/>
        <v>4</v>
      </c>
      <c r="E4181" s="1" t="str">
        <f>INDEX(Protocol[Mark],MATCH(C4181,Protocol[Step],0))</f>
        <v>4P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258010004</v>
      </c>
      <c r="H4181" s="134">
        <f>Systematic[[#This Row],[SampleVariableLabel]]+100*Systematic[[#This Row],[State]]</f>
        <v>258010604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258</v>
      </c>
      <c r="B4182" s="1">
        <f>IF(C4182=0,IF(B4181=Protocol!$V$20,1,B4181+1),B4181)</f>
        <v>1</v>
      </c>
      <c r="C4182" s="1">
        <f>IF(C4181+1=Protocol!$V$21,0,C4181+1)</f>
        <v>7</v>
      </c>
      <c r="D4182" s="1">
        <f t="shared" si="147"/>
        <v>5</v>
      </c>
      <c r="E4182" s="1" t="str">
        <f>INDEX(Protocol[Mark],MATCH(C4182,Protocol[Step],0))</f>
        <v>5G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258010005</v>
      </c>
      <c r="H4182" s="134">
        <f>Systematic[[#This Row],[SampleVariableLabel]]+100*Systematic[[#This Row],[State]]</f>
        <v>258010705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258</v>
      </c>
      <c r="B4183" s="1">
        <f>IF(C4183=0,IF(B4182=Protocol!$V$20,1,B4182+1),B4182)</f>
        <v>1</v>
      </c>
      <c r="C4183" s="1">
        <f>IF(C4182+1=Protocol!$V$21,0,C4182+1)</f>
        <v>8</v>
      </c>
      <c r="D4183" s="1">
        <f t="shared" si="147"/>
        <v>6</v>
      </c>
      <c r="E4183" s="1" t="str">
        <f>INDEX(Protocol[Mark],MATCH(C4183,Protocol[Step],0))</f>
        <v>6S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258010006</v>
      </c>
      <c r="H4183" s="134">
        <f>Systematic[[#This Row],[SampleVariableLabel]]+100*Systematic[[#This Row],[State]]</f>
        <v>258010806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258</v>
      </c>
      <c r="B4184" s="1">
        <f>IF(C4184=0,IF(B4183=Protocol!$V$20,1,B4183+1),B4183)</f>
        <v>1</v>
      </c>
      <c r="C4184" s="1">
        <f>IF(C4183+1=Protocol!$V$21,0,C4183+1)</f>
        <v>9</v>
      </c>
      <c r="D4184" s="1">
        <f t="shared" si="147"/>
        <v>1</v>
      </c>
      <c r="E4184" s="1" t="str">
        <f>INDEX(Protocol[Mark],MATCH(C4184,Protocol[Step],0))</f>
        <v>7Gp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258010001</v>
      </c>
      <c r="H4184" s="134">
        <f>Systematic[[#This Row],[SampleVariableLabel]]+100*Systematic[[#This Row],[State]]</f>
        <v>258010901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258</v>
      </c>
      <c r="B4185" s="1">
        <f>IF(C4185=0,IF(B4184=Protocol!$V$20,1,B4184+1),B4184)</f>
        <v>1</v>
      </c>
      <c r="C4185" s="1">
        <f>IF(C4184+1=Protocol!$V$21,0,C4184+1)</f>
        <v>10</v>
      </c>
      <c r="D4185" s="1">
        <f t="shared" si="147"/>
        <v>2</v>
      </c>
      <c r="E4185" s="1" t="str">
        <f>INDEX(Protocol[Mark],MATCH(C4185,Protocol[Step],0))</f>
        <v>8U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258010002</v>
      </c>
      <c r="H4185" s="134">
        <f>Systematic[[#This Row],[SampleVariableLabel]]+100*Systematic[[#This Row],[State]]</f>
        <v>258011002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258</v>
      </c>
      <c r="B4186" s="1">
        <f>IF(C4186=0,IF(B4185=Protocol!$V$20,1,B4185+1),B4185)</f>
        <v>1</v>
      </c>
      <c r="C4186" s="1">
        <f>IF(C4185+1=Protocol!$V$21,0,C4185+1)</f>
        <v>11</v>
      </c>
      <c r="D4186" s="1">
        <f t="shared" si="147"/>
        <v>3</v>
      </c>
      <c r="E4186" s="1" t="str">
        <f>INDEX(Protocol[Mark],MATCH(C4186,Protocol[Step],0))</f>
        <v>9Rot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258010003</v>
      </c>
      <c r="H4186" s="134">
        <f>Systematic[[#This Row],[SampleVariableLabel]]+100*Systematic[[#This Row],[State]]</f>
        <v>258011103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258</v>
      </c>
      <c r="B4187" s="1">
        <f>IF(C4187=0,IF(B4186=Protocol!$V$20,1,B4186+1),B4186)</f>
        <v>1</v>
      </c>
      <c r="C4187" s="1">
        <f>IF(C4186+1=Protocol!$V$21,0,C4186+1)</f>
        <v>12</v>
      </c>
      <c r="D4187" s="1">
        <f t="shared" si="147"/>
        <v>4</v>
      </c>
      <c r="E4187" s="1" t="str">
        <f>INDEX(Protocol[Mark],MATCH(C4187,Protocol[Step],0))</f>
        <v>10Ama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258010004</v>
      </c>
      <c r="H4187" s="134">
        <f>Systematic[[#This Row],[SampleVariableLabel]]+100*Systematic[[#This Row],[State]]</f>
        <v>258011204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259</v>
      </c>
      <c r="B4188" s="1">
        <f>IF(C4188=0,IF(B4187=Protocol!$V$20,1,B4187+1),B4187)</f>
        <v>1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0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259010005</v>
      </c>
      <c r="H4188" s="134">
        <f>Systematic[[#This Row],[SampleVariableLabel]]+100*Systematic[[#This Row],[State]]</f>
        <v>259010005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259</v>
      </c>
      <c r="B4189" s="1">
        <f>IF(C4189=0,IF(B4188=Protocol!$V$20,1,B4188+1),B4188)</f>
        <v>1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1D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259010006</v>
      </c>
      <c r="H4189" s="134">
        <f>Systematic[[#This Row],[SampleVariableLabel]]+100*Systematic[[#This Row],[State]]</f>
        <v>259010106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259</v>
      </c>
      <c r="B4190" s="1">
        <f>IF(C4190=0,IF(B4189=Protocol!$V$20,1,B4189+1),B4189)</f>
        <v>1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(M.1)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259010001</v>
      </c>
      <c r="H4190" s="134">
        <f>Systematic[[#This Row],[SampleVariableLabel]]+100*Systematic[[#This Row],[State]]</f>
        <v>259010201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259</v>
      </c>
      <c r="B4191" s="1">
        <f>IF(C4191=0,IF(B4190=Protocol!$V$20,1,B4190+1),B4190)</f>
        <v>1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2Oct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259010002</v>
      </c>
      <c r="H4191" s="134">
        <f>Systematic[[#This Row],[SampleVariableLabel]]+100*Systematic[[#This Row],[State]]</f>
        <v>259010302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259</v>
      </c>
      <c r="B4192" s="1">
        <f>IF(C4192=0,IF(B4191=Protocol!$V$20,1,B4191+1),B4191)</f>
        <v>1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3M2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259010003</v>
      </c>
      <c r="H4192" s="134">
        <f>Systematic[[#This Row],[SampleVariableLabel]]+100*Systematic[[#This Row],[State]]</f>
        <v>259010403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259</v>
      </c>
      <c r="B4193" s="1">
        <f>IF(C4193=0,IF(B4192=Protocol!$V$20,1,B4192+1),B4192)</f>
        <v>1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M(c)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259010004</v>
      </c>
      <c r="H4193" s="134">
        <f>Systematic[[#This Row],[SampleVariableLabel]]+100*Systematic[[#This Row],[State]]</f>
        <v>259010504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259</v>
      </c>
      <c r="B4194" s="1">
        <f>IF(C4194=0,IF(B4193=Protocol!$V$20,1,B4193+1),B4193)</f>
        <v>1</v>
      </c>
      <c r="C4194" s="1">
        <f>IF(C4193+1=Protocol!$V$21,0,C4193+1)</f>
        <v>6</v>
      </c>
      <c r="D4194" s="1">
        <f t="shared" si="147"/>
        <v>5</v>
      </c>
      <c r="E4194" s="1" t="str">
        <f>INDEX(Protocol[Mark],MATCH(C4194,Protocol[Step],0))</f>
        <v>4P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259010005</v>
      </c>
      <c r="H4194" s="134">
        <f>Systematic[[#This Row],[SampleVariableLabel]]+100*Systematic[[#This Row],[State]]</f>
        <v>259010605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259</v>
      </c>
      <c r="B4195" s="1">
        <f>IF(C4195=0,IF(B4194=Protocol!$V$20,1,B4194+1),B4194)</f>
        <v>1</v>
      </c>
      <c r="C4195" s="1">
        <f>IF(C4194+1=Protocol!$V$21,0,C4194+1)</f>
        <v>7</v>
      </c>
      <c r="D4195" s="1">
        <f t="shared" si="147"/>
        <v>6</v>
      </c>
      <c r="E4195" s="1" t="str">
        <f>INDEX(Protocol[Mark],MATCH(C4195,Protocol[Step],0))</f>
        <v>5G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259010006</v>
      </c>
      <c r="H4195" s="134">
        <f>Systematic[[#This Row],[SampleVariableLabel]]+100*Systematic[[#This Row],[State]]</f>
        <v>259010706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259</v>
      </c>
      <c r="B4196" s="1">
        <f>IF(C4196=0,IF(B4195=Protocol!$V$20,1,B4195+1),B4195)</f>
        <v>1</v>
      </c>
      <c r="C4196" s="1">
        <f>IF(C4195+1=Protocol!$V$21,0,C4195+1)</f>
        <v>8</v>
      </c>
      <c r="D4196" s="1">
        <f t="shared" si="147"/>
        <v>1</v>
      </c>
      <c r="E4196" s="1" t="str">
        <f>INDEX(Protocol[Mark],MATCH(C4196,Protocol[Step],0))</f>
        <v>6S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259010001</v>
      </c>
      <c r="H4196" s="134">
        <f>Systematic[[#This Row],[SampleVariableLabel]]+100*Systematic[[#This Row],[State]]</f>
        <v>259010801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259</v>
      </c>
      <c r="B4197" s="1">
        <f>IF(C4197=0,IF(B4196=Protocol!$V$20,1,B4196+1),B4196)</f>
        <v>1</v>
      </c>
      <c r="C4197" s="1">
        <f>IF(C4196+1=Protocol!$V$21,0,C4196+1)</f>
        <v>9</v>
      </c>
      <c r="D4197" s="1">
        <f t="shared" si="147"/>
        <v>2</v>
      </c>
      <c r="E4197" s="1" t="str">
        <f>INDEX(Protocol[Mark],MATCH(C4197,Protocol[Step],0))</f>
        <v>7Gp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259010002</v>
      </c>
      <c r="H4197" s="134">
        <f>Systematic[[#This Row],[SampleVariableLabel]]+100*Systematic[[#This Row],[State]]</f>
        <v>259010902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259</v>
      </c>
      <c r="B4198" s="1">
        <f>IF(C4198=0,IF(B4197=Protocol!$V$20,1,B4197+1),B4197)</f>
        <v>1</v>
      </c>
      <c r="C4198" s="1">
        <f>IF(C4197+1=Protocol!$V$21,0,C4197+1)</f>
        <v>10</v>
      </c>
      <c r="D4198" s="1">
        <f t="shared" si="147"/>
        <v>3</v>
      </c>
      <c r="E4198" s="1" t="str">
        <f>INDEX(Protocol[Mark],MATCH(C4198,Protocol[Step],0))</f>
        <v>8U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259010003</v>
      </c>
      <c r="H4198" s="134">
        <f>Systematic[[#This Row],[SampleVariableLabel]]+100*Systematic[[#This Row],[State]]</f>
        <v>259011003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259</v>
      </c>
      <c r="B4199" s="1">
        <f>IF(C4199=0,IF(B4198=Protocol!$V$20,1,B4198+1),B4198)</f>
        <v>1</v>
      </c>
      <c r="C4199" s="1">
        <f>IF(C4198+1=Protocol!$V$21,0,C4198+1)</f>
        <v>11</v>
      </c>
      <c r="D4199" s="1">
        <f t="shared" si="147"/>
        <v>4</v>
      </c>
      <c r="E4199" s="1" t="str">
        <f>INDEX(Protocol[Mark],MATCH(C4199,Protocol[Step],0))</f>
        <v>9Rot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259010004</v>
      </c>
      <c r="H4199" s="134">
        <f>Systematic[[#This Row],[SampleVariableLabel]]+100*Systematic[[#This Row],[State]]</f>
        <v>259011104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259</v>
      </c>
      <c r="B4200" s="1">
        <f>IF(C4200=0,IF(B4199=Protocol!$V$20,1,B4199+1),B4199)</f>
        <v>1</v>
      </c>
      <c r="C4200" s="1">
        <f>IF(C4199+1=Protocol!$V$21,0,C4199+1)</f>
        <v>12</v>
      </c>
      <c r="D4200" s="1">
        <f t="shared" si="147"/>
        <v>5</v>
      </c>
      <c r="E4200" s="1" t="str">
        <f>INDEX(Protocol[Mark],MATCH(C4200,Protocol[Step],0))</f>
        <v>10Ama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259010005</v>
      </c>
      <c r="H4200" s="134">
        <f>Systematic[[#This Row],[SampleVariableLabel]]+100*Systematic[[#This Row],[State]]</f>
        <v>259011205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260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0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260010006</v>
      </c>
      <c r="H4201" s="134">
        <f>Systematic[[#This Row],[SampleVariableLabel]]+100*Systematic[[#This Row],[State]]</f>
        <v>260010006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260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1D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260010001</v>
      </c>
      <c r="H4202" s="134">
        <f>Systematic[[#This Row],[SampleVariableLabel]]+100*Systematic[[#This Row],[State]]</f>
        <v>260010101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260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(M.1)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260010002</v>
      </c>
      <c r="H4203" s="134">
        <f>Systematic[[#This Row],[SampleVariableLabel]]+100*Systematic[[#This Row],[State]]</f>
        <v>260010202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260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2Oct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260010003</v>
      </c>
      <c r="H4204" s="134">
        <f>Systematic[[#This Row],[SampleVariableLabel]]+100*Systematic[[#This Row],[State]]</f>
        <v>260010303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260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3M2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260010004</v>
      </c>
      <c r="H4205" s="134">
        <f>Systematic[[#This Row],[SampleVariableLabel]]+100*Systematic[[#This Row],[State]]</f>
        <v>260010404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260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M(c)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260010005</v>
      </c>
      <c r="H4206" s="134">
        <f>Systematic[[#This Row],[SampleVariableLabel]]+100*Systematic[[#This Row],[State]]</f>
        <v>260010505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260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4P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260010006</v>
      </c>
      <c r="H4207" s="134">
        <f>Systematic[[#This Row],[SampleVariableLabel]]+100*Systematic[[#This Row],[State]]</f>
        <v>260010606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260</v>
      </c>
      <c r="B4208" s="1">
        <f>IF(C4208=0,IF(B4207=Protocol!$V$20,1,B4207+1),B4207)</f>
        <v>1</v>
      </c>
      <c r="C4208" s="1">
        <f>IF(C4207+1=Protocol!$V$21,0,C4207+1)</f>
        <v>7</v>
      </c>
      <c r="D4208" s="1">
        <f t="shared" si="147"/>
        <v>1</v>
      </c>
      <c r="E4208" s="1" t="str">
        <f>INDEX(Protocol[Mark],MATCH(C4208,Protocol[Step],0))</f>
        <v>5G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260010001</v>
      </c>
      <c r="H4208" s="134">
        <f>Systematic[[#This Row],[SampleVariableLabel]]+100*Systematic[[#This Row],[State]]</f>
        <v>260010701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260</v>
      </c>
      <c r="B4209" s="1">
        <f>IF(C4209=0,IF(B4208=Protocol!$V$20,1,B4208+1),B4208)</f>
        <v>1</v>
      </c>
      <c r="C4209" s="1">
        <f>IF(C4208+1=Protocol!$V$21,0,C4208+1)</f>
        <v>8</v>
      </c>
      <c r="D4209" s="1">
        <f t="shared" si="147"/>
        <v>2</v>
      </c>
      <c r="E4209" s="1" t="str">
        <f>INDEX(Protocol[Mark],MATCH(C4209,Protocol[Step],0))</f>
        <v>6S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260010002</v>
      </c>
      <c r="H4209" s="134">
        <f>Systematic[[#This Row],[SampleVariableLabel]]+100*Systematic[[#This Row],[State]]</f>
        <v>260010802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260</v>
      </c>
      <c r="B4210" s="1">
        <f>IF(C4210=0,IF(B4209=Protocol!$V$20,1,B4209+1),B4209)</f>
        <v>1</v>
      </c>
      <c r="C4210" s="1">
        <f>IF(C4209+1=Protocol!$V$21,0,C4209+1)</f>
        <v>9</v>
      </c>
      <c r="D4210" s="1">
        <f t="shared" si="147"/>
        <v>3</v>
      </c>
      <c r="E4210" s="1" t="str">
        <f>INDEX(Protocol[Mark],MATCH(C4210,Protocol[Step],0))</f>
        <v>7Gp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260010003</v>
      </c>
      <c r="H4210" s="134">
        <f>Systematic[[#This Row],[SampleVariableLabel]]+100*Systematic[[#This Row],[State]]</f>
        <v>260010903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260</v>
      </c>
      <c r="B4211" s="1">
        <f>IF(C4211=0,IF(B4210=Protocol!$V$20,1,B4210+1),B4210)</f>
        <v>1</v>
      </c>
      <c r="C4211" s="1">
        <f>IF(C4210+1=Protocol!$V$21,0,C4210+1)</f>
        <v>10</v>
      </c>
      <c r="D4211" s="1">
        <f t="shared" si="147"/>
        <v>4</v>
      </c>
      <c r="E4211" s="1" t="str">
        <f>INDEX(Protocol[Mark],MATCH(C4211,Protocol[Step],0))</f>
        <v>8U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260010004</v>
      </c>
      <c r="H4211" s="134">
        <f>Systematic[[#This Row],[SampleVariableLabel]]+100*Systematic[[#This Row],[State]]</f>
        <v>260011004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260</v>
      </c>
      <c r="B4212" s="1">
        <f>IF(C4212=0,IF(B4211=Protocol!$V$20,1,B4211+1),B4211)</f>
        <v>1</v>
      </c>
      <c r="C4212" s="1">
        <f>IF(C4211+1=Protocol!$V$21,0,C4211+1)</f>
        <v>11</v>
      </c>
      <c r="D4212" s="1">
        <f t="shared" si="147"/>
        <v>5</v>
      </c>
      <c r="E4212" s="1" t="str">
        <f>INDEX(Protocol[Mark],MATCH(C4212,Protocol[Step],0))</f>
        <v>9Rot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260010005</v>
      </c>
      <c r="H4212" s="134">
        <f>Systematic[[#This Row],[SampleVariableLabel]]+100*Systematic[[#This Row],[State]]</f>
        <v>260011105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260</v>
      </c>
      <c r="B4213" s="1">
        <f>IF(C4213=0,IF(B4212=Protocol!$V$20,1,B4212+1),B4212)</f>
        <v>1</v>
      </c>
      <c r="C4213" s="1">
        <f>IF(C4212+1=Protocol!$V$21,0,C4212+1)</f>
        <v>12</v>
      </c>
      <c r="D4213" s="1">
        <f t="shared" si="147"/>
        <v>6</v>
      </c>
      <c r="E4213" s="1" t="str">
        <f>INDEX(Protocol[Mark],MATCH(C4213,Protocol[Step],0))</f>
        <v>10Ama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260010006</v>
      </c>
      <c r="H4213" s="134">
        <f>Systematic[[#This Row],[SampleVariableLabel]]+100*Systematic[[#This Row],[State]]</f>
        <v>260011206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261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0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261010001</v>
      </c>
      <c r="H4214" s="134">
        <f>Systematic[[#This Row],[SampleVariableLabel]]+100*Systematic[[#This Row],[State]]</f>
        <v>261010001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261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1D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261010002</v>
      </c>
      <c r="H4215" s="134">
        <f>Systematic[[#This Row],[SampleVariableLabel]]+100*Systematic[[#This Row],[State]]</f>
        <v>261010102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261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(M.1)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261010003</v>
      </c>
      <c r="H4216" s="134">
        <f>Systematic[[#This Row],[SampleVariableLabel]]+100*Systematic[[#This Row],[State]]</f>
        <v>261010203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261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2Oct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261010004</v>
      </c>
      <c r="H4217" s="134">
        <f>Systematic[[#This Row],[SampleVariableLabel]]+100*Systematic[[#This Row],[State]]</f>
        <v>261010304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261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3M2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261010005</v>
      </c>
      <c r="H4218" s="134">
        <f>Systematic[[#This Row],[SampleVariableLabel]]+100*Systematic[[#This Row],[State]]</f>
        <v>261010405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261</v>
      </c>
      <c r="B4219" s="1">
        <f>IF(C4219=0,IF(B4218=Protocol!$V$20,1,B4218+1),B4218)</f>
        <v>1</v>
      </c>
      <c r="C4219" s="1">
        <f>IF(C4218+1=Protocol!$V$21,0,C4218+1)</f>
        <v>5</v>
      </c>
      <c r="D4219" s="1">
        <f t="shared" si="147"/>
        <v>6</v>
      </c>
      <c r="E4219" s="1" t="str">
        <f>INDEX(Protocol[Mark],MATCH(C4219,Protocol[Step],0))</f>
        <v>M(c)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261010006</v>
      </c>
      <c r="H4219" s="134">
        <f>Systematic[[#This Row],[SampleVariableLabel]]+100*Systematic[[#This Row],[State]]</f>
        <v>261010506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261</v>
      </c>
      <c r="B4220" s="1">
        <f>IF(C4220=0,IF(B4219=Protocol!$V$20,1,B4219+1),B4219)</f>
        <v>1</v>
      </c>
      <c r="C4220" s="1">
        <f>IF(C4219+1=Protocol!$V$21,0,C4219+1)</f>
        <v>6</v>
      </c>
      <c r="D4220" s="1">
        <f t="shared" si="147"/>
        <v>1</v>
      </c>
      <c r="E4220" s="1" t="str">
        <f>INDEX(Protocol[Mark],MATCH(C4220,Protocol[Step],0))</f>
        <v>4P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261010001</v>
      </c>
      <c r="H4220" s="134">
        <f>Systematic[[#This Row],[SampleVariableLabel]]+100*Systematic[[#This Row],[State]]</f>
        <v>261010601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261</v>
      </c>
      <c r="B4221" s="1">
        <f>IF(C4221=0,IF(B4220=Protocol!$V$20,1,B4220+1),B4220)</f>
        <v>1</v>
      </c>
      <c r="C4221" s="1">
        <f>IF(C4220+1=Protocol!$V$21,0,C4220+1)</f>
        <v>7</v>
      </c>
      <c r="D4221" s="1">
        <f t="shared" si="147"/>
        <v>2</v>
      </c>
      <c r="E4221" s="1" t="str">
        <f>INDEX(Protocol[Mark],MATCH(C4221,Protocol[Step],0))</f>
        <v>5G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261010002</v>
      </c>
      <c r="H4221" s="134">
        <f>Systematic[[#This Row],[SampleVariableLabel]]+100*Systematic[[#This Row],[State]]</f>
        <v>261010702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261</v>
      </c>
      <c r="B4222" s="1">
        <f>IF(C4222=0,IF(B4221=Protocol!$V$20,1,B4221+1),B4221)</f>
        <v>1</v>
      </c>
      <c r="C4222" s="1">
        <f>IF(C4221+1=Protocol!$V$21,0,C4221+1)</f>
        <v>8</v>
      </c>
      <c r="D4222" s="1">
        <f t="shared" si="147"/>
        <v>3</v>
      </c>
      <c r="E4222" s="1" t="str">
        <f>INDEX(Protocol[Mark],MATCH(C4222,Protocol[Step],0))</f>
        <v>6S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261010003</v>
      </c>
      <c r="H4222" s="134">
        <f>Systematic[[#This Row],[SampleVariableLabel]]+100*Systematic[[#This Row],[State]]</f>
        <v>261010803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261</v>
      </c>
      <c r="B4223" s="1">
        <f>IF(C4223=0,IF(B4222=Protocol!$V$20,1,B4222+1),B4222)</f>
        <v>1</v>
      </c>
      <c r="C4223" s="1">
        <f>IF(C4222+1=Protocol!$V$21,0,C4222+1)</f>
        <v>9</v>
      </c>
      <c r="D4223" s="1">
        <f t="shared" si="147"/>
        <v>4</v>
      </c>
      <c r="E4223" s="1" t="str">
        <f>INDEX(Protocol[Mark],MATCH(C4223,Protocol[Step],0))</f>
        <v>7Gp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261010004</v>
      </c>
      <c r="H4223" s="134">
        <f>Systematic[[#This Row],[SampleVariableLabel]]+100*Systematic[[#This Row],[State]]</f>
        <v>261010904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261</v>
      </c>
      <c r="B4224" s="1">
        <f>IF(C4224=0,IF(B4223=Protocol!$V$20,1,B4223+1),B4223)</f>
        <v>1</v>
      </c>
      <c r="C4224" s="1">
        <f>IF(C4223+1=Protocol!$V$21,0,C4223+1)</f>
        <v>10</v>
      </c>
      <c r="D4224" s="1">
        <f t="shared" si="147"/>
        <v>5</v>
      </c>
      <c r="E4224" s="1" t="str">
        <f>INDEX(Protocol[Mark],MATCH(C4224,Protocol[Step],0))</f>
        <v>8U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261010005</v>
      </c>
      <c r="H4224" s="134">
        <f>Systematic[[#This Row],[SampleVariableLabel]]+100*Systematic[[#This Row],[State]]</f>
        <v>261011005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261</v>
      </c>
      <c r="B4225" s="1">
        <f>IF(C4225=0,IF(B4224=Protocol!$V$20,1,B4224+1),B4224)</f>
        <v>1</v>
      </c>
      <c r="C4225" s="1">
        <f>IF(C4224+1=Protocol!$V$21,0,C4224+1)</f>
        <v>11</v>
      </c>
      <c r="D4225" s="1">
        <f t="shared" si="147"/>
        <v>6</v>
      </c>
      <c r="E4225" s="1" t="str">
        <f>INDEX(Protocol[Mark],MATCH(C4225,Protocol[Step],0))</f>
        <v>9Rot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261010006</v>
      </c>
      <c r="H4225" s="134">
        <f>Systematic[[#This Row],[SampleVariableLabel]]+100*Systematic[[#This Row],[State]]</f>
        <v>261011106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261</v>
      </c>
      <c r="B4226" s="1">
        <f>IF(C4226=0,IF(B4225=Protocol!$V$20,1,B4225+1),B4225)</f>
        <v>1</v>
      </c>
      <c r="C4226" s="1">
        <f>IF(C4225+1=Protocol!$V$21,0,C4225+1)</f>
        <v>12</v>
      </c>
      <c r="D4226" s="1">
        <f t="shared" si="147"/>
        <v>1</v>
      </c>
      <c r="E4226" s="1" t="str">
        <f>INDEX(Protocol[Mark],MATCH(C4226,Protocol[Step],0))</f>
        <v>10Ama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261010001</v>
      </c>
      <c r="H4226" s="134">
        <f>Systematic[[#This Row],[SampleVariableLabel]]+100*Systematic[[#This Row],[State]]</f>
        <v>261011201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262</v>
      </c>
      <c r="B4227" s="1">
        <f>IF(C4227=0,IF(B4226=Protocol!$V$20,1,B4226+1),B4226)</f>
        <v>1</v>
      </c>
      <c r="C4227" s="1">
        <f>IF(C4226+1=Protocol!$V$21,0,C4226+1)</f>
        <v>0</v>
      </c>
      <c r="D4227" s="1">
        <f t="shared" ref="D4227:D4290" si="149">IF(D4226=nVariables,1,D4226+1)</f>
        <v>2</v>
      </c>
      <c r="E4227" s="1" t="str">
        <f>INDEX(Protocol[Mark],MATCH(C4227,Protocol[Step],0))</f>
        <v>0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262010002</v>
      </c>
      <c r="H4227" s="134">
        <f>Systematic[[#This Row],[SampleVariableLabel]]+100*Systematic[[#This Row],[State]]</f>
        <v>262010002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262</v>
      </c>
      <c r="B4228" s="1">
        <f>IF(C4228=0,IF(B4227=Protocol!$V$20,1,B4227+1),B4227)</f>
        <v>1</v>
      </c>
      <c r="C4228" s="1">
        <f>IF(C4227+1=Protocol!$V$21,0,C4227+1)</f>
        <v>1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262010003</v>
      </c>
      <c r="H4228" s="134">
        <f>Systematic[[#This Row],[SampleVariableLabel]]+100*Systematic[[#This Row],[State]]</f>
        <v>262010103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262</v>
      </c>
      <c r="B4229" s="1">
        <f>IF(C4229=0,IF(B4228=Protocol!$V$20,1,B4228+1),B4228)</f>
        <v>1</v>
      </c>
      <c r="C4229" s="1">
        <f>IF(C4228+1=Protocol!$V$21,0,C4228+1)</f>
        <v>2</v>
      </c>
      <c r="D4229" s="1">
        <f t="shared" si="149"/>
        <v>4</v>
      </c>
      <c r="E4229" s="1" t="str">
        <f>INDEX(Protocol[Mark],MATCH(C4229,Protocol[Step],0))</f>
        <v>(M.1)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262010004</v>
      </c>
      <c r="H4229" s="134">
        <f>Systematic[[#This Row],[SampleVariableLabel]]+100*Systematic[[#This Row],[State]]</f>
        <v>262010204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262</v>
      </c>
      <c r="B4230" s="1">
        <f>IF(C4230=0,IF(B4229=Protocol!$V$20,1,B4229+1),B4229)</f>
        <v>1</v>
      </c>
      <c r="C4230" s="1">
        <f>IF(C4229+1=Protocol!$V$21,0,C4229+1)</f>
        <v>3</v>
      </c>
      <c r="D4230" s="1">
        <f t="shared" si="149"/>
        <v>5</v>
      </c>
      <c r="E4230" s="1" t="str">
        <f>INDEX(Protocol[Mark],MATCH(C4230,Protocol[Step],0))</f>
        <v>2Oct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262010005</v>
      </c>
      <c r="H4230" s="134">
        <f>Systematic[[#This Row],[SampleVariableLabel]]+100*Systematic[[#This Row],[State]]</f>
        <v>262010305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262</v>
      </c>
      <c r="B4231" s="1">
        <f>IF(C4231=0,IF(B4230=Protocol!$V$20,1,B4230+1),B4230)</f>
        <v>1</v>
      </c>
      <c r="C4231" s="1">
        <f>IF(C4230+1=Protocol!$V$21,0,C4230+1)</f>
        <v>4</v>
      </c>
      <c r="D4231" s="1">
        <f t="shared" si="149"/>
        <v>6</v>
      </c>
      <c r="E4231" s="1" t="str">
        <f>INDEX(Protocol[Mark],MATCH(C4231,Protocol[Step],0))</f>
        <v>3M2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262010006</v>
      </c>
      <c r="H4231" s="134">
        <f>Systematic[[#This Row],[SampleVariableLabel]]+100*Systematic[[#This Row],[State]]</f>
        <v>262010406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262</v>
      </c>
      <c r="B4232" s="1">
        <f>IF(C4232=0,IF(B4231=Protocol!$V$20,1,B4231+1),B4231)</f>
        <v>1</v>
      </c>
      <c r="C4232" s="1">
        <f>IF(C4231+1=Protocol!$V$21,0,C4231+1)</f>
        <v>5</v>
      </c>
      <c r="D4232" s="1">
        <f t="shared" si="149"/>
        <v>1</v>
      </c>
      <c r="E4232" s="1" t="str">
        <f>INDEX(Protocol[Mark],MATCH(C4232,Protocol[Step],0))</f>
        <v>M(c)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262010001</v>
      </c>
      <c r="H4232" s="134">
        <f>Systematic[[#This Row],[SampleVariableLabel]]+100*Systematic[[#This Row],[State]]</f>
        <v>262010501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262</v>
      </c>
      <c r="B4233" s="1">
        <f>IF(C4233=0,IF(B4232=Protocol!$V$20,1,B4232+1),B4232)</f>
        <v>1</v>
      </c>
      <c r="C4233" s="1">
        <f>IF(C4232+1=Protocol!$V$21,0,C4232+1)</f>
        <v>6</v>
      </c>
      <c r="D4233" s="1">
        <f t="shared" si="149"/>
        <v>2</v>
      </c>
      <c r="E4233" s="1" t="str">
        <f>INDEX(Protocol[Mark],MATCH(C4233,Protocol[Step],0))</f>
        <v>4P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262010002</v>
      </c>
      <c r="H4233" s="134">
        <f>Systematic[[#This Row],[SampleVariableLabel]]+100*Systematic[[#This Row],[State]]</f>
        <v>262010602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262</v>
      </c>
      <c r="B4234" s="1">
        <f>IF(C4234=0,IF(B4233=Protocol!$V$20,1,B4233+1),B4233)</f>
        <v>1</v>
      </c>
      <c r="C4234" s="1">
        <f>IF(C4233+1=Protocol!$V$21,0,C4233+1)</f>
        <v>7</v>
      </c>
      <c r="D4234" s="1">
        <f t="shared" si="149"/>
        <v>3</v>
      </c>
      <c r="E4234" s="1" t="str">
        <f>INDEX(Protocol[Mark],MATCH(C4234,Protocol[Step],0))</f>
        <v>5G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262010003</v>
      </c>
      <c r="H4234" s="134">
        <f>Systematic[[#This Row],[SampleVariableLabel]]+100*Systematic[[#This Row],[State]]</f>
        <v>262010703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262</v>
      </c>
      <c r="B4235" s="1">
        <f>IF(C4235=0,IF(B4234=Protocol!$V$20,1,B4234+1),B4234)</f>
        <v>1</v>
      </c>
      <c r="C4235" s="1">
        <f>IF(C4234+1=Protocol!$V$21,0,C4234+1)</f>
        <v>8</v>
      </c>
      <c r="D4235" s="1">
        <f t="shared" si="149"/>
        <v>4</v>
      </c>
      <c r="E4235" s="1" t="str">
        <f>INDEX(Protocol[Mark],MATCH(C4235,Protocol[Step],0))</f>
        <v>6S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262010004</v>
      </c>
      <c r="H4235" s="134">
        <f>Systematic[[#This Row],[SampleVariableLabel]]+100*Systematic[[#This Row],[State]]</f>
        <v>262010804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262</v>
      </c>
      <c r="B4236" s="1">
        <f>IF(C4236=0,IF(B4235=Protocol!$V$20,1,B4235+1),B4235)</f>
        <v>1</v>
      </c>
      <c r="C4236" s="1">
        <f>IF(C4235+1=Protocol!$V$21,0,C4235+1)</f>
        <v>9</v>
      </c>
      <c r="D4236" s="1">
        <f t="shared" si="149"/>
        <v>5</v>
      </c>
      <c r="E4236" s="1" t="str">
        <f>INDEX(Protocol[Mark],MATCH(C4236,Protocol[Step],0))</f>
        <v>7Gp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262010005</v>
      </c>
      <c r="H4236" s="134">
        <f>Systematic[[#This Row],[SampleVariableLabel]]+100*Systematic[[#This Row],[State]]</f>
        <v>262010905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262</v>
      </c>
      <c r="B4237" s="1">
        <f>IF(C4237=0,IF(B4236=Protocol!$V$20,1,B4236+1),B4236)</f>
        <v>1</v>
      </c>
      <c r="C4237" s="1">
        <f>IF(C4236+1=Protocol!$V$21,0,C4236+1)</f>
        <v>10</v>
      </c>
      <c r="D4237" s="1">
        <f t="shared" si="149"/>
        <v>6</v>
      </c>
      <c r="E4237" s="1" t="str">
        <f>INDEX(Protocol[Mark],MATCH(C4237,Protocol[Step],0))</f>
        <v>8U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262010006</v>
      </c>
      <c r="H4237" s="134">
        <f>Systematic[[#This Row],[SampleVariableLabel]]+100*Systematic[[#This Row],[State]]</f>
        <v>262011006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262</v>
      </c>
      <c r="B4238" s="1">
        <f>IF(C4238=0,IF(B4237=Protocol!$V$20,1,B4237+1),B4237)</f>
        <v>1</v>
      </c>
      <c r="C4238" s="1">
        <f>IF(C4237+1=Protocol!$V$21,0,C4237+1)</f>
        <v>11</v>
      </c>
      <c r="D4238" s="1">
        <f t="shared" si="149"/>
        <v>1</v>
      </c>
      <c r="E4238" s="1" t="str">
        <f>INDEX(Protocol[Mark],MATCH(C4238,Protocol[Step],0))</f>
        <v>9Rot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262010001</v>
      </c>
      <c r="H4238" s="134">
        <f>Systematic[[#This Row],[SampleVariableLabel]]+100*Systematic[[#This Row],[State]]</f>
        <v>262011101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262</v>
      </c>
      <c r="B4239" s="1">
        <f>IF(C4239=0,IF(B4238=Protocol!$V$20,1,B4238+1),B4238)</f>
        <v>1</v>
      </c>
      <c r="C4239" s="1">
        <f>IF(C4238+1=Protocol!$V$21,0,C4238+1)</f>
        <v>12</v>
      </c>
      <c r="D4239" s="1">
        <f t="shared" si="149"/>
        <v>2</v>
      </c>
      <c r="E4239" s="1" t="str">
        <f>INDEX(Protocol[Mark],MATCH(C4239,Protocol[Step],0))</f>
        <v>10Ama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262010002</v>
      </c>
      <c r="H4239" s="134">
        <f>Systematic[[#This Row],[SampleVariableLabel]]+100*Systematic[[#This Row],[State]]</f>
        <v>262011202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263</v>
      </c>
      <c r="B4240" s="1">
        <f>IF(C4240=0,IF(B4239=Protocol!$V$20,1,B4239+1),B4239)</f>
        <v>1</v>
      </c>
      <c r="C4240" s="1">
        <f>IF(C4239+1=Protocol!$V$21,0,C4239+1)</f>
        <v>0</v>
      </c>
      <c r="D4240" s="1">
        <f t="shared" si="149"/>
        <v>3</v>
      </c>
      <c r="E4240" s="1" t="str">
        <f>INDEX(Protocol[Mark],MATCH(C4240,Protocol[Step],0))</f>
        <v>0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263010003</v>
      </c>
      <c r="H4240" s="134">
        <f>Systematic[[#This Row],[SampleVariableLabel]]+100*Systematic[[#This Row],[State]]</f>
        <v>263010003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263</v>
      </c>
      <c r="B4241" s="1">
        <f>IF(C4241=0,IF(B4240=Protocol!$V$20,1,B4240+1),B4240)</f>
        <v>1</v>
      </c>
      <c r="C4241" s="1">
        <f>IF(C4240+1=Protocol!$V$21,0,C4240+1)</f>
        <v>1</v>
      </c>
      <c r="D4241" s="1">
        <f t="shared" si="149"/>
        <v>4</v>
      </c>
      <c r="E4241" s="1" t="str">
        <f>INDEX(Protocol[Mark],MATCH(C4241,Protocol[Step],0))</f>
        <v>1D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263010004</v>
      </c>
      <c r="H4241" s="134">
        <f>Systematic[[#This Row],[SampleVariableLabel]]+100*Systematic[[#This Row],[State]]</f>
        <v>263010104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263</v>
      </c>
      <c r="B4242" s="1">
        <f>IF(C4242=0,IF(B4241=Protocol!$V$20,1,B4241+1),B4241)</f>
        <v>1</v>
      </c>
      <c r="C4242" s="1">
        <f>IF(C4241+1=Protocol!$V$21,0,C4241+1)</f>
        <v>2</v>
      </c>
      <c r="D4242" s="1">
        <f t="shared" si="149"/>
        <v>5</v>
      </c>
      <c r="E4242" s="1" t="str">
        <f>INDEX(Protocol[Mark],MATCH(C4242,Protocol[Step],0))</f>
        <v>(M.1)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263010005</v>
      </c>
      <c r="H4242" s="134">
        <f>Systematic[[#This Row],[SampleVariableLabel]]+100*Systematic[[#This Row],[State]]</f>
        <v>263010205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263</v>
      </c>
      <c r="B4243" s="1">
        <f>IF(C4243=0,IF(B4242=Protocol!$V$20,1,B4242+1),B4242)</f>
        <v>1</v>
      </c>
      <c r="C4243" s="1">
        <f>IF(C4242+1=Protocol!$V$21,0,C4242+1)</f>
        <v>3</v>
      </c>
      <c r="D4243" s="1">
        <f t="shared" si="149"/>
        <v>6</v>
      </c>
      <c r="E4243" s="1" t="str">
        <f>INDEX(Protocol[Mark],MATCH(C4243,Protocol[Step],0))</f>
        <v>2Oct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263010006</v>
      </c>
      <c r="H4243" s="134">
        <f>Systematic[[#This Row],[SampleVariableLabel]]+100*Systematic[[#This Row],[State]]</f>
        <v>263010306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263</v>
      </c>
      <c r="B4244" s="1">
        <f>IF(C4244=0,IF(B4243=Protocol!$V$20,1,B4243+1),B4243)</f>
        <v>1</v>
      </c>
      <c r="C4244" s="1">
        <f>IF(C4243+1=Protocol!$V$21,0,C4243+1)</f>
        <v>4</v>
      </c>
      <c r="D4244" s="1">
        <f t="shared" si="149"/>
        <v>1</v>
      </c>
      <c r="E4244" s="1" t="str">
        <f>INDEX(Protocol[Mark],MATCH(C4244,Protocol[Step],0))</f>
        <v>3M2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263010001</v>
      </c>
      <c r="H4244" s="134">
        <f>Systematic[[#This Row],[SampleVariableLabel]]+100*Systematic[[#This Row],[State]]</f>
        <v>263010401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263</v>
      </c>
      <c r="B4245" s="1">
        <f>IF(C4245=0,IF(B4244=Protocol!$V$20,1,B4244+1),B4244)</f>
        <v>1</v>
      </c>
      <c r="C4245" s="1">
        <f>IF(C4244+1=Protocol!$V$21,0,C4244+1)</f>
        <v>5</v>
      </c>
      <c r="D4245" s="1">
        <f t="shared" si="149"/>
        <v>2</v>
      </c>
      <c r="E4245" s="1" t="str">
        <f>INDEX(Protocol[Mark],MATCH(C4245,Protocol[Step],0))</f>
        <v>M(c)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263010002</v>
      </c>
      <c r="H4245" s="134">
        <f>Systematic[[#This Row],[SampleVariableLabel]]+100*Systematic[[#This Row],[State]]</f>
        <v>263010502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263</v>
      </c>
      <c r="B4246" s="1">
        <f>IF(C4246=0,IF(B4245=Protocol!$V$20,1,B4245+1),B4245)</f>
        <v>1</v>
      </c>
      <c r="C4246" s="1">
        <f>IF(C4245+1=Protocol!$V$21,0,C4245+1)</f>
        <v>6</v>
      </c>
      <c r="D4246" s="1">
        <f t="shared" si="149"/>
        <v>3</v>
      </c>
      <c r="E4246" s="1" t="str">
        <f>INDEX(Protocol[Mark],MATCH(C4246,Protocol[Step],0))</f>
        <v>4P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263010003</v>
      </c>
      <c r="H4246" s="134">
        <f>Systematic[[#This Row],[SampleVariableLabel]]+100*Systematic[[#This Row],[State]]</f>
        <v>263010603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263</v>
      </c>
      <c r="B4247" s="1">
        <f>IF(C4247=0,IF(B4246=Protocol!$V$20,1,B4246+1),B4246)</f>
        <v>1</v>
      </c>
      <c r="C4247" s="1">
        <f>IF(C4246+1=Protocol!$V$21,0,C4246+1)</f>
        <v>7</v>
      </c>
      <c r="D4247" s="1">
        <f t="shared" si="149"/>
        <v>4</v>
      </c>
      <c r="E4247" s="1" t="str">
        <f>INDEX(Protocol[Mark],MATCH(C4247,Protocol[Step],0))</f>
        <v>5G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263010004</v>
      </c>
      <c r="H4247" s="134">
        <f>Systematic[[#This Row],[SampleVariableLabel]]+100*Systematic[[#This Row],[State]]</f>
        <v>263010704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263</v>
      </c>
      <c r="B4248" s="1">
        <f>IF(C4248=0,IF(B4247=Protocol!$V$20,1,B4247+1),B4247)</f>
        <v>1</v>
      </c>
      <c r="C4248" s="1">
        <f>IF(C4247+1=Protocol!$V$21,0,C4247+1)</f>
        <v>8</v>
      </c>
      <c r="D4248" s="1">
        <f t="shared" si="149"/>
        <v>5</v>
      </c>
      <c r="E4248" s="1" t="str">
        <f>INDEX(Protocol[Mark],MATCH(C4248,Protocol[Step],0))</f>
        <v>6S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263010005</v>
      </c>
      <c r="H4248" s="134">
        <f>Systematic[[#This Row],[SampleVariableLabel]]+100*Systematic[[#This Row],[State]]</f>
        <v>263010805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263</v>
      </c>
      <c r="B4249" s="1">
        <f>IF(C4249=0,IF(B4248=Protocol!$V$20,1,B4248+1),B4248)</f>
        <v>1</v>
      </c>
      <c r="C4249" s="1">
        <f>IF(C4248+1=Protocol!$V$21,0,C4248+1)</f>
        <v>9</v>
      </c>
      <c r="D4249" s="1">
        <f t="shared" si="149"/>
        <v>6</v>
      </c>
      <c r="E4249" s="1" t="str">
        <f>INDEX(Protocol[Mark],MATCH(C4249,Protocol[Step],0))</f>
        <v>7Gp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263010006</v>
      </c>
      <c r="H4249" s="134">
        <f>Systematic[[#This Row],[SampleVariableLabel]]+100*Systematic[[#This Row],[State]]</f>
        <v>263010906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263</v>
      </c>
      <c r="B4250" s="1">
        <f>IF(C4250=0,IF(B4249=Protocol!$V$20,1,B4249+1),B4249)</f>
        <v>1</v>
      </c>
      <c r="C4250" s="1">
        <f>IF(C4249+1=Protocol!$V$21,0,C4249+1)</f>
        <v>10</v>
      </c>
      <c r="D4250" s="1">
        <f t="shared" si="149"/>
        <v>1</v>
      </c>
      <c r="E4250" s="1" t="str">
        <f>INDEX(Protocol[Mark],MATCH(C4250,Protocol[Step],0))</f>
        <v>8U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263010001</v>
      </c>
      <c r="H4250" s="134">
        <f>Systematic[[#This Row],[SampleVariableLabel]]+100*Systematic[[#This Row],[State]]</f>
        <v>263011001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263</v>
      </c>
      <c r="B4251" s="1">
        <f>IF(C4251=0,IF(B4250=Protocol!$V$20,1,B4250+1),B4250)</f>
        <v>1</v>
      </c>
      <c r="C4251" s="1">
        <f>IF(C4250+1=Protocol!$V$21,0,C4250+1)</f>
        <v>11</v>
      </c>
      <c r="D4251" s="1">
        <f t="shared" si="149"/>
        <v>2</v>
      </c>
      <c r="E4251" s="1" t="str">
        <f>INDEX(Protocol[Mark],MATCH(C4251,Protocol[Step],0))</f>
        <v>9Rot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263010002</v>
      </c>
      <c r="H4251" s="134">
        <f>Systematic[[#This Row],[SampleVariableLabel]]+100*Systematic[[#This Row],[State]]</f>
        <v>263011102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263</v>
      </c>
      <c r="B4252" s="1">
        <f>IF(C4252=0,IF(B4251=Protocol!$V$20,1,B4251+1),B4251)</f>
        <v>1</v>
      </c>
      <c r="C4252" s="1">
        <f>IF(C4251+1=Protocol!$V$21,0,C4251+1)</f>
        <v>12</v>
      </c>
      <c r="D4252" s="1">
        <f t="shared" si="149"/>
        <v>3</v>
      </c>
      <c r="E4252" s="1" t="str">
        <f>INDEX(Protocol[Mark],MATCH(C4252,Protocol[Step],0))</f>
        <v>10Ama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263010003</v>
      </c>
      <c r="H4252" s="134">
        <f>Systematic[[#This Row],[SampleVariableLabel]]+100*Systematic[[#This Row],[State]]</f>
        <v>263011203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264</v>
      </c>
      <c r="B4253" s="1">
        <f>IF(C4253=0,IF(B4252=Protocol!$V$20,1,B4252+1),B4252)</f>
        <v>1</v>
      </c>
      <c r="C4253" s="1">
        <f>IF(C4252+1=Protocol!$V$21,0,C4252+1)</f>
        <v>0</v>
      </c>
      <c r="D4253" s="1">
        <f t="shared" si="149"/>
        <v>4</v>
      </c>
      <c r="E4253" s="1" t="str">
        <f>INDEX(Protocol[Mark],MATCH(C4253,Protocol[Step],0))</f>
        <v>0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264010004</v>
      </c>
      <c r="H4253" s="134">
        <f>Systematic[[#This Row],[SampleVariableLabel]]+100*Systematic[[#This Row],[State]]</f>
        <v>264010004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264</v>
      </c>
      <c r="B4254" s="1">
        <f>IF(C4254=0,IF(B4253=Protocol!$V$20,1,B4253+1),B4253)</f>
        <v>1</v>
      </c>
      <c r="C4254" s="1">
        <f>IF(C4253+1=Protocol!$V$21,0,C4253+1)</f>
        <v>1</v>
      </c>
      <c r="D4254" s="1">
        <f t="shared" si="149"/>
        <v>5</v>
      </c>
      <c r="E4254" s="1" t="str">
        <f>INDEX(Protocol[Mark],MATCH(C4254,Protocol[Step],0))</f>
        <v>1D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264010005</v>
      </c>
      <c r="H4254" s="134">
        <f>Systematic[[#This Row],[SampleVariableLabel]]+100*Systematic[[#This Row],[State]]</f>
        <v>264010105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264</v>
      </c>
      <c r="B4255" s="1">
        <f>IF(C4255=0,IF(B4254=Protocol!$V$20,1,B4254+1),B4254)</f>
        <v>1</v>
      </c>
      <c r="C4255" s="1">
        <f>IF(C4254+1=Protocol!$V$21,0,C4254+1)</f>
        <v>2</v>
      </c>
      <c r="D4255" s="1">
        <f t="shared" si="149"/>
        <v>6</v>
      </c>
      <c r="E4255" s="1" t="str">
        <f>INDEX(Protocol[Mark],MATCH(C4255,Protocol[Step],0))</f>
        <v>(M.1)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264010006</v>
      </c>
      <c r="H4255" s="134">
        <f>Systematic[[#This Row],[SampleVariableLabel]]+100*Systematic[[#This Row],[State]]</f>
        <v>264010206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264</v>
      </c>
      <c r="B4256" s="1">
        <f>IF(C4256=0,IF(B4255=Protocol!$V$20,1,B4255+1),B4255)</f>
        <v>1</v>
      </c>
      <c r="C4256" s="1">
        <f>IF(C4255+1=Protocol!$V$21,0,C4255+1)</f>
        <v>3</v>
      </c>
      <c r="D4256" s="1">
        <f t="shared" si="149"/>
        <v>1</v>
      </c>
      <c r="E4256" s="1" t="str">
        <f>INDEX(Protocol[Mark],MATCH(C4256,Protocol[Step],0))</f>
        <v>2Oct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264010001</v>
      </c>
      <c r="H4256" s="134">
        <f>Systematic[[#This Row],[SampleVariableLabel]]+100*Systematic[[#This Row],[State]]</f>
        <v>264010301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264</v>
      </c>
      <c r="B4257" s="1">
        <f>IF(C4257=0,IF(B4256=Protocol!$V$20,1,B4256+1),B4256)</f>
        <v>1</v>
      </c>
      <c r="C4257" s="1">
        <f>IF(C4256+1=Protocol!$V$21,0,C4256+1)</f>
        <v>4</v>
      </c>
      <c r="D4257" s="1">
        <f t="shared" si="149"/>
        <v>2</v>
      </c>
      <c r="E4257" s="1" t="str">
        <f>INDEX(Protocol[Mark],MATCH(C4257,Protocol[Step],0))</f>
        <v>3M2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264010002</v>
      </c>
      <c r="H4257" s="134">
        <f>Systematic[[#This Row],[SampleVariableLabel]]+100*Systematic[[#This Row],[State]]</f>
        <v>264010402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264</v>
      </c>
      <c r="B4258" s="1">
        <f>IF(C4258=0,IF(B4257=Protocol!$V$20,1,B4257+1),B4257)</f>
        <v>1</v>
      </c>
      <c r="C4258" s="1">
        <f>IF(C4257+1=Protocol!$V$21,0,C4257+1)</f>
        <v>5</v>
      </c>
      <c r="D4258" s="1">
        <f t="shared" si="149"/>
        <v>3</v>
      </c>
      <c r="E4258" s="1" t="str">
        <f>INDEX(Protocol[Mark],MATCH(C4258,Protocol[Step],0))</f>
        <v>M(c)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264010003</v>
      </c>
      <c r="H4258" s="134">
        <f>Systematic[[#This Row],[SampleVariableLabel]]+100*Systematic[[#This Row],[State]]</f>
        <v>264010503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264</v>
      </c>
      <c r="B4259" s="1">
        <f>IF(C4259=0,IF(B4258=Protocol!$V$20,1,B4258+1),B4258)</f>
        <v>1</v>
      </c>
      <c r="C4259" s="1">
        <f>IF(C4258+1=Protocol!$V$21,0,C4258+1)</f>
        <v>6</v>
      </c>
      <c r="D4259" s="1">
        <f t="shared" si="149"/>
        <v>4</v>
      </c>
      <c r="E4259" s="1" t="str">
        <f>INDEX(Protocol[Mark],MATCH(C4259,Protocol[Step],0))</f>
        <v>4P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264010004</v>
      </c>
      <c r="H4259" s="134">
        <f>Systematic[[#This Row],[SampleVariableLabel]]+100*Systematic[[#This Row],[State]]</f>
        <v>264010604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264</v>
      </c>
      <c r="B4260" s="1">
        <f>IF(C4260=0,IF(B4259=Protocol!$V$20,1,B4259+1),B4259)</f>
        <v>1</v>
      </c>
      <c r="C4260" s="1">
        <f>IF(C4259+1=Protocol!$V$21,0,C4259+1)</f>
        <v>7</v>
      </c>
      <c r="D4260" s="1">
        <f t="shared" si="149"/>
        <v>5</v>
      </c>
      <c r="E4260" s="1" t="str">
        <f>INDEX(Protocol[Mark],MATCH(C4260,Protocol[Step],0))</f>
        <v>5G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264010005</v>
      </c>
      <c r="H4260" s="134">
        <f>Systematic[[#This Row],[SampleVariableLabel]]+100*Systematic[[#This Row],[State]]</f>
        <v>264010705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264</v>
      </c>
      <c r="B4261" s="1">
        <f>IF(C4261=0,IF(B4260=Protocol!$V$20,1,B4260+1),B4260)</f>
        <v>1</v>
      </c>
      <c r="C4261" s="1">
        <f>IF(C4260+1=Protocol!$V$21,0,C4260+1)</f>
        <v>8</v>
      </c>
      <c r="D4261" s="1">
        <f t="shared" si="149"/>
        <v>6</v>
      </c>
      <c r="E4261" s="1" t="str">
        <f>INDEX(Protocol[Mark],MATCH(C4261,Protocol[Step],0))</f>
        <v>6S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264010006</v>
      </c>
      <c r="H4261" s="134">
        <f>Systematic[[#This Row],[SampleVariableLabel]]+100*Systematic[[#This Row],[State]]</f>
        <v>264010806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264</v>
      </c>
      <c r="B4262" s="1">
        <f>IF(C4262=0,IF(B4261=Protocol!$V$20,1,B4261+1),B4261)</f>
        <v>1</v>
      </c>
      <c r="C4262" s="1">
        <f>IF(C4261+1=Protocol!$V$21,0,C4261+1)</f>
        <v>9</v>
      </c>
      <c r="D4262" s="1">
        <f t="shared" si="149"/>
        <v>1</v>
      </c>
      <c r="E4262" s="1" t="str">
        <f>INDEX(Protocol[Mark],MATCH(C4262,Protocol[Step],0))</f>
        <v>7Gp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264010001</v>
      </c>
      <c r="H4262" s="134">
        <f>Systematic[[#This Row],[SampleVariableLabel]]+100*Systematic[[#This Row],[State]]</f>
        <v>264010901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264</v>
      </c>
      <c r="B4263" s="1">
        <f>IF(C4263=0,IF(B4262=Protocol!$V$20,1,B4262+1),B4262)</f>
        <v>1</v>
      </c>
      <c r="C4263" s="1">
        <f>IF(C4262+1=Protocol!$V$21,0,C4262+1)</f>
        <v>10</v>
      </c>
      <c r="D4263" s="1">
        <f t="shared" si="149"/>
        <v>2</v>
      </c>
      <c r="E4263" s="1" t="str">
        <f>INDEX(Protocol[Mark],MATCH(C4263,Protocol[Step],0))</f>
        <v>8U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264010002</v>
      </c>
      <c r="H4263" s="134">
        <f>Systematic[[#This Row],[SampleVariableLabel]]+100*Systematic[[#This Row],[State]]</f>
        <v>264011002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264</v>
      </c>
      <c r="B4264" s="1">
        <f>IF(C4264=0,IF(B4263=Protocol!$V$20,1,B4263+1),B4263)</f>
        <v>1</v>
      </c>
      <c r="C4264" s="1">
        <f>IF(C4263+1=Protocol!$V$21,0,C4263+1)</f>
        <v>11</v>
      </c>
      <c r="D4264" s="1">
        <f t="shared" si="149"/>
        <v>3</v>
      </c>
      <c r="E4264" s="1" t="str">
        <f>INDEX(Protocol[Mark],MATCH(C4264,Protocol[Step],0))</f>
        <v>9Rot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264010003</v>
      </c>
      <c r="H4264" s="134">
        <f>Systematic[[#This Row],[SampleVariableLabel]]+100*Systematic[[#This Row],[State]]</f>
        <v>264011103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264</v>
      </c>
      <c r="B4265" s="1">
        <f>IF(C4265=0,IF(B4264=Protocol!$V$20,1,B4264+1),B4264)</f>
        <v>1</v>
      </c>
      <c r="C4265" s="1">
        <f>IF(C4264+1=Protocol!$V$21,0,C4264+1)</f>
        <v>12</v>
      </c>
      <c r="D4265" s="1">
        <f t="shared" si="149"/>
        <v>4</v>
      </c>
      <c r="E4265" s="1" t="str">
        <f>INDEX(Protocol[Mark],MATCH(C4265,Protocol[Step],0))</f>
        <v>10Ama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264010004</v>
      </c>
      <c r="H4265" s="134">
        <f>Systematic[[#This Row],[SampleVariableLabel]]+100*Systematic[[#This Row],[State]]</f>
        <v>264011204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265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0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265010005</v>
      </c>
      <c r="H4266" s="134">
        <f>Systematic[[#This Row],[SampleVariableLabel]]+100*Systematic[[#This Row],[State]]</f>
        <v>265010005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265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1D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265010006</v>
      </c>
      <c r="H4267" s="134">
        <f>Systematic[[#This Row],[SampleVariableLabel]]+100*Systematic[[#This Row],[State]]</f>
        <v>265010106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265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(M.1)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265010001</v>
      </c>
      <c r="H4268" s="134">
        <f>Systematic[[#This Row],[SampleVariableLabel]]+100*Systematic[[#This Row],[State]]</f>
        <v>265010201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265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2Oct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265010002</v>
      </c>
      <c r="H4269" s="134">
        <f>Systematic[[#This Row],[SampleVariableLabel]]+100*Systematic[[#This Row],[State]]</f>
        <v>265010302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265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3M2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265010003</v>
      </c>
      <c r="H4270" s="134">
        <f>Systematic[[#This Row],[SampleVariableLabel]]+100*Systematic[[#This Row],[State]]</f>
        <v>265010403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265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M(c)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265010004</v>
      </c>
      <c r="H4271" s="134">
        <f>Systematic[[#This Row],[SampleVariableLabel]]+100*Systematic[[#This Row],[State]]</f>
        <v>265010504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265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4P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265010005</v>
      </c>
      <c r="H4272" s="134">
        <f>Systematic[[#This Row],[SampleVariableLabel]]+100*Systematic[[#This Row],[State]]</f>
        <v>265010605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265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5G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265010006</v>
      </c>
      <c r="H4273" s="134">
        <f>Systematic[[#This Row],[SampleVariableLabel]]+100*Systematic[[#This Row],[State]]</f>
        <v>265010706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265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6S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265010001</v>
      </c>
      <c r="H4274" s="134">
        <f>Systematic[[#This Row],[SampleVariableLabel]]+100*Systematic[[#This Row],[State]]</f>
        <v>265010801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265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7Gp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265010002</v>
      </c>
      <c r="H4275" s="134">
        <f>Systematic[[#This Row],[SampleVariableLabel]]+100*Systematic[[#This Row],[State]]</f>
        <v>265010902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265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8U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265010003</v>
      </c>
      <c r="H4276" s="134">
        <f>Systematic[[#This Row],[SampleVariableLabel]]+100*Systematic[[#This Row],[State]]</f>
        <v>265011003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265</v>
      </c>
      <c r="B4277" s="1">
        <f>IF(C4277=0,IF(B4276=Protocol!$V$20,1,B4276+1),B4276)</f>
        <v>1</v>
      </c>
      <c r="C4277" s="1">
        <f>IF(C4276+1=Protocol!$V$21,0,C4276+1)</f>
        <v>11</v>
      </c>
      <c r="D4277" s="1">
        <f t="shared" si="149"/>
        <v>4</v>
      </c>
      <c r="E4277" s="1" t="str">
        <f>INDEX(Protocol[Mark],MATCH(C4277,Protocol[Step],0))</f>
        <v>9Rot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265010004</v>
      </c>
      <c r="H4277" s="134">
        <f>Systematic[[#This Row],[SampleVariableLabel]]+100*Systematic[[#This Row],[State]]</f>
        <v>265011104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265</v>
      </c>
      <c r="B4278" s="1">
        <f>IF(C4278=0,IF(B4277=Protocol!$V$20,1,B4277+1),B4277)</f>
        <v>1</v>
      </c>
      <c r="C4278" s="1">
        <f>IF(C4277+1=Protocol!$V$21,0,C4277+1)</f>
        <v>12</v>
      </c>
      <c r="D4278" s="1">
        <f t="shared" si="149"/>
        <v>5</v>
      </c>
      <c r="E4278" s="1" t="str">
        <f>INDEX(Protocol[Mark],MATCH(C4278,Protocol[Step],0))</f>
        <v>10Ama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265010005</v>
      </c>
      <c r="H4278" s="134">
        <f>Systematic[[#This Row],[SampleVariableLabel]]+100*Systematic[[#This Row],[State]]</f>
        <v>265011205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266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0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266010006</v>
      </c>
      <c r="H4279" s="134">
        <f>Systematic[[#This Row],[SampleVariableLabel]]+100*Systematic[[#This Row],[State]]</f>
        <v>266010006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266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1D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266010001</v>
      </c>
      <c r="H4280" s="134">
        <f>Systematic[[#This Row],[SampleVariableLabel]]+100*Systematic[[#This Row],[State]]</f>
        <v>266010101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266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(M.1)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266010002</v>
      </c>
      <c r="H4281" s="134">
        <f>Systematic[[#This Row],[SampleVariableLabel]]+100*Systematic[[#This Row],[State]]</f>
        <v>266010202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266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2Oct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266010003</v>
      </c>
      <c r="H4282" s="134">
        <f>Systematic[[#This Row],[SampleVariableLabel]]+100*Systematic[[#This Row],[State]]</f>
        <v>266010303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266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3M2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266010004</v>
      </c>
      <c r="H4283" s="134">
        <f>Systematic[[#This Row],[SampleVariableLabel]]+100*Systematic[[#This Row],[State]]</f>
        <v>266010404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266</v>
      </c>
      <c r="B4284" s="1">
        <f>IF(C4284=0,IF(B4283=Protocol!$V$20,1,B4283+1),B4283)</f>
        <v>1</v>
      </c>
      <c r="C4284" s="1">
        <f>IF(C4283+1=Protocol!$V$21,0,C4283+1)</f>
        <v>5</v>
      </c>
      <c r="D4284" s="1">
        <f t="shared" si="149"/>
        <v>5</v>
      </c>
      <c r="E4284" s="1" t="str">
        <f>INDEX(Protocol[Mark],MATCH(C4284,Protocol[Step],0))</f>
        <v>M(c)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266010005</v>
      </c>
      <c r="H4284" s="134">
        <f>Systematic[[#This Row],[SampleVariableLabel]]+100*Systematic[[#This Row],[State]]</f>
        <v>266010505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266</v>
      </c>
      <c r="B4285" s="1">
        <f>IF(C4285=0,IF(B4284=Protocol!$V$20,1,B4284+1),B4284)</f>
        <v>1</v>
      </c>
      <c r="C4285" s="1">
        <f>IF(C4284+1=Protocol!$V$21,0,C4284+1)</f>
        <v>6</v>
      </c>
      <c r="D4285" s="1">
        <f t="shared" si="149"/>
        <v>6</v>
      </c>
      <c r="E4285" s="1" t="str">
        <f>INDEX(Protocol[Mark],MATCH(C4285,Protocol[Step],0))</f>
        <v>4P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266010006</v>
      </c>
      <c r="H4285" s="134">
        <f>Systematic[[#This Row],[SampleVariableLabel]]+100*Systematic[[#This Row],[State]]</f>
        <v>266010606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266</v>
      </c>
      <c r="B4286" s="1">
        <f>IF(C4286=0,IF(B4285=Protocol!$V$20,1,B4285+1),B4285)</f>
        <v>1</v>
      </c>
      <c r="C4286" s="1">
        <f>IF(C4285+1=Protocol!$V$21,0,C4285+1)</f>
        <v>7</v>
      </c>
      <c r="D4286" s="1">
        <f t="shared" si="149"/>
        <v>1</v>
      </c>
      <c r="E4286" s="1" t="str">
        <f>INDEX(Protocol[Mark],MATCH(C4286,Protocol[Step],0))</f>
        <v>5G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266010001</v>
      </c>
      <c r="H4286" s="134">
        <f>Systematic[[#This Row],[SampleVariableLabel]]+100*Systematic[[#This Row],[State]]</f>
        <v>266010701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266</v>
      </c>
      <c r="B4287" s="1">
        <f>IF(C4287=0,IF(B4286=Protocol!$V$20,1,B4286+1),B4286)</f>
        <v>1</v>
      </c>
      <c r="C4287" s="1">
        <f>IF(C4286+1=Protocol!$V$21,0,C4286+1)</f>
        <v>8</v>
      </c>
      <c r="D4287" s="1">
        <f t="shared" si="149"/>
        <v>2</v>
      </c>
      <c r="E4287" s="1" t="str">
        <f>INDEX(Protocol[Mark],MATCH(C4287,Protocol[Step],0))</f>
        <v>6S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266010002</v>
      </c>
      <c r="H4287" s="134">
        <f>Systematic[[#This Row],[SampleVariableLabel]]+100*Systematic[[#This Row],[State]]</f>
        <v>266010802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266</v>
      </c>
      <c r="B4288" s="1">
        <f>IF(C4288=0,IF(B4287=Protocol!$V$20,1,B4287+1),B4287)</f>
        <v>1</v>
      </c>
      <c r="C4288" s="1">
        <f>IF(C4287+1=Protocol!$V$21,0,C4287+1)</f>
        <v>9</v>
      </c>
      <c r="D4288" s="1">
        <f t="shared" si="149"/>
        <v>3</v>
      </c>
      <c r="E4288" s="1" t="str">
        <f>INDEX(Protocol[Mark],MATCH(C4288,Protocol[Step],0))</f>
        <v>7Gp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266010003</v>
      </c>
      <c r="H4288" s="134">
        <f>Systematic[[#This Row],[SampleVariableLabel]]+100*Systematic[[#This Row],[State]]</f>
        <v>266010903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266</v>
      </c>
      <c r="B4289" s="1">
        <f>IF(C4289=0,IF(B4288=Protocol!$V$20,1,B4288+1),B4288)</f>
        <v>1</v>
      </c>
      <c r="C4289" s="1">
        <f>IF(C4288+1=Protocol!$V$21,0,C4288+1)</f>
        <v>10</v>
      </c>
      <c r="D4289" s="1">
        <f t="shared" si="149"/>
        <v>4</v>
      </c>
      <c r="E4289" s="1" t="str">
        <f>INDEX(Protocol[Mark],MATCH(C4289,Protocol[Step],0))</f>
        <v>8U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266010004</v>
      </c>
      <c r="H4289" s="134">
        <f>Systematic[[#This Row],[SampleVariableLabel]]+100*Systematic[[#This Row],[State]]</f>
        <v>266011004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266</v>
      </c>
      <c r="B4290" s="1">
        <f>IF(C4290=0,IF(B4289=Protocol!$V$20,1,B4289+1),B4289)</f>
        <v>1</v>
      </c>
      <c r="C4290" s="1">
        <f>IF(C4289+1=Protocol!$V$21,0,C4289+1)</f>
        <v>11</v>
      </c>
      <c r="D4290" s="1">
        <f t="shared" si="149"/>
        <v>5</v>
      </c>
      <c r="E4290" s="1" t="str">
        <f>INDEX(Protocol[Mark],MATCH(C4290,Protocol[Step],0))</f>
        <v>9Rot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266010005</v>
      </c>
      <c r="H4290" s="134">
        <f>Systematic[[#This Row],[SampleVariableLabel]]+100*Systematic[[#This Row],[State]]</f>
        <v>266011105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266</v>
      </c>
      <c r="B4291" s="1">
        <f>IF(C4291=0,IF(B4290=Protocol!$V$20,1,B4290+1),B4290)</f>
        <v>1</v>
      </c>
      <c r="C4291" s="1">
        <f>IF(C4290+1=Protocol!$V$21,0,C4290+1)</f>
        <v>12</v>
      </c>
      <c r="D4291" s="1">
        <f t="shared" ref="D4291:D4354" si="151">IF(D4290=nVariables,1,D4290+1)</f>
        <v>6</v>
      </c>
      <c r="E4291" s="1" t="str">
        <f>INDEX(Protocol[Mark],MATCH(C4291,Protocol[Step],0))</f>
        <v>10Ama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266010006</v>
      </c>
      <c r="H4291" s="134">
        <f>Systematic[[#This Row],[SampleVariableLabel]]+100*Systematic[[#This Row],[State]]</f>
        <v>266011206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267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0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267010001</v>
      </c>
      <c r="H4292" s="134">
        <f>Systematic[[#This Row],[SampleVariableLabel]]+100*Systematic[[#This Row],[State]]</f>
        <v>267010001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267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1D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267010002</v>
      </c>
      <c r="H4293" s="134">
        <f>Systematic[[#This Row],[SampleVariableLabel]]+100*Systematic[[#This Row],[State]]</f>
        <v>267010102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267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(M.1)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267010003</v>
      </c>
      <c r="H4294" s="134">
        <f>Systematic[[#This Row],[SampleVariableLabel]]+100*Systematic[[#This Row],[State]]</f>
        <v>267010203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267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2Oct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267010004</v>
      </c>
      <c r="H4295" s="134">
        <f>Systematic[[#This Row],[SampleVariableLabel]]+100*Systematic[[#This Row],[State]]</f>
        <v>267010304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267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3M2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267010005</v>
      </c>
      <c r="H4296" s="134">
        <f>Systematic[[#This Row],[SampleVariableLabel]]+100*Systematic[[#This Row],[State]]</f>
        <v>267010405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267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M(c)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267010006</v>
      </c>
      <c r="H4297" s="134">
        <f>Systematic[[#This Row],[SampleVariableLabel]]+100*Systematic[[#This Row],[State]]</f>
        <v>267010506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267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4P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267010001</v>
      </c>
      <c r="H4298" s="134">
        <f>Systematic[[#This Row],[SampleVariableLabel]]+100*Systematic[[#This Row],[State]]</f>
        <v>267010601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267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5G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267010002</v>
      </c>
      <c r="H4299" s="134">
        <f>Systematic[[#This Row],[SampleVariableLabel]]+100*Systematic[[#This Row],[State]]</f>
        <v>267010702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267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6S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267010003</v>
      </c>
      <c r="H4300" s="134">
        <f>Systematic[[#This Row],[SampleVariableLabel]]+100*Systematic[[#This Row],[State]]</f>
        <v>267010803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267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7Gp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267010004</v>
      </c>
      <c r="H4301" s="134">
        <f>Systematic[[#This Row],[SampleVariableLabel]]+100*Systematic[[#This Row],[State]]</f>
        <v>267010904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267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8U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267010005</v>
      </c>
      <c r="H4302" s="134">
        <f>Systematic[[#This Row],[SampleVariableLabel]]+100*Systematic[[#This Row],[State]]</f>
        <v>267011005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267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9Rot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267010006</v>
      </c>
      <c r="H4303" s="134">
        <f>Systematic[[#This Row],[SampleVariableLabel]]+100*Systematic[[#This Row],[State]]</f>
        <v>267011106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267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10Ama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267010001</v>
      </c>
      <c r="H4304" s="134">
        <f>Systematic[[#This Row],[SampleVariableLabel]]+100*Systematic[[#This Row],[State]]</f>
        <v>267011201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268</v>
      </c>
      <c r="B4305" s="1">
        <f>IF(C4305=0,IF(B4304=Protocol!$V$20,1,B4304+1),B4304)</f>
        <v>1</v>
      </c>
      <c r="C4305" s="1">
        <f>IF(C4304+1=Protocol!$V$21,0,C4304+1)</f>
        <v>0</v>
      </c>
      <c r="D4305" s="1">
        <f t="shared" si="151"/>
        <v>2</v>
      </c>
      <c r="E4305" s="1" t="str">
        <f>INDEX(Protocol[Mark],MATCH(C4305,Protocol[Step],0))</f>
        <v>0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268010002</v>
      </c>
      <c r="H4305" s="134">
        <f>Systematic[[#This Row],[SampleVariableLabel]]+100*Systematic[[#This Row],[State]]</f>
        <v>268010002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268</v>
      </c>
      <c r="B4306" s="1">
        <f>IF(C4306=0,IF(B4305=Protocol!$V$20,1,B4305+1),B4305)</f>
        <v>1</v>
      </c>
      <c r="C4306" s="1">
        <f>IF(C4305+1=Protocol!$V$21,0,C4305+1)</f>
        <v>1</v>
      </c>
      <c r="D4306" s="1">
        <f t="shared" si="151"/>
        <v>3</v>
      </c>
      <c r="E4306" s="1" t="str">
        <f>INDEX(Protocol[Mark],MATCH(C4306,Protocol[Step],0))</f>
        <v>1D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268010003</v>
      </c>
      <c r="H4306" s="134">
        <f>Systematic[[#This Row],[SampleVariableLabel]]+100*Systematic[[#This Row],[State]]</f>
        <v>268010103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268</v>
      </c>
      <c r="B4307" s="1">
        <f>IF(C4307=0,IF(B4306=Protocol!$V$20,1,B4306+1),B4306)</f>
        <v>1</v>
      </c>
      <c r="C4307" s="1">
        <f>IF(C4306+1=Protocol!$V$21,0,C4306+1)</f>
        <v>2</v>
      </c>
      <c r="D4307" s="1">
        <f t="shared" si="151"/>
        <v>4</v>
      </c>
      <c r="E4307" s="1" t="str">
        <f>INDEX(Protocol[Mark],MATCH(C4307,Protocol[Step],0))</f>
        <v>(M.1)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268010004</v>
      </c>
      <c r="H4307" s="134">
        <f>Systematic[[#This Row],[SampleVariableLabel]]+100*Systematic[[#This Row],[State]]</f>
        <v>268010204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268</v>
      </c>
      <c r="B4308" s="1">
        <f>IF(C4308=0,IF(B4307=Protocol!$V$20,1,B4307+1),B4307)</f>
        <v>1</v>
      </c>
      <c r="C4308" s="1">
        <f>IF(C4307+1=Protocol!$V$21,0,C4307+1)</f>
        <v>3</v>
      </c>
      <c r="D4308" s="1">
        <f t="shared" si="151"/>
        <v>5</v>
      </c>
      <c r="E4308" s="1" t="str">
        <f>INDEX(Protocol[Mark],MATCH(C4308,Protocol[Step],0))</f>
        <v>2Oct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268010005</v>
      </c>
      <c r="H4308" s="134">
        <f>Systematic[[#This Row],[SampleVariableLabel]]+100*Systematic[[#This Row],[State]]</f>
        <v>268010305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268</v>
      </c>
      <c r="B4309" s="1">
        <f>IF(C4309=0,IF(B4308=Protocol!$V$20,1,B4308+1),B4308)</f>
        <v>1</v>
      </c>
      <c r="C4309" s="1">
        <f>IF(C4308+1=Protocol!$V$21,0,C4308+1)</f>
        <v>4</v>
      </c>
      <c r="D4309" s="1">
        <f t="shared" si="151"/>
        <v>6</v>
      </c>
      <c r="E4309" s="1" t="str">
        <f>INDEX(Protocol[Mark],MATCH(C4309,Protocol[Step],0))</f>
        <v>3M2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268010006</v>
      </c>
      <c r="H4309" s="134">
        <f>Systematic[[#This Row],[SampleVariableLabel]]+100*Systematic[[#This Row],[State]]</f>
        <v>268010406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268</v>
      </c>
      <c r="B4310" s="1">
        <f>IF(C4310=0,IF(B4309=Protocol!$V$20,1,B4309+1),B4309)</f>
        <v>1</v>
      </c>
      <c r="C4310" s="1">
        <f>IF(C4309+1=Protocol!$V$21,0,C4309+1)</f>
        <v>5</v>
      </c>
      <c r="D4310" s="1">
        <f t="shared" si="151"/>
        <v>1</v>
      </c>
      <c r="E4310" s="1" t="str">
        <f>INDEX(Protocol[Mark],MATCH(C4310,Protocol[Step],0))</f>
        <v>M(c)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268010001</v>
      </c>
      <c r="H4310" s="134">
        <f>Systematic[[#This Row],[SampleVariableLabel]]+100*Systematic[[#This Row],[State]]</f>
        <v>268010501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268</v>
      </c>
      <c r="B4311" s="1">
        <f>IF(C4311=0,IF(B4310=Protocol!$V$20,1,B4310+1),B4310)</f>
        <v>1</v>
      </c>
      <c r="C4311" s="1">
        <f>IF(C4310+1=Protocol!$V$21,0,C4310+1)</f>
        <v>6</v>
      </c>
      <c r="D4311" s="1">
        <f t="shared" si="151"/>
        <v>2</v>
      </c>
      <c r="E4311" s="1" t="str">
        <f>INDEX(Protocol[Mark],MATCH(C4311,Protocol[Step],0))</f>
        <v>4P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268010002</v>
      </c>
      <c r="H4311" s="134">
        <f>Systematic[[#This Row],[SampleVariableLabel]]+100*Systematic[[#This Row],[State]]</f>
        <v>268010602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268</v>
      </c>
      <c r="B4312" s="1">
        <f>IF(C4312=0,IF(B4311=Protocol!$V$20,1,B4311+1),B4311)</f>
        <v>1</v>
      </c>
      <c r="C4312" s="1">
        <f>IF(C4311+1=Protocol!$V$21,0,C4311+1)</f>
        <v>7</v>
      </c>
      <c r="D4312" s="1">
        <f t="shared" si="151"/>
        <v>3</v>
      </c>
      <c r="E4312" s="1" t="str">
        <f>INDEX(Protocol[Mark],MATCH(C4312,Protocol[Step],0))</f>
        <v>5G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268010003</v>
      </c>
      <c r="H4312" s="134">
        <f>Systematic[[#This Row],[SampleVariableLabel]]+100*Systematic[[#This Row],[State]]</f>
        <v>268010703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268</v>
      </c>
      <c r="B4313" s="1">
        <f>IF(C4313=0,IF(B4312=Protocol!$V$20,1,B4312+1),B4312)</f>
        <v>1</v>
      </c>
      <c r="C4313" s="1">
        <f>IF(C4312+1=Protocol!$V$21,0,C4312+1)</f>
        <v>8</v>
      </c>
      <c r="D4313" s="1">
        <f t="shared" si="151"/>
        <v>4</v>
      </c>
      <c r="E4313" s="1" t="str">
        <f>INDEX(Protocol[Mark],MATCH(C4313,Protocol[Step],0))</f>
        <v>6S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268010004</v>
      </c>
      <c r="H4313" s="134">
        <f>Systematic[[#This Row],[SampleVariableLabel]]+100*Systematic[[#This Row],[State]]</f>
        <v>268010804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268</v>
      </c>
      <c r="B4314" s="1">
        <f>IF(C4314=0,IF(B4313=Protocol!$V$20,1,B4313+1),B4313)</f>
        <v>1</v>
      </c>
      <c r="C4314" s="1">
        <f>IF(C4313+1=Protocol!$V$21,0,C4313+1)</f>
        <v>9</v>
      </c>
      <c r="D4314" s="1">
        <f t="shared" si="151"/>
        <v>5</v>
      </c>
      <c r="E4314" s="1" t="str">
        <f>INDEX(Protocol[Mark],MATCH(C4314,Protocol[Step],0))</f>
        <v>7Gp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268010005</v>
      </c>
      <c r="H4314" s="134">
        <f>Systematic[[#This Row],[SampleVariableLabel]]+100*Systematic[[#This Row],[State]]</f>
        <v>268010905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268</v>
      </c>
      <c r="B4315" s="1">
        <f>IF(C4315=0,IF(B4314=Protocol!$V$20,1,B4314+1),B4314)</f>
        <v>1</v>
      </c>
      <c r="C4315" s="1">
        <f>IF(C4314+1=Protocol!$V$21,0,C4314+1)</f>
        <v>10</v>
      </c>
      <c r="D4315" s="1">
        <f t="shared" si="151"/>
        <v>6</v>
      </c>
      <c r="E4315" s="1" t="str">
        <f>INDEX(Protocol[Mark],MATCH(C4315,Protocol[Step],0))</f>
        <v>8U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268010006</v>
      </c>
      <c r="H4315" s="134">
        <f>Systematic[[#This Row],[SampleVariableLabel]]+100*Systematic[[#This Row],[State]]</f>
        <v>268011006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268</v>
      </c>
      <c r="B4316" s="1">
        <f>IF(C4316=0,IF(B4315=Protocol!$V$20,1,B4315+1),B4315)</f>
        <v>1</v>
      </c>
      <c r="C4316" s="1">
        <f>IF(C4315+1=Protocol!$V$21,0,C4315+1)</f>
        <v>11</v>
      </c>
      <c r="D4316" s="1">
        <f t="shared" si="151"/>
        <v>1</v>
      </c>
      <c r="E4316" s="1" t="str">
        <f>INDEX(Protocol[Mark],MATCH(C4316,Protocol[Step],0))</f>
        <v>9Rot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268010001</v>
      </c>
      <c r="H4316" s="134">
        <f>Systematic[[#This Row],[SampleVariableLabel]]+100*Systematic[[#This Row],[State]]</f>
        <v>268011101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268</v>
      </c>
      <c r="B4317" s="1">
        <f>IF(C4317=0,IF(B4316=Protocol!$V$20,1,B4316+1),B4316)</f>
        <v>1</v>
      </c>
      <c r="C4317" s="1">
        <f>IF(C4316+1=Protocol!$V$21,0,C4316+1)</f>
        <v>12</v>
      </c>
      <c r="D4317" s="1">
        <f t="shared" si="151"/>
        <v>2</v>
      </c>
      <c r="E4317" s="1" t="str">
        <f>INDEX(Protocol[Mark],MATCH(C4317,Protocol[Step],0))</f>
        <v>10Ama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268010002</v>
      </c>
      <c r="H4317" s="134">
        <f>Systematic[[#This Row],[SampleVariableLabel]]+100*Systematic[[#This Row],[State]]</f>
        <v>268011202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269</v>
      </c>
      <c r="B4318" s="1">
        <f>IF(C4318=0,IF(B4317=Protocol!$V$20,1,B4317+1),B4317)</f>
        <v>1</v>
      </c>
      <c r="C4318" s="1">
        <f>IF(C4317+1=Protocol!$V$21,0,C4317+1)</f>
        <v>0</v>
      </c>
      <c r="D4318" s="1">
        <f t="shared" si="151"/>
        <v>3</v>
      </c>
      <c r="E4318" s="1" t="str">
        <f>INDEX(Protocol[Mark],MATCH(C4318,Protocol[Step],0))</f>
        <v>0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269010003</v>
      </c>
      <c r="H4318" s="134">
        <f>Systematic[[#This Row],[SampleVariableLabel]]+100*Systematic[[#This Row],[State]]</f>
        <v>269010003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269</v>
      </c>
      <c r="B4319" s="1">
        <f>IF(C4319=0,IF(B4318=Protocol!$V$20,1,B4318+1),B4318)</f>
        <v>1</v>
      </c>
      <c r="C4319" s="1">
        <f>IF(C4318+1=Protocol!$V$21,0,C4318+1)</f>
        <v>1</v>
      </c>
      <c r="D4319" s="1">
        <f t="shared" si="151"/>
        <v>4</v>
      </c>
      <c r="E4319" s="1" t="str">
        <f>INDEX(Protocol[Mark],MATCH(C4319,Protocol[Step],0))</f>
        <v>1D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269010004</v>
      </c>
      <c r="H4319" s="134">
        <f>Systematic[[#This Row],[SampleVariableLabel]]+100*Systematic[[#This Row],[State]]</f>
        <v>269010104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269</v>
      </c>
      <c r="B4320" s="1">
        <f>IF(C4320=0,IF(B4319=Protocol!$V$20,1,B4319+1),B4319)</f>
        <v>1</v>
      </c>
      <c r="C4320" s="1">
        <f>IF(C4319+1=Protocol!$V$21,0,C4319+1)</f>
        <v>2</v>
      </c>
      <c r="D4320" s="1">
        <f t="shared" si="151"/>
        <v>5</v>
      </c>
      <c r="E4320" s="1" t="str">
        <f>INDEX(Protocol[Mark],MATCH(C4320,Protocol[Step],0))</f>
        <v>(M.1)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269010005</v>
      </c>
      <c r="H4320" s="134">
        <f>Systematic[[#This Row],[SampleVariableLabel]]+100*Systematic[[#This Row],[State]]</f>
        <v>269010205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269</v>
      </c>
      <c r="B4321" s="1">
        <f>IF(C4321=0,IF(B4320=Protocol!$V$20,1,B4320+1),B4320)</f>
        <v>1</v>
      </c>
      <c r="C4321" s="1">
        <f>IF(C4320+1=Protocol!$V$21,0,C4320+1)</f>
        <v>3</v>
      </c>
      <c r="D4321" s="1">
        <f t="shared" si="151"/>
        <v>6</v>
      </c>
      <c r="E4321" s="1" t="str">
        <f>INDEX(Protocol[Mark],MATCH(C4321,Protocol[Step],0))</f>
        <v>2Oct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269010006</v>
      </c>
      <c r="H4321" s="134">
        <f>Systematic[[#This Row],[SampleVariableLabel]]+100*Systematic[[#This Row],[State]]</f>
        <v>269010306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269</v>
      </c>
      <c r="B4322" s="1">
        <f>IF(C4322=0,IF(B4321=Protocol!$V$20,1,B4321+1),B4321)</f>
        <v>1</v>
      </c>
      <c r="C4322" s="1">
        <f>IF(C4321+1=Protocol!$V$21,0,C4321+1)</f>
        <v>4</v>
      </c>
      <c r="D4322" s="1">
        <f t="shared" si="151"/>
        <v>1</v>
      </c>
      <c r="E4322" s="1" t="str">
        <f>INDEX(Protocol[Mark],MATCH(C4322,Protocol[Step],0))</f>
        <v>3M2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269010001</v>
      </c>
      <c r="H4322" s="134">
        <f>Systematic[[#This Row],[SampleVariableLabel]]+100*Systematic[[#This Row],[State]]</f>
        <v>269010401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269</v>
      </c>
      <c r="B4323" s="1">
        <f>IF(C4323=0,IF(B4322=Protocol!$V$20,1,B4322+1),B4322)</f>
        <v>1</v>
      </c>
      <c r="C4323" s="1">
        <f>IF(C4322+1=Protocol!$V$21,0,C4322+1)</f>
        <v>5</v>
      </c>
      <c r="D4323" s="1">
        <f t="shared" si="151"/>
        <v>2</v>
      </c>
      <c r="E4323" s="1" t="str">
        <f>INDEX(Protocol[Mark],MATCH(C4323,Protocol[Step],0))</f>
        <v>M(c)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269010002</v>
      </c>
      <c r="H4323" s="134">
        <f>Systematic[[#This Row],[SampleVariableLabel]]+100*Systematic[[#This Row],[State]]</f>
        <v>269010502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269</v>
      </c>
      <c r="B4324" s="1">
        <f>IF(C4324=0,IF(B4323=Protocol!$V$20,1,B4323+1),B4323)</f>
        <v>1</v>
      </c>
      <c r="C4324" s="1">
        <f>IF(C4323+1=Protocol!$V$21,0,C4323+1)</f>
        <v>6</v>
      </c>
      <c r="D4324" s="1">
        <f t="shared" si="151"/>
        <v>3</v>
      </c>
      <c r="E4324" s="1" t="str">
        <f>INDEX(Protocol[Mark],MATCH(C4324,Protocol[Step],0))</f>
        <v>4P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269010003</v>
      </c>
      <c r="H4324" s="134">
        <f>Systematic[[#This Row],[SampleVariableLabel]]+100*Systematic[[#This Row],[State]]</f>
        <v>269010603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269</v>
      </c>
      <c r="B4325" s="1">
        <f>IF(C4325=0,IF(B4324=Protocol!$V$20,1,B4324+1),B4324)</f>
        <v>1</v>
      </c>
      <c r="C4325" s="1">
        <f>IF(C4324+1=Protocol!$V$21,0,C4324+1)</f>
        <v>7</v>
      </c>
      <c r="D4325" s="1">
        <f t="shared" si="151"/>
        <v>4</v>
      </c>
      <c r="E4325" s="1" t="str">
        <f>INDEX(Protocol[Mark],MATCH(C4325,Protocol[Step],0))</f>
        <v>5G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269010004</v>
      </c>
      <c r="H4325" s="134">
        <f>Systematic[[#This Row],[SampleVariableLabel]]+100*Systematic[[#This Row],[State]]</f>
        <v>269010704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269</v>
      </c>
      <c r="B4326" s="1">
        <f>IF(C4326=0,IF(B4325=Protocol!$V$20,1,B4325+1),B4325)</f>
        <v>1</v>
      </c>
      <c r="C4326" s="1">
        <f>IF(C4325+1=Protocol!$V$21,0,C4325+1)</f>
        <v>8</v>
      </c>
      <c r="D4326" s="1">
        <f t="shared" si="151"/>
        <v>5</v>
      </c>
      <c r="E4326" s="1" t="str">
        <f>INDEX(Protocol[Mark],MATCH(C4326,Protocol[Step],0))</f>
        <v>6S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269010005</v>
      </c>
      <c r="H4326" s="134">
        <f>Systematic[[#This Row],[SampleVariableLabel]]+100*Systematic[[#This Row],[State]]</f>
        <v>269010805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269</v>
      </c>
      <c r="B4327" s="1">
        <f>IF(C4327=0,IF(B4326=Protocol!$V$20,1,B4326+1),B4326)</f>
        <v>1</v>
      </c>
      <c r="C4327" s="1">
        <f>IF(C4326+1=Protocol!$V$21,0,C4326+1)</f>
        <v>9</v>
      </c>
      <c r="D4327" s="1">
        <f t="shared" si="151"/>
        <v>6</v>
      </c>
      <c r="E4327" s="1" t="str">
        <f>INDEX(Protocol[Mark],MATCH(C4327,Protocol[Step],0))</f>
        <v>7Gp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269010006</v>
      </c>
      <c r="H4327" s="134">
        <f>Systematic[[#This Row],[SampleVariableLabel]]+100*Systematic[[#This Row],[State]]</f>
        <v>269010906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269</v>
      </c>
      <c r="B4328" s="1">
        <f>IF(C4328=0,IF(B4327=Protocol!$V$20,1,B4327+1),B4327)</f>
        <v>1</v>
      </c>
      <c r="C4328" s="1">
        <f>IF(C4327+1=Protocol!$V$21,0,C4327+1)</f>
        <v>10</v>
      </c>
      <c r="D4328" s="1">
        <f t="shared" si="151"/>
        <v>1</v>
      </c>
      <c r="E4328" s="1" t="str">
        <f>INDEX(Protocol[Mark],MATCH(C4328,Protocol[Step],0))</f>
        <v>8U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269010001</v>
      </c>
      <c r="H4328" s="134">
        <f>Systematic[[#This Row],[SampleVariableLabel]]+100*Systematic[[#This Row],[State]]</f>
        <v>269011001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269</v>
      </c>
      <c r="B4329" s="1">
        <f>IF(C4329=0,IF(B4328=Protocol!$V$20,1,B4328+1),B4328)</f>
        <v>1</v>
      </c>
      <c r="C4329" s="1">
        <f>IF(C4328+1=Protocol!$V$21,0,C4328+1)</f>
        <v>11</v>
      </c>
      <c r="D4329" s="1">
        <f t="shared" si="151"/>
        <v>2</v>
      </c>
      <c r="E4329" s="1" t="str">
        <f>INDEX(Protocol[Mark],MATCH(C4329,Protocol[Step],0))</f>
        <v>9Rot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269010002</v>
      </c>
      <c r="H4329" s="134">
        <f>Systematic[[#This Row],[SampleVariableLabel]]+100*Systematic[[#This Row],[State]]</f>
        <v>269011102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269</v>
      </c>
      <c r="B4330" s="1">
        <f>IF(C4330=0,IF(B4329=Protocol!$V$20,1,B4329+1),B4329)</f>
        <v>1</v>
      </c>
      <c r="C4330" s="1">
        <f>IF(C4329+1=Protocol!$V$21,0,C4329+1)</f>
        <v>12</v>
      </c>
      <c r="D4330" s="1">
        <f t="shared" si="151"/>
        <v>3</v>
      </c>
      <c r="E4330" s="1" t="str">
        <f>INDEX(Protocol[Mark],MATCH(C4330,Protocol[Step],0))</f>
        <v>10Ama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269010003</v>
      </c>
      <c r="H4330" s="134">
        <f>Systematic[[#This Row],[SampleVariableLabel]]+100*Systematic[[#This Row],[State]]</f>
        <v>269011203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270</v>
      </c>
      <c r="B4331" s="1">
        <f>IF(C4331=0,IF(B4330=Protocol!$V$20,1,B4330+1),B4330)</f>
        <v>1</v>
      </c>
      <c r="C4331" s="1">
        <f>IF(C4330+1=Protocol!$V$21,0,C4330+1)</f>
        <v>0</v>
      </c>
      <c r="D4331" s="1">
        <f t="shared" si="151"/>
        <v>4</v>
      </c>
      <c r="E4331" s="1" t="str">
        <f>INDEX(Protocol[Mark],MATCH(C4331,Protocol[Step],0))</f>
        <v>0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270010004</v>
      </c>
      <c r="H4331" s="134">
        <f>Systematic[[#This Row],[SampleVariableLabel]]+100*Systematic[[#This Row],[State]]</f>
        <v>270010004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270</v>
      </c>
      <c r="B4332" s="1">
        <f>IF(C4332=0,IF(B4331=Protocol!$V$20,1,B4331+1),B4331)</f>
        <v>1</v>
      </c>
      <c r="C4332" s="1">
        <f>IF(C4331+1=Protocol!$V$21,0,C4331+1)</f>
        <v>1</v>
      </c>
      <c r="D4332" s="1">
        <f t="shared" si="151"/>
        <v>5</v>
      </c>
      <c r="E4332" s="1" t="str">
        <f>INDEX(Protocol[Mark],MATCH(C4332,Protocol[Step],0))</f>
        <v>1D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270010005</v>
      </c>
      <c r="H4332" s="134">
        <f>Systematic[[#This Row],[SampleVariableLabel]]+100*Systematic[[#This Row],[State]]</f>
        <v>270010105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270</v>
      </c>
      <c r="B4333" s="1">
        <f>IF(C4333=0,IF(B4332=Protocol!$V$20,1,B4332+1),B4332)</f>
        <v>1</v>
      </c>
      <c r="C4333" s="1">
        <f>IF(C4332+1=Protocol!$V$21,0,C4332+1)</f>
        <v>2</v>
      </c>
      <c r="D4333" s="1">
        <f t="shared" si="151"/>
        <v>6</v>
      </c>
      <c r="E4333" s="1" t="str">
        <f>INDEX(Protocol[Mark],MATCH(C4333,Protocol[Step],0))</f>
        <v>(M.1)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270010006</v>
      </c>
      <c r="H4333" s="134">
        <f>Systematic[[#This Row],[SampleVariableLabel]]+100*Systematic[[#This Row],[State]]</f>
        <v>270010206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270</v>
      </c>
      <c r="B4334" s="1">
        <f>IF(C4334=0,IF(B4333=Protocol!$V$20,1,B4333+1),B4333)</f>
        <v>1</v>
      </c>
      <c r="C4334" s="1">
        <f>IF(C4333+1=Protocol!$V$21,0,C4333+1)</f>
        <v>3</v>
      </c>
      <c r="D4334" s="1">
        <f t="shared" si="151"/>
        <v>1</v>
      </c>
      <c r="E4334" s="1" t="str">
        <f>INDEX(Protocol[Mark],MATCH(C4334,Protocol[Step],0))</f>
        <v>2Oct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270010001</v>
      </c>
      <c r="H4334" s="134">
        <f>Systematic[[#This Row],[SampleVariableLabel]]+100*Systematic[[#This Row],[State]]</f>
        <v>270010301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270</v>
      </c>
      <c r="B4335" s="1">
        <f>IF(C4335=0,IF(B4334=Protocol!$V$20,1,B4334+1),B4334)</f>
        <v>1</v>
      </c>
      <c r="C4335" s="1">
        <f>IF(C4334+1=Protocol!$V$21,0,C4334+1)</f>
        <v>4</v>
      </c>
      <c r="D4335" s="1">
        <f t="shared" si="151"/>
        <v>2</v>
      </c>
      <c r="E4335" s="1" t="str">
        <f>INDEX(Protocol[Mark],MATCH(C4335,Protocol[Step],0))</f>
        <v>3M2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270010002</v>
      </c>
      <c r="H4335" s="134">
        <f>Systematic[[#This Row],[SampleVariableLabel]]+100*Systematic[[#This Row],[State]]</f>
        <v>270010402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270</v>
      </c>
      <c r="B4336" s="1">
        <f>IF(C4336=0,IF(B4335=Protocol!$V$20,1,B4335+1),B4335)</f>
        <v>1</v>
      </c>
      <c r="C4336" s="1">
        <f>IF(C4335+1=Protocol!$V$21,0,C4335+1)</f>
        <v>5</v>
      </c>
      <c r="D4336" s="1">
        <f t="shared" si="151"/>
        <v>3</v>
      </c>
      <c r="E4336" s="1" t="str">
        <f>INDEX(Protocol[Mark],MATCH(C4336,Protocol[Step],0))</f>
        <v>M(c)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270010003</v>
      </c>
      <c r="H4336" s="134">
        <f>Systematic[[#This Row],[SampleVariableLabel]]+100*Systematic[[#This Row],[State]]</f>
        <v>270010503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270</v>
      </c>
      <c r="B4337" s="1">
        <f>IF(C4337=0,IF(B4336=Protocol!$V$20,1,B4336+1),B4336)</f>
        <v>1</v>
      </c>
      <c r="C4337" s="1">
        <f>IF(C4336+1=Protocol!$V$21,0,C4336+1)</f>
        <v>6</v>
      </c>
      <c r="D4337" s="1">
        <f t="shared" si="151"/>
        <v>4</v>
      </c>
      <c r="E4337" s="1" t="str">
        <f>INDEX(Protocol[Mark],MATCH(C4337,Protocol[Step],0))</f>
        <v>4P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270010004</v>
      </c>
      <c r="H4337" s="134">
        <f>Systematic[[#This Row],[SampleVariableLabel]]+100*Systematic[[#This Row],[State]]</f>
        <v>270010604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270</v>
      </c>
      <c r="B4338" s="1">
        <f>IF(C4338=0,IF(B4337=Protocol!$V$20,1,B4337+1),B4337)</f>
        <v>1</v>
      </c>
      <c r="C4338" s="1">
        <f>IF(C4337+1=Protocol!$V$21,0,C4337+1)</f>
        <v>7</v>
      </c>
      <c r="D4338" s="1">
        <f t="shared" si="151"/>
        <v>5</v>
      </c>
      <c r="E4338" s="1" t="str">
        <f>INDEX(Protocol[Mark],MATCH(C4338,Protocol[Step],0))</f>
        <v>5G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270010005</v>
      </c>
      <c r="H4338" s="134">
        <f>Systematic[[#This Row],[SampleVariableLabel]]+100*Systematic[[#This Row],[State]]</f>
        <v>270010705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270</v>
      </c>
      <c r="B4339" s="1">
        <f>IF(C4339=0,IF(B4338=Protocol!$V$20,1,B4338+1),B4338)</f>
        <v>1</v>
      </c>
      <c r="C4339" s="1">
        <f>IF(C4338+1=Protocol!$V$21,0,C4338+1)</f>
        <v>8</v>
      </c>
      <c r="D4339" s="1">
        <f t="shared" si="151"/>
        <v>6</v>
      </c>
      <c r="E4339" s="1" t="str">
        <f>INDEX(Protocol[Mark],MATCH(C4339,Protocol[Step],0))</f>
        <v>6S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270010006</v>
      </c>
      <c r="H4339" s="134">
        <f>Systematic[[#This Row],[SampleVariableLabel]]+100*Systematic[[#This Row],[State]]</f>
        <v>270010806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270</v>
      </c>
      <c r="B4340" s="1">
        <f>IF(C4340=0,IF(B4339=Protocol!$V$20,1,B4339+1),B4339)</f>
        <v>1</v>
      </c>
      <c r="C4340" s="1">
        <f>IF(C4339+1=Protocol!$V$21,0,C4339+1)</f>
        <v>9</v>
      </c>
      <c r="D4340" s="1">
        <f t="shared" si="151"/>
        <v>1</v>
      </c>
      <c r="E4340" s="1" t="str">
        <f>INDEX(Protocol[Mark],MATCH(C4340,Protocol[Step],0))</f>
        <v>7Gp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270010001</v>
      </c>
      <c r="H4340" s="134">
        <f>Systematic[[#This Row],[SampleVariableLabel]]+100*Systematic[[#This Row],[State]]</f>
        <v>270010901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270</v>
      </c>
      <c r="B4341" s="1">
        <f>IF(C4341=0,IF(B4340=Protocol!$V$20,1,B4340+1),B4340)</f>
        <v>1</v>
      </c>
      <c r="C4341" s="1">
        <f>IF(C4340+1=Protocol!$V$21,0,C4340+1)</f>
        <v>10</v>
      </c>
      <c r="D4341" s="1">
        <f t="shared" si="151"/>
        <v>2</v>
      </c>
      <c r="E4341" s="1" t="str">
        <f>INDEX(Protocol[Mark],MATCH(C4341,Protocol[Step],0))</f>
        <v>8U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270010002</v>
      </c>
      <c r="H4341" s="134">
        <f>Systematic[[#This Row],[SampleVariableLabel]]+100*Systematic[[#This Row],[State]]</f>
        <v>270011002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270</v>
      </c>
      <c r="B4342" s="1">
        <f>IF(C4342=0,IF(B4341=Protocol!$V$20,1,B4341+1),B4341)</f>
        <v>1</v>
      </c>
      <c r="C4342" s="1">
        <f>IF(C4341+1=Protocol!$V$21,0,C4341+1)</f>
        <v>11</v>
      </c>
      <c r="D4342" s="1">
        <f t="shared" si="151"/>
        <v>3</v>
      </c>
      <c r="E4342" s="1" t="str">
        <f>INDEX(Protocol[Mark],MATCH(C4342,Protocol[Step],0))</f>
        <v>9Rot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270010003</v>
      </c>
      <c r="H4342" s="134">
        <f>Systematic[[#This Row],[SampleVariableLabel]]+100*Systematic[[#This Row],[State]]</f>
        <v>270011103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270</v>
      </c>
      <c r="B4343" s="1">
        <f>IF(C4343=0,IF(B4342=Protocol!$V$20,1,B4342+1),B4342)</f>
        <v>1</v>
      </c>
      <c r="C4343" s="1">
        <f>IF(C4342+1=Protocol!$V$21,0,C4342+1)</f>
        <v>12</v>
      </c>
      <c r="D4343" s="1">
        <f t="shared" si="151"/>
        <v>4</v>
      </c>
      <c r="E4343" s="1" t="str">
        <f>INDEX(Protocol[Mark],MATCH(C4343,Protocol[Step],0))</f>
        <v>10Ama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270010004</v>
      </c>
      <c r="H4343" s="134">
        <f>Systematic[[#This Row],[SampleVariableLabel]]+100*Systematic[[#This Row],[State]]</f>
        <v>270011204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271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0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271010005</v>
      </c>
      <c r="H4344" s="134">
        <f>Systematic[[#This Row],[SampleVariableLabel]]+100*Systematic[[#This Row],[State]]</f>
        <v>271010005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271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1D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271010006</v>
      </c>
      <c r="H4345" s="134">
        <f>Systematic[[#This Row],[SampleVariableLabel]]+100*Systematic[[#This Row],[State]]</f>
        <v>271010106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271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(M.1)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271010001</v>
      </c>
      <c r="H4346" s="134">
        <f>Systematic[[#This Row],[SampleVariableLabel]]+100*Systematic[[#This Row],[State]]</f>
        <v>271010201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271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2Oct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271010002</v>
      </c>
      <c r="H4347" s="134">
        <f>Systematic[[#This Row],[SampleVariableLabel]]+100*Systematic[[#This Row],[State]]</f>
        <v>271010302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271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3M2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271010003</v>
      </c>
      <c r="H4348" s="134">
        <f>Systematic[[#This Row],[SampleVariableLabel]]+100*Systematic[[#This Row],[State]]</f>
        <v>271010403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271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M(c)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271010004</v>
      </c>
      <c r="H4349" s="134">
        <f>Systematic[[#This Row],[SampleVariableLabel]]+100*Systematic[[#This Row],[State]]</f>
        <v>271010504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271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4P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271010005</v>
      </c>
      <c r="H4350" s="134">
        <f>Systematic[[#This Row],[SampleVariableLabel]]+100*Systematic[[#This Row],[State]]</f>
        <v>271010605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271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5G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271010006</v>
      </c>
      <c r="H4351" s="134">
        <f>Systematic[[#This Row],[SampleVariableLabel]]+100*Systematic[[#This Row],[State]]</f>
        <v>271010706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271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6S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271010001</v>
      </c>
      <c r="H4352" s="134">
        <f>Systematic[[#This Row],[SampleVariableLabel]]+100*Systematic[[#This Row],[State]]</f>
        <v>271010801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271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7Gp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271010002</v>
      </c>
      <c r="H4353" s="134">
        <f>Systematic[[#This Row],[SampleVariableLabel]]+100*Systematic[[#This Row],[State]]</f>
        <v>271010902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271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8U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271010003</v>
      </c>
      <c r="H4354" s="134">
        <f>Systematic[[#This Row],[SampleVariableLabel]]+100*Systematic[[#This Row],[State]]</f>
        <v>271011003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271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9Rot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271010004</v>
      </c>
      <c r="H4355" s="134">
        <f>Systematic[[#This Row],[SampleVariableLabel]]+100*Systematic[[#This Row],[State]]</f>
        <v>271011104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271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10Ama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271010005</v>
      </c>
      <c r="H4356" s="134">
        <f>Systematic[[#This Row],[SampleVariableLabel]]+100*Systematic[[#This Row],[State]]</f>
        <v>271011205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272</v>
      </c>
      <c r="B4357" s="1">
        <f>IF(C4357=0,IF(B4356=Protocol!$V$20,1,B4356+1),B4356)</f>
        <v>1</v>
      </c>
      <c r="C4357" s="1">
        <f>IF(C4356+1=Protocol!$V$21,0,C4356+1)</f>
        <v>0</v>
      </c>
      <c r="D4357" s="1">
        <f t="shared" si="153"/>
        <v>6</v>
      </c>
      <c r="E4357" s="1" t="str">
        <f>INDEX(Protocol[Mark],MATCH(C4357,Protocol[Step],0))</f>
        <v>0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272010006</v>
      </c>
      <c r="H4357" s="134">
        <f>Systematic[[#This Row],[SampleVariableLabel]]+100*Systematic[[#This Row],[State]]</f>
        <v>272010006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272</v>
      </c>
      <c r="B4358" s="1">
        <f>IF(C4358=0,IF(B4357=Protocol!$V$20,1,B4357+1),B4357)</f>
        <v>1</v>
      </c>
      <c r="C4358" s="1">
        <f>IF(C4357+1=Protocol!$V$21,0,C4357+1)</f>
        <v>1</v>
      </c>
      <c r="D4358" s="1">
        <f t="shared" si="153"/>
        <v>1</v>
      </c>
      <c r="E4358" s="1" t="str">
        <f>INDEX(Protocol[Mark],MATCH(C4358,Protocol[Step],0))</f>
        <v>1D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272010001</v>
      </c>
      <c r="H4358" s="134">
        <f>Systematic[[#This Row],[SampleVariableLabel]]+100*Systematic[[#This Row],[State]]</f>
        <v>272010101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272</v>
      </c>
      <c r="B4359" s="1">
        <f>IF(C4359=0,IF(B4358=Protocol!$V$20,1,B4358+1),B4358)</f>
        <v>1</v>
      </c>
      <c r="C4359" s="1">
        <f>IF(C4358+1=Protocol!$V$21,0,C4358+1)</f>
        <v>2</v>
      </c>
      <c r="D4359" s="1">
        <f t="shared" si="153"/>
        <v>2</v>
      </c>
      <c r="E4359" s="1" t="str">
        <f>INDEX(Protocol[Mark],MATCH(C4359,Protocol[Step],0))</f>
        <v>(M.1)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272010002</v>
      </c>
      <c r="H4359" s="134">
        <f>Systematic[[#This Row],[SampleVariableLabel]]+100*Systematic[[#This Row],[State]]</f>
        <v>272010202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272</v>
      </c>
      <c r="B4360" s="1">
        <f>IF(C4360=0,IF(B4359=Protocol!$V$20,1,B4359+1),B4359)</f>
        <v>1</v>
      </c>
      <c r="C4360" s="1">
        <f>IF(C4359+1=Protocol!$V$21,0,C4359+1)</f>
        <v>3</v>
      </c>
      <c r="D4360" s="1">
        <f t="shared" si="153"/>
        <v>3</v>
      </c>
      <c r="E4360" s="1" t="str">
        <f>INDEX(Protocol[Mark],MATCH(C4360,Protocol[Step],0))</f>
        <v>2Oct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272010003</v>
      </c>
      <c r="H4360" s="134">
        <f>Systematic[[#This Row],[SampleVariableLabel]]+100*Systematic[[#This Row],[State]]</f>
        <v>272010303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272</v>
      </c>
      <c r="B4361" s="1">
        <f>IF(C4361=0,IF(B4360=Protocol!$V$20,1,B4360+1),B4360)</f>
        <v>1</v>
      </c>
      <c r="C4361" s="1">
        <f>IF(C4360+1=Protocol!$V$21,0,C4360+1)</f>
        <v>4</v>
      </c>
      <c r="D4361" s="1">
        <f t="shared" si="153"/>
        <v>4</v>
      </c>
      <c r="E4361" s="1" t="str">
        <f>INDEX(Protocol[Mark],MATCH(C4361,Protocol[Step],0))</f>
        <v>3M2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272010004</v>
      </c>
      <c r="H4361" s="134">
        <f>Systematic[[#This Row],[SampleVariableLabel]]+100*Systematic[[#This Row],[State]]</f>
        <v>272010404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272</v>
      </c>
      <c r="B4362" s="1">
        <f>IF(C4362=0,IF(B4361=Protocol!$V$20,1,B4361+1),B4361)</f>
        <v>1</v>
      </c>
      <c r="C4362" s="1">
        <f>IF(C4361+1=Protocol!$V$21,0,C4361+1)</f>
        <v>5</v>
      </c>
      <c r="D4362" s="1">
        <f t="shared" si="153"/>
        <v>5</v>
      </c>
      <c r="E4362" s="1" t="str">
        <f>INDEX(Protocol[Mark],MATCH(C4362,Protocol[Step],0))</f>
        <v>M(c)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272010005</v>
      </c>
      <c r="H4362" s="134">
        <f>Systematic[[#This Row],[SampleVariableLabel]]+100*Systematic[[#This Row],[State]]</f>
        <v>272010505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272</v>
      </c>
      <c r="B4363" s="1">
        <f>IF(C4363=0,IF(B4362=Protocol!$V$20,1,B4362+1),B4362)</f>
        <v>1</v>
      </c>
      <c r="C4363" s="1">
        <f>IF(C4362+1=Protocol!$V$21,0,C4362+1)</f>
        <v>6</v>
      </c>
      <c r="D4363" s="1">
        <f t="shared" si="153"/>
        <v>6</v>
      </c>
      <c r="E4363" s="1" t="str">
        <f>INDEX(Protocol[Mark],MATCH(C4363,Protocol[Step],0))</f>
        <v>4P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272010006</v>
      </c>
      <c r="H4363" s="134">
        <f>Systematic[[#This Row],[SampleVariableLabel]]+100*Systematic[[#This Row],[State]]</f>
        <v>272010606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272</v>
      </c>
      <c r="B4364" s="1">
        <f>IF(C4364=0,IF(B4363=Protocol!$V$20,1,B4363+1),B4363)</f>
        <v>1</v>
      </c>
      <c r="C4364" s="1">
        <f>IF(C4363+1=Protocol!$V$21,0,C4363+1)</f>
        <v>7</v>
      </c>
      <c r="D4364" s="1">
        <f t="shared" si="153"/>
        <v>1</v>
      </c>
      <c r="E4364" s="1" t="str">
        <f>INDEX(Protocol[Mark],MATCH(C4364,Protocol[Step],0))</f>
        <v>5G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272010001</v>
      </c>
      <c r="H4364" s="134">
        <f>Systematic[[#This Row],[SampleVariableLabel]]+100*Systematic[[#This Row],[State]]</f>
        <v>272010701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272</v>
      </c>
      <c r="B4365" s="1">
        <f>IF(C4365=0,IF(B4364=Protocol!$V$20,1,B4364+1),B4364)</f>
        <v>1</v>
      </c>
      <c r="C4365" s="1">
        <f>IF(C4364+1=Protocol!$V$21,0,C4364+1)</f>
        <v>8</v>
      </c>
      <c r="D4365" s="1">
        <f t="shared" si="153"/>
        <v>2</v>
      </c>
      <c r="E4365" s="1" t="str">
        <f>INDEX(Protocol[Mark],MATCH(C4365,Protocol[Step],0))</f>
        <v>6S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272010002</v>
      </c>
      <c r="H4365" s="134">
        <f>Systematic[[#This Row],[SampleVariableLabel]]+100*Systematic[[#This Row],[State]]</f>
        <v>272010802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272</v>
      </c>
      <c r="B4366" s="1">
        <f>IF(C4366=0,IF(B4365=Protocol!$V$20,1,B4365+1),B4365)</f>
        <v>1</v>
      </c>
      <c r="C4366" s="1">
        <f>IF(C4365+1=Protocol!$V$21,0,C4365+1)</f>
        <v>9</v>
      </c>
      <c r="D4366" s="1">
        <f t="shared" si="153"/>
        <v>3</v>
      </c>
      <c r="E4366" s="1" t="str">
        <f>INDEX(Protocol[Mark],MATCH(C4366,Protocol[Step],0))</f>
        <v>7Gp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272010003</v>
      </c>
      <c r="H4366" s="134">
        <f>Systematic[[#This Row],[SampleVariableLabel]]+100*Systematic[[#This Row],[State]]</f>
        <v>272010903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272</v>
      </c>
      <c r="B4367" s="1">
        <f>IF(C4367=0,IF(B4366=Protocol!$V$20,1,B4366+1),B4366)</f>
        <v>1</v>
      </c>
      <c r="C4367" s="1">
        <f>IF(C4366+1=Protocol!$V$21,0,C4366+1)</f>
        <v>10</v>
      </c>
      <c r="D4367" s="1">
        <f t="shared" si="153"/>
        <v>4</v>
      </c>
      <c r="E4367" s="1" t="str">
        <f>INDEX(Protocol[Mark],MATCH(C4367,Protocol[Step],0))</f>
        <v>8U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272010004</v>
      </c>
      <c r="H4367" s="134">
        <f>Systematic[[#This Row],[SampleVariableLabel]]+100*Systematic[[#This Row],[State]]</f>
        <v>272011004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272</v>
      </c>
      <c r="B4368" s="1">
        <f>IF(C4368=0,IF(B4367=Protocol!$V$20,1,B4367+1),B4367)</f>
        <v>1</v>
      </c>
      <c r="C4368" s="1">
        <f>IF(C4367+1=Protocol!$V$21,0,C4367+1)</f>
        <v>11</v>
      </c>
      <c r="D4368" s="1">
        <f t="shared" si="153"/>
        <v>5</v>
      </c>
      <c r="E4368" s="1" t="str">
        <f>INDEX(Protocol[Mark],MATCH(C4368,Protocol[Step],0))</f>
        <v>9Rot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272010005</v>
      </c>
      <c r="H4368" s="134">
        <f>Systematic[[#This Row],[SampleVariableLabel]]+100*Systematic[[#This Row],[State]]</f>
        <v>272011105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272</v>
      </c>
      <c r="B4369" s="1">
        <f>IF(C4369=0,IF(B4368=Protocol!$V$20,1,B4368+1),B4368)</f>
        <v>1</v>
      </c>
      <c r="C4369" s="1">
        <f>IF(C4368+1=Protocol!$V$21,0,C4368+1)</f>
        <v>12</v>
      </c>
      <c r="D4369" s="1">
        <f t="shared" si="153"/>
        <v>6</v>
      </c>
      <c r="E4369" s="1" t="str">
        <f>INDEX(Protocol[Mark],MATCH(C4369,Protocol[Step],0))</f>
        <v>10Ama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272010006</v>
      </c>
      <c r="H4369" s="134">
        <f>Systematic[[#This Row],[SampleVariableLabel]]+100*Systematic[[#This Row],[State]]</f>
        <v>272011206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273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0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273010001</v>
      </c>
      <c r="H4370" s="134">
        <f>Systematic[[#This Row],[SampleVariableLabel]]+100*Systematic[[#This Row],[State]]</f>
        <v>273010001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273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273010002</v>
      </c>
      <c r="H4371" s="134">
        <f>Systematic[[#This Row],[SampleVariableLabel]]+100*Systematic[[#This Row],[State]]</f>
        <v>273010102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273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(M.1)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273010003</v>
      </c>
      <c r="H4372" s="134">
        <f>Systematic[[#This Row],[SampleVariableLabel]]+100*Systematic[[#This Row],[State]]</f>
        <v>273010203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273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2Oct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273010004</v>
      </c>
      <c r="H4373" s="134">
        <f>Systematic[[#This Row],[SampleVariableLabel]]+100*Systematic[[#This Row],[State]]</f>
        <v>273010304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273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3M2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273010005</v>
      </c>
      <c r="H4374" s="134">
        <f>Systematic[[#This Row],[SampleVariableLabel]]+100*Systematic[[#This Row],[State]]</f>
        <v>273010405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273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M(c)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273010006</v>
      </c>
      <c r="H4375" s="134">
        <f>Systematic[[#This Row],[SampleVariableLabel]]+100*Systematic[[#This Row],[State]]</f>
        <v>273010506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273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4P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273010001</v>
      </c>
      <c r="H4376" s="134">
        <f>Systematic[[#This Row],[SampleVariableLabel]]+100*Systematic[[#This Row],[State]]</f>
        <v>273010601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273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5G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273010002</v>
      </c>
      <c r="H4377" s="134">
        <f>Systematic[[#This Row],[SampleVariableLabel]]+100*Systematic[[#This Row],[State]]</f>
        <v>273010702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273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6S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273010003</v>
      </c>
      <c r="H4378" s="134">
        <f>Systematic[[#This Row],[SampleVariableLabel]]+100*Systematic[[#This Row],[State]]</f>
        <v>273010803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273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7Gp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273010004</v>
      </c>
      <c r="H4379" s="134">
        <f>Systematic[[#This Row],[SampleVariableLabel]]+100*Systematic[[#This Row],[State]]</f>
        <v>273010904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273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8U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273010005</v>
      </c>
      <c r="H4380" s="134">
        <f>Systematic[[#This Row],[SampleVariableLabel]]+100*Systematic[[#This Row],[State]]</f>
        <v>273011005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273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9Rot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273010006</v>
      </c>
      <c r="H4381" s="134">
        <f>Systematic[[#This Row],[SampleVariableLabel]]+100*Systematic[[#This Row],[State]]</f>
        <v>273011106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273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10Ama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273010001</v>
      </c>
      <c r="H4382" s="134">
        <f>Systematic[[#This Row],[SampleVariableLabel]]+100*Systematic[[#This Row],[State]]</f>
        <v>273011201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274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0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274010002</v>
      </c>
      <c r="H4383" s="134">
        <f>Systematic[[#This Row],[SampleVariableLabel]]+100*Systematic[[#This Row],[State]]</f>
        <v>274010002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274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1D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274010003</v>
      </c>
      <c r="H4384" s="134">
        <f>Systematic[[#This Row],[SampleVariableLabel]]+100*Systematic[[#This Row],[State]]</f>
        <v>274010103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274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(M.1)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274010004</v>
      </c>
      <c r="H4385" s="134">
        <f>Systematic[[#This Row],[SampleVariableLabel]]+100*Systematic[[#This Row],[State]]</f>
        <v>274010204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274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2Oct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274010005</v>
      </c>
      <c r="H4386" s="134">
        <f>Systematic[[#This Row],[SampleVariableLabel]]+100*Systematic[[#This Row],[State]]</f>
        <v>274010305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274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3M2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274010006</v>
      </c>
      <c r="H4387" s="134">
        <f>Systematic[[#This Row],[SampleVariableLabel]]+100*Systematic[[#This Row],[State]]</f>
        <v>274010406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274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M(c)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274010001</v>
      </c>
      <c r="H4388" s="134">
        <f>Systematic[[#This Row],[SampleVariableLabel]]+100*Systematic[[#This Row],[State]]</f>
        <v>274010501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274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4P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274010002</v>
      </c>
      <c r="H4389" s="134">
        <f>Systematic[[#This Row],[SampleVariableLabel]]+100*Systematic[[#This Row],[State]]</f>
        <v>274010602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274</v>
      </c>
      <c r="B4390" s="1">
        <f>IF(C4390=0,IF(B4389=Protocol!$V$20,1,B4389+1),B4389)</f>
        <v>1</v>
      </c>
      <c r="C4390" s="1">
        <f>IF(C4389+1=Protocol!$V$21,0,C4389+1)</f>
        <v>7</v>
      </c>
      <c r="D4390" s="1">
        <f t="shared" si="153"/>
        <v>3</v>
      </c>
      <c r="E4390" s="1" t="str">
        <f>INDEX(Protocol[Mark],MATCH(C4390,Protocol[Step],0))</f>
        <v>5G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274010003</v>
      </c>
      <c r="H4390" s="134">
        <f>Systematic[[#This Row],[SampleVariableLabel]]+100*Systematic[[#This Row],[State]]</f>
        <v>274010703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274</v>
      </c>
      <c r="B4391" s="1">
        <f>IF(C4391=0,IF(B4390=Protocol!$V$20,1,B4390+1),B4390)</f>
        <v>1</v>
      </c>
      <c r="C4391" s="1">
        <f>IF(C4390+1=Protocol!$V$21,0,C4390+1)</f>
        <v>8</v>
      </c>
      <c r="D4391" s="1">
        <f t="shared" si="153"/>
        <v>4</v>
      </c>
      <c r="E4391" s="1" t="str">
        <f>INDEX(Protocol[Mark],MATCH(C4391,Protocol[Step],0))</f>
        <v>6S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274010004</v>
      </c>
      <c r="H4391" s="134">
        <f>Systematic[[#This Row],[SampleVariableLabel]]+100*Systematic[[#This Row],[State]]</f>
        <v>274010804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274</v>
      </c>
      <c r="B4392" s="1">
        <f>IF(C4392=0,IF(B4391=Protocol!$V$20,1,B4391+1),B4391)</f>
        <v>1</v>
      </c>
      <c r="C4392" s="1">
        <f>IF(C4391+1=Protocol!$V$21,0,C4391+1)</f>
        <v>9</v>
      </c>
      <c r="D4392" s="1">
        <f t="shared" si="153"/>
        <v>5</v>
      </c>
      <c r="E4392" s="1" t="str">
        <f>INDEX(Protocol[Mark],MATCH(C4392,Protocol[Step],0))</f>
        <v>7Gp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274010005</v>
      </c>
      <c r="H4392" s="134">
        <f>Systematic[[#This Row],[SampleVariableLabel]]+100*Systematic[[#This Row],[State]]</f>
        <v>274010905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274</v>
      </c>
      <c r="B4393" s="1">
        <f>IF(C4393=0,IF(B4392=Protocol!$V$20,1,B4392+1),B4392)</f>
        <v>1</v>
      </c>
      <c r="C4393" s="1">
        <f>IF(C4392+1=Protocol!$V$21,0,C4392+1)</f>
        <v>10</v>
      </c>
      <c r="D4393" s="1">
        <f t="shared" si="153"/>
        <v>6</v>
      </c>
      <c r="E4393" s="1" t="str">
        <f>INDEX(Protocol[Mark],MATCH(C4393,Protocol[Step],0))</f>
        <v>8U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274010006</v>
      </c>
      <c r="H4393" s="134">
        <f>Systematic[[#This Row],[SampleVariableLabel]]+100*Systematic[[#This Row],[State]]</f>
        <v>274011006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274</v>
      </c>
      <c r="B4394" s="1">
        <f>IF(C4394=0,IF(B4393=Protocol!$V$20,1,B4393+1),B4393)</f>
        <v>1</v>
      </c>
      <c r="C4394" s="1">
        <f>IF(C4393+1=Protocol!$V$21,0,C4393+1)</f>
        <v>11</v>
      </c>
      <c r="D4394" s="1">
        <f t="shared" si="153"/>
        <v>1</v>
      </c>
      <c r="E4394" s="1" t="str">
        <f>INDEX(Protocol[Mark],MATCH(C4394,Protocol[Step],0))</f>
        <v>9Rot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274010001</v>
      </c>
      <c r="H4394" s="134">
        <f>Systematic[[#This Row],[SampleVariableLabel]]+100*Systematic[[#This Row],[State]]</f>
        <v>274011101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274</v>
      </c>
      <c r="B4395" s="1">
        <f>IF(C4395=0,IF(B4394=Protocol!$V$20,1,B4394+1),B4394)</f>
        <v>1</v>
      </c>
      <c r="C4395" s="1">
        <f>IF(C4394+1=Protocol!$V$21,0,C4394+1)</f>
        <v>12</v>
      </c>
      <c r="D4395" s="1">
        <f t="shared" si="153"/>
        <v>2</v>
      </c>
      <c r="E4395" s="1" t="str">
        <f>INDEX(Protocol[Mark],MATCH(C4395,Protocol[Step],0))</f>
        <v>10Ama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274010002</v>
      </c>
      <c r="H4395" s="134">
        <f>Systematic[[#This Row],[SampleVariableLabel]]+100*Systematic[[#This Row],[State]]</f>
        <v>274011202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275</v>
      </c>
      <c r="B4396" s="1">
        <f>IF(C4396=0,IF(B4395=Protocol!$V$20,1,B4395+1),B4395)</f>
        <v>1</v>
      </c>
      <c r="C4396" s="1">
        <f>IF(C4395+1=Protocol!$V$21,0,C4395+1)</f>
        <v>0</v>
      </c>
      <c r="D4396" s="1">
        <f t="shared" si="153"/>
        <v>3</v>
      </c>
      <c r="E4396" s="1" t="str">
        <f>INDEX(Protocol[Mark],MATCH(C4396,Protocol[Step],0))</f>
        <v>0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275010003</v>
      </c>
      <c r="H4396" s="134">
        <f>Systematic[[#This Row],[SampleVariableLabel]]+100*Systematic[[#This Row],[State]]</f>
        <v>275010003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275</v>
      </c>
      <c r="B4397" s="1">
        <f>IF(C4397=0,IF(B4396=Protocol!$V$20,1,B4396+1),B4396)</f>
        <v>1</v>
      </c>
      <c r="C4397" s="1">
        <f>IF(C4396+1=Protocol!$V$21,0,C4396+1)</f>
        <v>1</v>
      </c>
      <c r="D4397" s="1">
        <f t="shared" si="153"/>
        <v>4</v>
      </c>
      <c r="E4397" s="1" t="str">
        <f>INDEX(Protocol[Mark],MATCH(C4397,Protocol[Step],0))</f>
        <v>1D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275010004</v>
      </c>
      <c r="H4397" s="134">
        <f>Systematic[[#This Row],[SampleVariableLabel]]+100*Systematic[[#This Row],[State]]</f>
        <v>275010104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275</v>
      </c>
      <c r="B4398" s="1">
        <f>IF(C4398=0,IF(B4397=Protocol!$V$20,1,B4397+1),B4397)</f>
        <v>1</v>
      </c>
      <c r="C4398" s="1">
        <f>IF(C4397+1=Protocol!$V$21,0,C4397+1)</f>
        <v>2</v>
      </c>
      <c r="D4398" s="1">
        <f t="shared" si="153"/>
        <v>5</v>
      </c>
      <c r="E4398" s="1" t="str">
        <f>INDEX(Protocol[Mark],MATCH(C4398,Protocol[Step],0))</f>
        <v>(M.1)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275010005</v>
      </c>
      <c r="H4398" s="134">
        <f>Systematic[[#This Row],[SampleVariableLabel]]+100*Systematic[[#This Row],[State]]</f>
        <v>275010205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275</v>
      </c>
      <c r="B4399" s="1">
        <f>IF(C4399=0,IF(B4398=Protocol!$V$20,1,B4398+1),B4398)</f>
        <v>1</v>
      </c>
      <c r="C4399" s="1">
        <f>IF(C4398+1=Protocol!$V$21,0,C4398+1)</f>
        <v>3</v>
      </c>
      <c r="D4399" s="1">
        <f t="shared" si="153"/>
        <v>6</v>
      </c>
      <c r="E4399" s="1" t="str">
        <f>INDEX(Protocol[Mark],MATCH(C4399,Protocol[Step],0))</f>
        <v>2Oct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275010006</v>
      </c>
      <c r="H4399" s="134">
        <f>Systematic[[#This Row],[SampleVariableLabel]]+100*Systematic[[#This Row],[State]]</f>
        <v>275010306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275</v>
      </c>
      <c r="B4400" s="1">
        <f>IF(C4400=0,IF(B4399=Protocol!$V$20,1,B4399+1),B4399)</f>
        <v>1</v>
      </c>
      <c r="C4400" s="1">
        <f>IF(C4399+1=Protocol!$V$21,0,C4399+1)</f>
        <v>4</v>
      </c>
      <c r="D4400" s="1">
        <f t="shared" si="153"/>
        <v>1</v>
      </c>
      <c r="E4400" s="1" t="str">
        <f>INDEX(Protocol[Mark],MATCH(C4400,Protocol[Step],0))</f>
        <v>3M2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275010001</v>
      </c>
      <c r="H4400" s="134">
        <f>Systematic[[#This Row],[SampleVariableLabel]]+100*Systematic[[#This Row],[State]]</f>
        <v>275010401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275</v>
      </c>
      <c r="B4401" s="1">
        <f>IF(C4401=0,IF(B4400=Protocol!$V$20,1,B4400+1),B4400)</f>
        <v>1</v>
      </c>
      <c r="C4401" s="1">
        <f>IF(C4400+1=Protocol!$V$21,0,C4400+1)</f>
        <v>5</v>
      </c>
      <c r="D4401" s="1">
        <f t="shared" si="153"/>
        <v>2</v>
      </c>
      <c r="E4401" s="1" t="str">
        <f>INDEX(Protocol[Mark],MATCH(C4401,Protocol[Step],0))</f>
        <v>M(c)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275010002</v>
      </c>
      <c r="H4401" s="134">
        <f>Systematic[[#This Row],[SampleVariableLabel]]+100*Systematic[[#This Row],[State]]</f>
        <v>275010502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275</v>
      </c>
      <c r="B4402" s="1">
        <f>IF(C4402=0,IF(B4401=Protocol!$V$20,1,B4401+1),B4401)</f>
        <v>1</v>
      </c>
      <c r="C4402" s="1">
        <f>IF(C4401+1=Protocol!$V$21,0,C4401+1)</f>
        <v>6</v>
      </c>
      <c r="D4402" s="1">
        <f t="shared" si="153"/>
        <v>3</v>
      </c>
      <c r="E4402" s="1" t="str">
        <f>INDEX(Protocol[Mark],MATCH(C4402,Protocol[Step],0))</f>
        <v>4P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275010003</v>
      </c>
      <c r="H4402" s="134">
        <f>Systematic[[#This Row],[SampleVariableLabel]]+100*Systematic[[#This Row],[State]]</f>
        <v>275010603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275</v>
      </c>
      <c r="B4403" s="1">
        <f>IF(C4403=0,IF(B4402=Protocol!$V$20,1,B4402+1),B4402)</f>
        <v>1</v>
      </c>
      <c r="C4403" s="1">
        <f>IF(C4402+1=Protocol!$V$21,0,C4402+1)</f>
        <v>7</v>
      </c>
      <c r="D4403" s="1">
        <f t="shared" si="153"/>
        <v>4</v>
      </c>
      <c r="E4403" s="1" t="str">
        <f>INDEX(Protocol[Mark],MATCH(C4403,Protocol[Step],0))</f>
        <v>5G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275010004</v>
      </c>
      <c r="H4403" s="134">
        <f>Systematic[[#This Row],[SampleVariableLabel]]+100*Systematic[[#This Row],[State]]</f>
        <v>275010704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275</v>
      </c>
      <c r="B4404" s="1">
        <f>IF(C4404=0,IF(B4403=Protocol!$V$20,1,B4403+1),B4403)</f>
        <v>1</v>
      </c>
      <c r="C4404" s="1">
        <f>IF(C4403+1=Protocol!$V$21,0,C4403+1)</f>
        <v>8</v>
      </c>
      <c r="D4404" s="1">
        <f t="shared" si="153"/>
        <v>5</v>
      </c>
      <c r="E4404" s="1" t="str">
        <f>INDEX(Protocol[Mark],MATCH(C4404,Protocol[Step],0))</f>
        <v>6S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275010005</v>
      </c>
      <c r="H4404" s="134">
        <f>Systematic[[#This Row],[SampleVariableLabel]]+100*Systematic[[#This Row],[State]]</f>
        <v>275010805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275</v>
      </c>
      <c r="B4405" s="1">
        <f>IF(C4405=0,IF(B4404=Protocol!$V$20,1,B4404+1),B4404)</f>
        <v>1</v>
      </c>
      <c r="C4405" s="1">
        <f>IF(C4404+1=Protocol!$V$21,0,C4404+1)</f>
        <v>9</v>
      </c>
      <c r="D4405" s="1">
        <f t="shared" si="153"/>
        <v>6</v>
      </c>
      <c r="E4405" s="1" t="str">
        <f>INDEX(Protocol[Mark],MATCH(C4405,Protocol[Step],0))</f>
        <v>7Gp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275010006</v>
      </c>
      <c r="H4405" s="134">
        <f>Systematic[[#This Row],[SampleVariableLabel]]+100*Systematic[[#This Row],[State]]</f>
        <v>275010906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275</v>
      </c>
      <c r="B4406" s="1">
        <f>IF(C4406=0,IF(B4405=Protocol!$V$20,1,B4405+1),B4405)</f>
        <v>1</v>
      </c>
      <c r="C4406" s="1">
        <f>IF(C4405+1=Protocol!$V$21,0,C4405+1)</f>
        <v>10</v>
      </c>
      <c r="D4406" s="1">
        <f t="shared" si="153"/>
        <v>1</v>
      </c>
      <c r="E4406" s="1" t="str">
        <f>INDEX(Protocol[Mark],MATCH(C4406,Protocol[Step],0))</f>
        <v>8U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275010001</v>
      </c>
      <c r="H4406" s="134">
        <f>Systematic[[#This Row],[SampleVariableLabel]]+100*Systematic[[#This Row],[State]]</f>
        <v>275011001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275</v>
      </c>
      <c r="B4407" s="1">
        <f>IF(C4407=0,IF(B4406=Protocol!$V$20,1,B4406+1),B4406)</f>
        <v>1</v>
      </c>
      <c r="C4407" s="1">
        <f>IF(C4406+1=Protocol!$V$21,0,C4406+1)</f>
        <v>11</v>
      </c>
      <c r="D4407" s="1">
        <f t="shared" si="153"/>
        <v>2</v>
      </c>
      <c r="E4407" s="1" t="str">
        <f>INDEX(Protocol[Mark],MATCH(C4407,Protocol[Step],0))</f>
        <v>9Rot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275010002</v>
      </c>
      <c r="H4407" s="134">
        <f>Systematic[[#This Row],[SampleVariableLabel]]+100*Systematic[[#This Row],[State]]</f>
        <v>275011102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275</v>
      </c>
      <c r="B4408" s="1">
        <f>IF(C4408=0,IF(B4407=Protocol!$V$20,1,B4407+1),B4407)</f>
        <v>1</v>
      </c>
      <c r="C4408" s="1">
        <f>IF(C4407+1=Protocol!$V$21,0,C4407+1)</f>
        <v>12</v>
      </c>
      <c r="D4408" s="1">
        <f t="shared" si="153"/>
        <v>3</v>
      </c>
      <c r="E4408" s="1" t="str">
        <f>INDEX(Protocol[Mark],MATCH(C4408,Protocol[Step],0))</f>
        <v>10Ama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275010003</v>
      </c>
      <c r="H4408" s="134">
        <f>Systematic[[#This Row],[SampleVariableLabel]]+100*Systematic[[#This Row],[State]]</f>
        <v>275011203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276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0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276010004</v>
      </c>
      <c r="H4409" s="134">
        <f>Systematic[[#This Row],[SampleVariableLabel]]+100*Systematic[[#This Row],[State]]</f>
        <v>276010004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276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1D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276010005</v>
      </c>
      <c r="H4410" s="134">
        <f>Systematic[[#This Row],[SampleVariableLabel]]+100*Systematic[[#This Row],[State]]</f>
        <v>276010105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276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(M.1)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276010006</v>
      </c>
      <c r="H4411" s="134">
        <f>Systematic[[#This Row],[SampleVariableLabel]]+100*Systematic[[#This Row],[State]]</f>
        <v>276010206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276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2Oct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276010001</v>
      </c>
      <c r="H4412" s="134">
        <f>Systematic[[#This Row],[SampleVariableLabel]]+100*Systematic[[#This Row],[State]]</f>
        <v>276010301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276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3M2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276010002</v>
      </c>
      <c r="H4413" s="134">
        <f>Systematic[[#This Row],[SampleVariableLabel]]+100*Systematic[[#This Row],[State]]</f>
        <v>276010402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276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M(c)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276010003</v>
      </c>
      <c r="H4414" s="134">
        <f>Systematic[[#This Row],[SampleVariableLabel]]+100*Systematic[[#This Row],[State]]</f>
        <v>276010503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276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4P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276010004</v>
      </c>
      <c r="H4415" s="134">
        <f>Systematic[[#This Row],[SampleVariableLabel]]+100*Systematic[[#This Row],[State]]</f>
        <v>276010604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276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5G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276010005</v>
      </c>
      <c r="H4416" s="134">
        <f>Systematic[[#This Row],[SampleVariableLabel]]+100*Systematic[[#This Row],[State]]</f>
        <v>276010705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276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6S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276010006</v>
      </c>
      <c r="H4417" s="134">
        <f>Systematic[[#This Row],[SampleVariableLabel]]+100*Systematic[[#This Row],[State]]</f>
        <v>276010806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276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7Gp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276010001</v>
      </c>
      <c r="H4418" s="134">
        <f>Systematic[[#This Row],[SampleVariableLabel]]+100*Systematic[[#This Row],[State]]</f>
        <v>276010901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276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8U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276010002</v>
      </c>
      <c r="H4419" s="134">
        <f>Systematic[[#This Row],[SampleVariableLabel]]+100*Systematic[[#This Row],[State]]</f>
        <v>276011002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276</v>
      </c>
      <c r="B4420" s="1">
        <f>IF(C4420=0,IF(B4419=Protocol!$V$20,1,B4419+1),B4419)</f>
        <v>1</v>
      </c>
      <c r="C4420" s="1">
        <f>IF(C4419+1=Protocol!$V$21,0,C4419+1)</f>
        <v>11</v>
      </c>
      <c r="D4420" s="1">
        <f t="shared" si="155"/>
        <v>3</v>
      </c>
      <c r="E4420" s="1" t="str">
        <f>INDEX(Protocol[Mark],MATCH(C4420,Protocol[Step],0))</f>
        <v>9Rot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276010003</v>
      </c>
      <c r="H4420" s="134">
        <f>Systematic[[#This Row],[SampleVariableLabel]]+100*Systematic[[#This Row],[State]]</f>
        <v>276011103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276</v>
      </c>
      <c r="B4421" s="1">
        <f>IF(C4421=0,IF(B4420=Protocol!$V$20,1,B4420+1),B4420)</f>
        <v>1</v>
      </c>
      <c r="C4421" s="1">
        <f>IF(C4420+1=Protocol!$V$21,0,C4420+1)</f>
        <v>12</v>
      </c>
      <c r="D4421" s="1">
        <f t="shared" si="155"/>
        <v>4</v>
      </c>
      <c r="E4421" s="1" t="str">
        <f>INDEX(Protocol[Mark],MATCH(C4421,Protocol[Step],0))</f>
        <v>10Ama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276010004</v>
      </c>
      <c r="H4421" s="134">
        <f>Systematic[[#This Row],[SampleVariableLabel]]+100*Systematic[[#This Row],[State]]</f>
        <v>276011204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277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0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277010005</v>
      </c>
      <c r="H4422" s="134">
        <f>Systematic[[#This Row],[SampleVariableLabel]]+100*Systematic[[#This Row],[State]]</f>
        <v>277010005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277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1D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277010006</v>
      </c>
      <c r="H4423" s="134">
        <f>Systematic[[#This Row],[SampleVariableLabel]]+100*Systematic[[#This Row],[State]]</f>
        <v>277010106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277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(M.1)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277010001</v>
      </c>
      <c r="H4424" s="134">
        <f>Systematic[[#This Row],[SampleVariableLabel]]+100*Systematic[[#This Row],[State]]</f>
        <v>277010201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277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2Oct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277010002</v>
      </c>
      <c r="H4425" s="134">
        <f>Systematic[[#This Row],[SampleVariableLabel]]+100*Systematic[[#This Row],[State]]</f>
        <v>277010302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277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3M2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277010003</v>
      </c>
      <c r="H4426" s="134">
        <f>Systematic[[#This Row],[SampleVariableLabel]]+100*Systematic[[#This Row],[State]]</f>
        <v>277010403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277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M(c)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277010004</v>
      </c>
      <c r="H4427" s="134">
        <f>Systematic[[#This Row],[SampleVariableLabel]]+100*Systematic[[#This Row],[State]]</f>
        <v>277010504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277</v>
      </c>
      <c r="B4428" s="1">
        <f>IF(C4428=0,IF(B4427=Protocol!$V$20,1,B4427+1),B4427)</f>
        <v>1</v>
      </c>
      <c r="C4428" s="1">
        <f>IF(C4427+1=Protocol!$V$21,0,C4427+1)</f>
        <v>6</v>
      </c>
      <c r="D4428" s="1">
        <f t="shared" si="155"/>
        <v>5</v>
      </c>
      <c r="E4428" s="1" t="str">
        <f>INDEX(Protocol[Mark],MATCH(C4428,Protocol[Step],0))</f>
        <v>4P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277010005</v>
      </c>
      <c r="H4428" s="134">
        <f>Systematic[[#This Row],[SampleVariableLabel]]+100*Systematic[[#This Row],[State]]</f>
        <v>277010605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277</v>
      </c>
      <c r="B4429" s="1">
        <f>IF(C4429=0,IF(B4428=Protocol!$V$20,1,B4428+1),B4428)</f>
        <v>1</v>
      </c>
      <c r="C4429" s="1">
        <f>IF(C4428+1=Protocol!$V$21,0,C4428+1)</f>
        <v>7</v>
      </c>
      <c r="D4429" s="1">
        <f t="shared" si="155"/>
        <v>6</v>
      </c>
      <c r="E4429" s="1" t="str">
        <f>INDEX(Protocol[Mark],MATCH(C4429,Protocol[Step],0))</f>
        <v>5G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277010006</v>
      </c>
      <c r="H4429" s="134">
        <f>Systematic[[#This Row],[SampleVariableLabel]]+100*Systematic[[#This Row],[State]]</f>
        <v>277010706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277</v>
      </c>
      <c r="B4430" s="1">
        <f>IF(C4430=0,IF(B4429=Protocol!$V$20,1,B4429+1),B4429)</f>
        <v>1</v>
      </c>
      <c r="C4430" s="1">
        <f>IF(C4429+1=Protocol!$V$21,0,C4429+1)</f>
        <v>8</v>
      </c>
      <c r="D4430" s="1">
        <f t="shared" si="155"/>
        <v>1</v>
      </c>
      <c r="E4430" s="1" t="str">
        <f>INDEX(Protocol[Mark],MATCH(C4430,Protocol[Step],0))</f>
        <v>6S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277010001</v>
      </c>
      <c r="H4430" s="134">
        <f>Systematic[[#This Row],[SampleVariableLabel]]+100*Systematic[[#This Row],[State]]</f>
        <v>277010801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277</v>
      </c>
      <c r="B4431" s="1">
        <f>IF(C4431=0,IF(B4430=Protocol!$V$20,1,B4430+1),B4430)</f>
        <v>1</v>
      </c>
      <c r="C4431" s="1">
        <f>IF(C4430+1=Protocol!$V$21,0,C4430+1)</f>
        <v>9</v>
      </c>
      <c r="D4431" s="1">
        <f t="shared" si="155"/>
        <v>2</v>
      </c>
      <c r="E4431" s="1" t="str">
        <f>INDEX(Protocol[Mark],MATCH(C4431,Protocol[Step],0))</f>
        <v>7Gp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277010002</v>
      </c>
      <c r="H4431" s="134">
        <f>Systematic[[#This Row],[SampleVariableLabel]]+100*Systematic[[#This Row],[State]]</f>
        <v>277010902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277</v>
      </c>
      <c r="B4432" s="1">
        <f>IF(C4432=0,IF(B4431=Protocol!$V$20,1,B4431+1),B4431)</f>
        <v>1</v>
      </c>
      <c r="C4432" s="1">
        <f>IF(C4431+1=Protocol!$V$21,0,C4431+1)</f>
        <v>10</v>
      </c>
      <c r="D4432" s="1">
        <f t="shared" si="155"/>
        <v>3</v>
      </c>
      <c r="E4432" s="1" t="str">
        <f>INDEX(Protocol[Mark],MATCH(C4432,Protocol[Step],0))</f>
        <v>8U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277010003</v>
      </c>
      <c r="H4432" s="134">
        <f>Systematic[[#This Row],[SampleVariableLabel]]+100*Systematic[[#This Row],[State]]</f>
        <v>277011003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277</v>
      </c>
      <c r="B4433" s="1">
        <f>IF(C4433=0,IF(B4432=Protocol!$V$20,1,B4432+1),B4432)</f>
        <v>1</v>
      </c>
      <c r="C4433" s="1">
        <f>IF(C4432+1=Protocol!$V$21,0,C4432+1)</f>
        <v>11</v>
      </c>
      <c r="D4433" s="1">
        <f t="shared" si="155"/>
        <v>4</v>
      </c>
      <c r="E4433" s="1" t="str">
        <f>INDEX(Protocol[Mark],MATCH(C4433,Protocol[Step],0))</f>
        <v>9Rot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277010004</v>
      </c>
      <c r="H4433" s="134">
        <f>Systematic[[#This Row],[SampleVariableLabel]]+100*Systematic[[#This Row],[State]]</f>
        <v>277011104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277</v>
      </c>
      <c r="B4434" s="1">
        <f>IF(C4434=0,IF(B4433=Protocol!$V$20,1,B4433+1),B4433)</f>
        <v>1</v>
      </c>
      <c r="C4434" s="1">
        <f>IF(C4433+1=Protocol!$V$21,0,C4433+1)</f>
        <v>12</v>
      </c>
      <c r="D4434" s="1">
        <f t="shared" si="155"/>
        <v>5</v>
      </c>
      <c r="E4434" s="1" t="str">
        <f>INDEX(Protocol[Mark],MATCH(C4434,Protocol[Step],0))</f>
        <v>10Ama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277010005</v>
      </c>
      <c r="H4434" s="134">
        <f>Systematic[[#This Row],[SampleVariableLabel]]+100*Systematic[[#This Row],[State]]</f>
        <v>277011205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278</v>
      </c>
      <c r="B4435" s="1">
        <f>IF(C4435=0,IF(B4434=Protocol!$V$20,1,B4434+1),B4434)</f>
        <v>1</v>
      </c>
      <c r="C4435" s="1">
        <f>IF(C4434+1=Protocol!$V$21,0,C4434+1)</f>
        <v>0</v>
      </c>
      <c r="D4435" s="1">
        <f t="shared" si="155"/>
        <v>6</v>
      </c>
      <c r="E4435" s="1" t="str">
        <f>INDEX(Protocol[Mark],MATCH(C4435,Protocol[Step],0))</f>
        <v>0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278010006</v>
      </c>
      <c r="H4435" s="134">
        <f>Systematic[[#This Row],[SampleVariableLabel]]+100*Systematic[[#This Row],[State]]</f>
        <v>278010006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278</v>
      </c>
      <c r="B4436" s="1">
        <f>IF(C4436=0,IF(B4435=Protocol!$V$20,1,B4435+1),B4435)</f>
        <v>1</v>
      </c>
      <c r="C4436" s="1">
        <f>IF(C4435+1=Protocol!$V$21,0,C4435+1)</f>
        <v>1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278010001</v>
      </c>
      <c r="H4436" s="134">
        <f>Systematic[[#This Row],[SampleVariableLabel]]+100*Systematic[[#This Row],[State]]</f>
        <v>278010101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278</v>
      </c>
      <c r="B4437" s="1">
        <f>IF(C4437=0,IF(B4436=Protocol!$V$20,1,B4436+1),B4436)</f>
        <v>1</v>
      </c>
      <c r="C4437" s="1">
        <f>IF(C4436+1=Protocol!$V$21,0,C4436+1)</f>
        <v>2</v>
      </c>
      <c r="D4437" s="1">
        <f t="shared" si="155"/>
        <v>2</v>
      </c>
      <c r="E4437" s="1" t="str">
        <f>INDEX(Protocol[Mark],MATCH(C4437,Protocol[Step],0))</f>
        <v>(M.1)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278010002</v>
      </c>
      <c r="H4437" s="134">
        <f>Systematic[[#This Row],[SampleVariableLabel]]+100*Systematic[[#This Row],[State]]</f>
        <v>278010202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278</v>
      </c>
      <c r="B4438" s="1">
        <f>IF(C4438=0,IF(B4437=Protocol!$V$20,1,B4437+1),B4437)</f>
        <v>1</v>
      </c>
      <c r="C4438" s="1">
        <f>IF(C4437+1=Protocol!$V$21,0,C4437+1)</f>
        <v>3</v>
      </c>
      <c r="D4438" s="1">
        <f t="shared" si="155"/>
        <v>3</v>
      </c>
      <c r="E4438" s="1" t="str">
        <f>INDEX(Protocol[Mark],MATCH(C4438,Protocol[Step],0))</f>
        <v>2Oct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278010003</v>
      </c>
      <c r="H4438" s="134">
        <f>Systematic[[#This Row],[SampleVariableLabel]]+100*Systematic[[#This Row],[State]]</f>
        <v>278010303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278</v>
      </c>
      <c r="B4439" s="1">
        <f>IF(C4439=0,IF(B4438=Protocol!$V$20,1,B4438+1),B4438)</f>
        <v>1</v>
      </c>
      <c r="C4439" s="1">
        <f>IF(C4438+1=Protocol!$V$21,0,C4438+1)</f>
        <v>4</v>
      </c>
      <c r="D4439" s="1">
        <f t="shared" si="155"/>
        <v>4</v>
      </c>
      <c r="E4439" s="1" t="str">
        <f>INDEX(Protocol[Mark],MATCH(C4439,Protocol[Step],0))</f>
        <v>3M2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278010004</v>
      </c>
      <c r="H4439" s="134">
        <f>Systematic[[#This Row],[SampleVariableLabel]]+100*Systematic[[#This Row],[State]]</f>
        <v>278010404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278</v>
      </c>
      <c r="B4440" s="1">
        <f>IF(C4440=0,IF(B4439=Protocol!$V$20,1,B4439+1),B4439)</f>
        <v>1</v>
      </c>
      <c r="C4440" s="1">
        <f>IF(C4439+1=Protocol!$V$21,0,C4439+1)</f>
        <v>5</v>
      </c>
      <c r="D4440" s="1">
        <f t="shared" si="155"/>
        <v>5</v>
      </c>
      <c r="E4440" s="1" t="str">
        <f>INDEX(Protocol[Mark],MATCH(C4440,Protocol[Step],0))</f>
        <v>M(c)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278010005</v>
      </c>
      <c r="H4440" s="134">
        <f>Systematic[[#This Row],[SampleVariableLabel]]+100*Systematic[[#This Row],[State]]</f>
        <v>278010505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278</v>
      </c>
      <c r="B4441" s="1">
        <f>IF(C4441=0,IF(B4440=Protocol!$V$20,1,B4440+1),B4440)</f>
        <v>1</v>
      </c>
      <c r="C4441" s="1">
        <f>IF(C4440+1=Protocol!$V$21,0,C4440+1)</f>
        <v>6</v>
      </c>
      <c r="D4441" s="1">
        <f t="shared" si="155"/>
        <v>6</v>
      </c>
      <c r="E4441" s="1" t="str">
        <f>INDEX(Protocol[Mark],MATCH(C4441,Protocol[Step],0))</f>
        <v>4P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278010006</v>
      </c>
      <c r="H4441" s="134">
        <f>Systematic[[#This Row],[SampleVariableLabel]]+100*Systematic[[#This Row],[State]]</f>
        <v>278010606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278</v>
      </c>
      <c r="B4442" s="1">
        <f>IF(C4442=0,IF(B4441=Protocol!$V$20,1,B4441+1),B4441)</f>
        <v>1</v>
      </c>
      <c r="C4442" s="1">
        <f>IF(C4441+1=Protocol!$V$21,0,C4441+1)</f>
        <v>7</v>
      </c>
      <c r="D4442" s="1">
        <f t="shared" si="155"/>
        <v>1</v>
      </c>
      <c r="E4442" s="1" t="str">
        <f>INDEX(Protocol[Mark],MATCH(C4442,Protocol[Step],0))</f>
        <v>5G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278010001</v>
      </c>
      <c r="H4442" s="134">
        <f>Systematic[[#This Row],[SampleVariableLabel]]+100*Systematic[[#This Row],[State]]</f>
        <v>278010701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278</v>
      </c>
      <c r="B4443" s="1">
        <f>IF(C4443=0,IF(B4442=Protocol!$V$20,1,B4442+1),B4442)</f>
        <v>1</v>
      </c>
      <c r="C4443" s="1">
        <f>IF(C4442+1=Protocol!$V$21,0,C4442+1)</f>
        <v>8</v>
      </c>
      <c r="D4443" s="1">
        <f t="shared" si="155"/>
        <v>2</v>
      </c>
      <c r="E4443" s="1" t="str">
        <f>INDEX(Protocol[Mark],MATCH(C4443,Protocol[Step],0))</f>
        <v>6S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278010002</v>
      </c>
      <c r="H4443" s="134">
        <f>Systematic[[#This Row],[SampleVariableLabel]]+100*Systematic[[#This Row],[State]]</f>
        <v>278010802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278</v>
      </c>
      <c r="B4444" s="1">
        <f>IF(C4444=0,IF(B4443=Protocol!$V$20,1,B4443+1),B4443)</f>
        <v>1</v>
      </c>
      <c r="C4444" s="1">
        <f>IF(C4443+1=Protocol!$V$21,0,C4443+1)</f>
        <v>9</v>
      </c>
      <c r="D4444" s="1">
        <f t="shared" si="155"/>
        <v>3</v>
      </c>
      <c r="E4444" s="1" t="str">
        <f>INDEX(Protocol[Mark],MATCH(C4444,Protocol[Step],0))</f>
        <v>7Gp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278010003</v>
      </c>
      <c r="H4444" s="134">
        <f>Systematic[[#This Row],[SampleVariableLabel]]+100*Systematic[[#This Row],[State]]</f>
        <v>278010903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278</v>
      </c>
      <c r="B4445" s="1">
        <f>IF(C4445=0,IF(B4444=Protocol!$V$20,1,B4444+1),B4444)</f>
        <v>1</v>
      </c>
      <c r="C4445" s="1">
        <f>IF(C4444+1=Protocol!$V$21,0,C4444+1)</f>
        <v>10</v>
      </c>
      <c r="D4445" s="1">
        <f t="shared" si="155"/>
        <v>4</v>
      </c>
      <c r="E4445" s="1" t="str">
        <f>INDEX(Protocol[Mark],MATCH(C4445,Protocol[Step],0))</f>
        <v>8U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278010004</v>
      </c>
      <c r="H4445" s="134">
        <f>Systematic[[#This Row],[SampleVariableLabel]]+100*Systematic[[#This Row],[State]]</f>
        <v>278011004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278</v>
      </c>
      <c r="B4446" s="1">
        <f>IF(C4446=0,IF(B4445=Protocol!$V$20,1,B4445+1),B4445)</f>
        <v>1</v>
      </c>
      <c r="C4446" s="1">
        <f>IF(C4445+1=Protocol!$V$21,0,C4445+1)</f>
        <v>11</v>
      </c>
      <c r="D4446" s="1">
        <f t="shared" si="155"/>
        <v>5</v>
      </c>
      <c r="E4446" s="1" t="str">
        <f>INDEX(Protocol[Mark],MATCH(C4446,Protocol[Step],0))</f>
        <v>9Rot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278010005</v>
      </c>
      <c r="H4446" s="134">
        <f>Systematic[[#This Row],[SampleVariableLabel]]+100*Systematic[[#This Row],[State]]</f>
        <v>278011105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278</v>
      </c>
      <c r="B4447" s="1">
        <f>IF(C4447=0,IF(B4446=Protocol!$V$20,1,B4446+1),B4446)</f>
        <v>1</v>
      </c>
      <c r="C4447" s="1">
        <f>IF(C4446+1=Protocol!$V$21,0,C4446+1)</f>
        <v>12</v>
      </c>
      <c r="D4447" s="1">
        <f t="shared" si="155"/>
        <v>6</v>
      </c>
      <c r="E4447" s="1" t="str">
        <f>INDEX(Protocol[Mark],MATCH(C4447,Protocol[Step],0))</f>
        <v>10Ama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278010006</v>
      </c>
      <c r="H4447" s="134">
        <f>Systematic[[#This Row],[SampleVariableLabel]]+100*Systematic[[#This Row],[State]]</f>
        <v>278011206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279</v>
      </c>
      <c r="B4448" s="1">
        <f>IF(C4448=0,IF(B4447=Protocol!$V$20,1,B4447+1),B4447)</f>
        <v>1</v>
      </c>
      <c r="C4448" s="1">
        <f>IF(C4447+1=Protocol!$V$21,0,C4447+1)</f>
        <v>0</v>
      </c>
      <c r="D4448" s="1">
        <f t="shared" si="155"/>
        <v>1</v>
      </c>
      <c r="E4448" s="1" t="str">
        <f>INDEX(Protocol[Mark],MATCH(C4448,Protocol[Step],0))</f>
        <v>0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279010001</v>
      </c>
      <c r="H4448" s="134">
        <f>Systematic[[#This Row],[SampleVariableLabel]]+100*Systematic[[#This Row],[State]]</f>
        <v>279010001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279</v>
      </c>
      <c r="B4449" s="1">
        <f>IF(C4449=0,IF(B4448=Protocol!$V$20,1,B4448+1),B4448)</f>
        <v>1</v>
      </c>
      <c r="C4449" s="1">
        <f>IF(C4448+1=Protocol!$V$21,0,C4448+1)</f>
        <v>1</v>
      </c>
      <c r="D4449" s="1">
        <f t="shared" si="155"/>
        <v>2</v>
      </c>
      <c r="E4449" s="1" t="str">
        <f>INDEX(Protocol[Mark],MATCH(C4449,Protocol[Step],0))</f>
        <v>1D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279010002</v>
      </c>
      <c r="H4449" s="134">
        <f>Systematic[[#This Row],[SampleVariableLabel]]+100*Systematic[[#This Row],[State]]</f>
        <v>279010102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279</v>
      </c>
      <c r="B4450" s="1">
        <f>IF(C4450=0,IF(B4449=Protocol!$V$20,1,B4449+1),B4449)</f>
        <v>1</v>
      </c>
      <c r="C4450" s="1">
        <f>IF(C4449+1=Protocol!$V$21,0,C4449+1)</f>
        <v>2</v>
      </c>
      <c r="D4450" s="1">
        <f t="shared" si="155"/>
        <v>3</v>
      </c>
      <c r="E4450" s="1" t="str">
        <f>INDEX(Protocol[Mark],MATCH(C4450,Protocol[Step],0))</f>
        <v>(M.1)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279010003</v>
      </c>
      <c r="H4450" s="134">
        <f>Systematic[[#This Row],[SampleVariableLabel]]+100*Systematic[[#This Row],[State]]</f>
        <v>279010203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279</v>
      </c>
      <c r="B4451" s="1">
        <f>IF(C4451=0,IF(B4450=Protocol!$V$20,1,B4450+1),B4450)</f>
        <v>1</v>
      </c>
      <c r="C4451" s="1">
        <f>IF(C4450+1=Protocol!$V$21,0,C4450+1)</f>
        <v>3</v>
      </c>
      <c r="D4451" s="1">
        <f t="shared" si="155"/>
        <v>4</v>
      </c>
      <c r="E4451" s="1" t="str">
        <f>INDEX(Protocol[Mark],MATCH(C4451,Protocol[Step],0))</f>
        <v>2Oct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279010004</v>
      </c>
      <c r="H4451" s="134">
        <f>Systematic[[#This Row],[SampleVariableLabel]]+100*Systematic[[#This Row],[State]]</f>
        <v>279010304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279</v>
      </c>
      <c r="B4452" s="1">
        <f>IF(C4452=0,IF(B4451=Protocol!$V$20,1,B4451+1),B4451)</f>
        <v>1</v>
      </c>
      <c r="C4452" s="1">
        <f>IF(C4451+1=Protocol!$V$21,0,C4451+1)</f>
        <v>4</v>
      </c>
      <c r="D4452" s="1">
        <f t="shared" si="155"/>
        <v>5</v>
      </c>
      <c r="E4452" s="1" t="str">
        <f>INDEX(Protocol[Mark],MATCH(C4452,Protocol[Step],0))</f>
        <v>3M2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279010005</v>
      </c>
      <c r="H4452" s="134">
        <f>Systematic[[#This Row],[SampleVariableLabel]]+100*Systematic[[#This Row],[State]]</f>
        <v>279010405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279</v>
      </c>
      <c r="B4453" s="1">
        <f>IF(C4453=0,IF(B4452=Protocol!$V$20,1,B4452+1),B4452)</f>
        <v>1</v>
      </c>
      <c r="C4453" s="1">
        <f>IF(C4452+1=Protocol!$V$21,0,C4452+1)</f>
        <v>5</v>
      </c>
      <c r="D4453" s="1">
        <f t="shared" si="155"/>
        <v>6</v>
      </c>
      <c r="E4453" s="1" t="str">
        <f>INDEX(Protocol[Mark],MATCH(C4453,Protocol[Step],0))</f>
        <v>M(c)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279010006</v>
      </c>
      <c r="H4453" s="134">
        <f>Systematic[[#This Row],[SampleVariableLabel]]+100*Systematic[[#This Row],[State]]</f>
        <v>279010506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279</v>
      </c>
      <c r="B4454" s="1">
        <f>IF(C4454=0,IF(B4453=Protocol!$V$20,1,B4453+1),B4453)</f>
        <v>1</v>
      </c>
      <c r="C4454" s="1">
        <f>IF(C4453+1=Protocol!$V$21,0,C4453+1)</f>
        <v>6</v>
      </c>
      <c r="D4454" s="1">
        <f t="shared" si="155"/>
        <v>1</v>
      </c>
      <c r="E4454" s="1" t="str">
        <f>INDEX(Protocol[Mark],MATCH(C4454,Protocol[Step],0))</f>
        <v>4P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279010001</v>
      </c>
      <c r="H4454" s="134">
        <f>Systematic[[#This Row],[SampleVariableLabel]]+100*Systematic[[#This Row],[State]]</f>
        <v>279010601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279</v>
      </c>
      <c r="B4455" s="1">
        <f>IF(C4455=0,IF(B4454=Protocol!$V$20,1,B4454+1),B4454)</f>
        <v>1</v>
      </c>
      <c r="C4455" s="1">
        <f>IF(C4454+1=Protocol!$V$21,0,C4454+1)</f>
        <v>7</v>
      </c>
      <c r="D4455" s="1">
        <f t="shared" si="155"/>
        <v>2</v>
      </c>
      <c r="E4455" s="1" t="str">
        <f>INDEX(Protocol[Mark],MATCH(C4455,Protocol[Step],0))</f>
        <v>5G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279010002</v>
      </c>
      <c r="H4455" s="134">
        <f>Systematic[[#This Row],[SampleVariableLabel]]+100*Systematic[[#This Row],[State]]</f>
        <v>279010702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279</v>
      </c>
      <c r="B4456" s="1">
        <f>IF(C4456=0,IF(B4455=Protocol!$V$20,1,B4455+1),B4455)</f>
        <v>1</v>
      </c>
      <c r="C4456" s="1">
        <f>IF(C4455+1=Protocol!$V$21,0,C4455+1)</f>
        <v>8</v>
      </c>
      <c r="D4456" s="1">
        <f t="shared" si="155"/>
        <v>3</v>
      </c>
      <c r="E4456" s="1" t="str">
        <f>INDEX(Protocol[Mark],MATCH(C4456,Protocol[Step],0))</f>
        <v>6S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279010003</v>
      </c>
      <c r="H4456" s="134">
        <f>Systematic[[#This Row],[SampleVariableLabel]]+100*Systematic[[#This Row],[State]]</f>
        <v>279010803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279</v>
      </c>
      <c r="B4457" s="1">
        <f>IF(C4457=0,IF(B4456=Protocol!$V$20,1,B4456+1),B4456)</f>
        <v>1</v>
      </c>
      <c r="C4457" s="1">
        <f>IF(C4456+1=Protocol!$V$21,0,C4456+1)</f>
        <v>9</v>
      </c>
      <c r="D4457" s="1">
        <f t="shared" si="155"/>
        <v>4</v>
      </c>
      <c r="E4457" s="1" t="str">
        <f>INDEX(Protocol[Mark],MATCH(C4457,Protocol[Step],0))</f>
        <v>7Gp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279010004</v>
      </c>
      <c r="H4457" s="134">
        <f>Systematic[[#This Row],[SampleVariableLabel]]+100*Systematic[[#This Row],[State]]</f>
        <v>279010904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279</v>
      </c>
      <c r="B4458" s="1">
        <f>IF(C4458=0,IF(B4457=Protocol!$V$20,1,B4457+1),B4457)</f>
        <v>1</v>
      </c>
      <c r="C4458" s="1">
        <f>IF(C4457+1=Protocol!$V$21,0,C4457+1)</f>
        <v>10</v>
      </c>
      <c r="D4458" s="1">
        <f t="shared" si="155"/>
        <v>5</v>
      </c>
      <c r="E4458" s="1" t="str">
        <f>INDEX(Protocol[Mark],MATCH(C4458,Protocol[Step],0))</f>
        <v>8U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279010005</v>
      </c>
      <c r="H4458" s="134">
        <f>Systematic[[#This Row],[SampleVariableLabel]]+100*Systematic[[#This Row],[State]]</f>
        <v>279011005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279</v>
      </c>
      <c r="B4459" s="1">
        <f>IF(C4459=0,IF(B4458=Protocol!$V$20,1,B4458+1),B4458)</f>
        <v>1</v>
      </c>
      <c r="C4459" s="1">
        <f>IF(C4458+1=Protocol!$V$21,0,C4458+1)</f>
        <v>11</v>
      </c>
      <c r="D4459" s="1">
        <f t="shared" si="155"/>
        <v>6</v>
      </c>
      <c r="E4459" s="1" t="str">
        <f>INDEX(Protocol[Mark],MATCH(C4459,Protocol[Step],0))</f>
        <v>9Rot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279010006</v>
      </c>
      <c r="H4459" s="134">
        <f>Systematic[[#This Row],[SampleVariableLabel]]+100*Systematic[[#This Row],[State]]</f>
        <v>279011106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279</v>
      </c>
      <c r="B4460" s="1">
        <f>IF(C4460=0,IF(B4459=Protocol!$V$20,1,B4459+1),B4459)</f>
        <v>1</v>
      </c>
      <c r="C4460" s="1">
        <f>IF(C4459+1=Protocol!$V$21,0,C4459+1)</f>
        <v>12</v>
      </c>
      <c r="D4460" s="1">
        <f t="shared" si="155"/>
        <v>1</v>
      </c>
      <c r="E4460" s="1" t="str">
        <f>INDEX(Protocol[Mark],MATCH(C4460,Protocol[Step],0))</f>
        <v>10Ama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279010001</v>
      </c>
      <c r="H4460" s="134">
        <f>Systematic[[#This Row],[SampleVariableLabel]]+100*Systematic[[#This Row],[State]]</f>
        <v>279011201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280</v>
      </c>
      <c r="B4461" s="1">
        <f>IF(C4461=0,IF(B4460=Protocol!$V$20,1,B4460+1),B4460)</f>
        <v>1</v>
      </c>
      <c r="C4461" s="1">
        <f>IF(C4460+1=Protocol!$V$21,0,C4460+1)</f>
        <v>0</v>
      </c>
      <c r="D4461" s="1">
        <f t="shared" si="155"/>
        <v>2</v>
      </c>
      <c r="E4461" s="1" t="str">
        <f>INDEX(Protocol[Mark],MATCH(C4461,Protocol[Step],0))</f>
        <v>0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280010002</v>
      </c>
      <c r="H4461" s="134">
        <f>Systematic[[#This Row],[SampleVariableLabel]]+100*Systematic[[#This Row],[State]]</f>
        <v>280010002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280</v>
      </c>
      <c r="B4462" s="1">
        <f>IF(C4462=0,IF(B4461=Protocol!$V$20,1,B4461+1),B4461)</f>
        <v>1</v>
      </c>
      <c r="C4462" s="1">
        <f>IF(C4461+1=Protocol!$V$21,0,C4461+1)</f>
        <v>1</v>
      </c>
      <c r="D4462" s="1">
        <f t="shared" si="155"/>
        <v>3</v>
      </c>
      <c r="E4462" s="1" t="str">
        <f>INDEX(Protocol[Mark],MATCH(C4462,Protocol[Step],0))</f>
        <v>1D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280010003</v>
      </c>
      <c r="H4462" s="134">
        <f>Systematic[[#This Row],[SampleVariableLabel]]+100*Systematic[[#This Row],[State]]</f>
        <v>280010103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280</v>
      </c>
      <c r="B4463" s="1">
        <f>IF(C4463=0,IF(B4462=Protocol!$V$20,1,B4462+1),B4462)</f>
        <v>1</v>
      </c>
      <c r="C4463" s="1">
        <f>IF(C4462+1=Protocol!$V$21,0,C4462+1)</f>
        <v>2</v>
      </c>
      <c r="D4463" s="1">
        <f t="shared" si="155"/>
        <v>4</v>
      </c>
      <c r="E4463" s="1" t="str">
        <f>INDEX(Protocol[Mark],MATCH(C4463,Protocol[Step],0))</f>
        <v>(M.1)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280010004</v>
      </c>
      <c r="H4463" s="134">
        <f>Systematic[[#This Row],[SampleVariableLabel]]+100*Systematic[[#This Row],[State]]</f>
        <v>280010204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280</v>
      </c>
      <c r="B4464" s="1">
        <f>IF(C4464=0,IF(B4463=Protocol!$V$20,1,B4463+1),B4463)</f>
        <v>1</v>
      </c>
      <c r="C4464" s="1">
        <f>IF(C4463+1=Protocol!$V$21,0,C4463+1)</f>
        <v>3</v>
      </c>
      <c r="D4464" s="1">
        <f t="shared" si="155"/>
        <v>5</v>
      </c>
      <c r="E4464" s="1" t="str">
        <f>INDEX(Protocol[Mark],MATCH(C4464,Protocol[Step],0))</f>
        <v>2Oct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280010005</v>
      </c>
      <c r="H4464" s="134">
        <f>Systematic[[#This Row],[SampleVariableLabel]]+100*Systematic[[#This Row],[State]]</f>
        <v>280010305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280</v>
      </c>
      <c r="B4465" s="1">
        <f>IF(C4465=0,IF(B4464=Protocol!$V$20,1,B4464+1),B4464)</f>
        <v>1</v>
      </c>
      <c r="C4465" s="1">
        <f>IF(C4464+1=Protocol!$V$21,0,C4464+1)</f>
        <v>4</v>
      </c>
      <c r="D4465" s="1">
        <f t="shared" si="155"/>
        <v>6</v>
      </c>
      <c r="E4465" s="1" t="str">
        <f>INDEX(Protocol[Mark],MATCH(C4465,Protocol[Step],0))</f>
        <v>3M2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280010006</v>
      </c>
      <c r="H4465" s="134">
        <f>Systematic[[#This Row],[SampleVariableLabel]]+100*Systematic[[#This Row],[State]]</f>
        <v>280010406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280</v>
      </c>
      <c r="B4466" s="1">
        <f>IF(C4466=0,IF(B4465=Protocol!$V$20,1,B4465+1),B4465)</f>
        <v>1</v>
      </c>
      <c r="C4466" s="1">
        <f>IF(C4465+1=Protocol!$V$21,0,C4465+1)</f>
        <v>5</v>
      </c>
      <c r="D4466" s="1">
        <f t="shared" si="155"/>
        <v>1</v>
      </c>
      <c r="E4466" s="1" t="str">
        <f>INDEX(Protocol[Mark],MATCH(C4466,Protocol[Step],0))</f>
        <v>M(c)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280010001</v>
      </c>
      <c r="H4466" s="134">
        <f>Systematic[[#This Row],[SampleVariableLabel]]+100*Systematic[[#This Row],[State]]</f>
        <v>280010501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280</v>
      </c>
      <c r="B4467" s="1">
        <f>IF(C4467=0,IF(B4466=Protocol!$V$20,1,B4466+1),B4466)</f>
        <v>1</v>
      </c>
      <c r="C4467" s="1">
        <f>IF(C4466+1=Protocol!$V$21,0,C4466+1)</f>
        <v>6</v>
      </c>
      <c r="D4467" s="1">
        <f t="shared" si="155"/>
        <v>2</v>
      </c>
      <c r="E4467" s="1" t="str">
        <f>INDEX(Protocol[Mark],MATCH(C4467,Protocol[Step],0))</f>
        <v>4P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280010002</v>
      </c>
      <c r="H4467" s="134">
        <f>Systematic[[#This Row],[SampleVariableLabel]]+100*Systematic[[#This Row],[State]]</f>
        <v>280010602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280</v>
      </c>
      <c r="B4468" s="1">
        <f>IF(C4468=0,IF(B4467=Protocol!$V$20,1,B4467+1),B4467)</f>
        <v>1</v>
      </c>
      <c r="C4468" s="1">
        <f>IF(C4467+1=Protocol!$V$21,0,C4467+1)</f>
        <v>7</v>
      </c>
      <c r="D4468" s="1">
        <f t="shared" si="155"/>
        <v>3</v>
      </c>
      <c r="E4468" s="1" t="str">
        <f>INDEX(Protocol[Mark],MATCH(C4468,Protocol[Step],0))</f>
        <v>5G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280010003</v>
      </c>
      <c r="H4468" s="134">
        <f>Systematic[[#This Row],[SampleVariableLabel]]+100*Systematic[[#This Row],[State]]</f>
        <v>280010703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280</v>
      </c>
      <c r="B4469" s="1">
        <f>IF(C4469=0,IF(B4468=Protocol!$V$20,1,B4468+1),B4468)</f>
        <v>1</v>
      </c>
      <c r="C4469" s="1">
        <f>IF(C4468+1=Protocol!$V$21,0,C4468+1)</f>
        <v>8</v>
      </c>
      <c r="D4469" s="1">
        <f t="shared" si="155"/>
        <v>4</v>
      </c>
      <c r="E4469" s="1" t="str">
        <f>INDEX(Protocol[Mark],MATCH(C4469,Protocol[Step],0))</f>
        <v>6S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280010004</v>
      </c>
      <c r="H4469" s="134">
        <f>Systematic[[#This Row],[SampleVariableLabel]]+100*Systematic[[#This Row],[State]]</f>
        <v>280010804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280</v>
      </c>
      <c r="B4470" s="1">
        <f>IF(C4470=0,IF(B4469=Protocol!$V$20,1,B4469+1),B4469)</f>
        <v>1</v>
      </c>
      <c r="C4470" s="1">
        <f>IF(C4469+1=Protocol!$V$21,0,C4469+1)</f>
        <v>9</v>
      </c>
      <c r="D4470" s="1">
        <f t="shared" si="155"/>
        <v>5</v>
      </c>
      <c r="E4470" s="1" t="str">
        <f>INDEX(Protocol[Mark],MATCH(C4470,Protocol[Step],0))</f>
        <v>7Gp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280010005</v>
      </c>
      <c r="H4470" s="134">
        <f>Systematic[[#This Row],[SampleVariableLabel]]+100*Systematic[[#This Row],[State]]</f>
        <v>280010905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280</v>
      </c>
      <c r="B4471" s="1">
        <f>IF(C4471=0,IF(B4470=Protocol!$V$20,1,B4470+1),B4470)</f>
        <v>1</v>
      </c>
      <c r="C4471" s="1">
        <f>IF(C4470+1=Protocol!$V$21,0,C4470+1)</f>
        <v>10</v>
      </c>
      <c r="D4471" s="1">
        <f t="shared" si="155"/>
        <v>6</v>
      </c>
      <c r="E4471" s="1" t="str">
        <f>INDEX(Protocol[Mark],MATCH(C4471,Protocol[Step],0))</f>
        <v>8U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280010006</v>
      </c>
      <c r="H4471" s="134">
        <f>Systematic[[#This Row],[SampleVariableLabel]]+100*Systematic[[#This Row],[State]]</f>
        <v>280011006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280</v>
      </c>
      <c r="B4472" s="1">
        <f>IF(C4472=0,IF(B4471=Protocol!$V$20,1,B4471+1),B4471)</f>
        <v>1</v>
      </c>
      <c r="C4472" s="1">
        <f>IF(C4471+1=Protocol!$V$21,0,C4471+1)</f>
        <v>11</v>
      </c>
      <c r="D4472" s="1">
        <f t="shared" si="155"/>
        <v>1</v>
      </c>
      <c r="E4472" s="1" t="str">
        <f>INDEX(Protocol[Mark],MATCH(C4472,Protocol[Step],0))</f>
        <v>9Rot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280010001</v>
      </c>
      <c r="H4472" s="134">
        <f>Systematic[[#This Row],[SampleVariableLabel]]+100*Systematic[[#This Row],[State]]</f>
        <v>280011101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280</v>
      </c>
      <c r="B4473" s="1">
        <f>IF(C4473=0,IF(B4472=Protocol!$V$20,1,B4472+1),B4472)</f>
        <v>1</v>
      </c>
      <c r="C4473" s="1">
        <f>IF(C4472+1=Protocol!$V$21,0,C4472+1)</f>
        <v>12</v>
      </c>
      <c r="D4473" s="1">
        <f t="shared" si="155"/>
        <v>2</v>
      </c>
      <c r="E4473" s="1" t="str">
        <f>INDEX(Protocol[Mark],MATCH(C4473,Protocol[Step],0))</f>
        <v>10Ama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280010002</v>
      </c>
      <c r="H4473" s="134">
        <f>Systematic[[#This Row],[SampleVariableLabel]]+100*Systematic[[#This Row],[State]]</f>
        <v>280011202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281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0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281010003</v>
      </c>
      <c r="H4474" s="134">
        <f>Systematic[[#This Row],[SampleVariableLabel]]+100*Systematic[[#This Row],[State]]</f>
        <v>281010003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281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1D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281010004</v>
      </c>
      <c r="H4475" s="134">
        <f>Systematic[[#This Row],[SampleVariableLabel]]+100*Systematic[[#This Row],[State]]</f>
        <v>281010104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281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(M.1)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281010005</v>
      </c>
      <c r="H4476" s="134">
        <f>Systematic[[#This Row],[SampleVariableLabel]]+100*Systematic[[#This Row],[State]]</f>
        <v>281010205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281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2Oct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281010006</v>
      </c>
      <c r="H4477" s="134">
        <f>Systematic[[#This Row],[SampleVariableLabel]]+100*Systematic[[#This Row],[State]]</f>
        <v>281010306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281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3M2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281010001</v>
      </c>
      <c r="H4478" s="134">
        <f>Systematic[[#This Row],[SampleVariableLabel]]+100*Systematic[[#This Row],[State]]</f>
        <v>281010401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281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M(c)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281010002</v>
      </c>
      <c r="H4479" s="134">
        <f>Systematic[[#This Row],[SampleVariableLabel]]+100*Systematic[[#This Row],[State]]</f>
        <v>281010502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281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4P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281010003</v>
      </c>
      <c r="H4480" s="134">
        <f>Systematic[[#This Row],[SampleVariableLabel]]+100*Systematic[[#This Row],[State]]</f>
        <v>281010603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281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5G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281010004</v>
      </c>
      <c r="H4481" s="134">
        <f>Systematic[[#This Row],[SampleVariableLabel]]+100*Systematic[[#This Row],[State]]</f>
        <v>281010704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281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6S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281010005</v>
      </c>
      <c r="H4482" s="134">
        <f>Systematic[[#This Row],[SampleVariableLabel]]+100*Systematic[[#This Row],[State]]</f>
        <v>281010805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281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7Gp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281010006</v>
      </c>
      <c r="H4483" s="134">
        <f>Systematic[[#This Row],[SampleVariableLabel]]+100*Systematic[[#This Row],[State]]</f>
        <v>281010906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281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8U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281010001</v>
      </c>
      <c r="H4484" s="134">
        <f>Systematic[[#This Row],[SampleVariableLabel]]+100*Systematic[[#This Row],[State]]</f>
        <v>281011001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281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9Rot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281010002</v>
      </c>
      <c r="H4485" s="134">
        <f>Systematic[[#This Row],[SampleVariableLabel]]+100*Systematic[[#This Row],[State]]</f>
        <v>281011102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281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10Ama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281010003</v>
      </c>
      <c r="H4486" s="134">
        <f>Systematic[[#This Row],[SampleVariableLabel]]+100*Systematic[[#This Row],[State]]</f>
        <v>281011203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282</v>
      </c>
      <c r="B4487" s="1">
        <f>IF(C4487=0,IF(B4486=Protocol!$V$20,1,B4486+1),B4486)</f>
        <v>1</v>
      </c>
      <c r="C4487" s="1">
        <f>IF(C4486+1=Protocol!$V$21,0,C4486+1)</f>
        <v>0</v>
      </c>
      <c r="D4487" s="1">
        <f t="shared" si="157"/>
        <v>4</v>
      </c>
      <c r="E4487" s="1" t="str">
        <f>INDEX(Protocol[Mark],MATCH(C4487,Protocol[Step],0))</f>
        <v>0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282010004</v>
      </c>
      <c r="H4487" s="134">
        <f>Systematic[[#This Row],[SampleVariableLabel]]+100*Systematic[[#This Row],[State]]</f>
        <v>282010004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282</v>
      </c>
      <c r="B4488" s="1">
        <f>IF(C4488=0,IF(B4487=Protocol!$V$20,1,B4487+1),B4487)</f>
        <v>1</v>
      </c>
      <c r="C4488" s="1">
        <f>IF(C4487+1=Protocol!$V$21,0,C4487+1)</f>
        <v>1</v>
      </c>
      <c r="D4488" s="1">
        <f t="shared" si="157"/>
        <v>5</v>
      </c>
      <c r="E4488" s="1" t="str">
        <f>INDEX(Protocol[Mark],MATCH(C4488,Protocol[Step],0))</f>
        <v>1D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282010005</v>
      </c>
      <c r="H4488" s="134">
        <f>Systematic[[#This Row],[SampleVariableLabel]]+100*Systematic[[#This Row],[State]]</f>
        <v>282010105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282</v>
      </c>
      <c r="B4489" s="1">
        <f>IF(C4489=0,IF(B4488=Protocol!$V$20,1,B4488+1),B4488)</f>
        <v>1</v>
      </c>
      <c r="C4489" s="1">
        <f>IF(C4488+1=Protocol!$V$21,0,C4488+1)</f>
        <v>2</v>
      </c>
      <c r="D4489" s="1">
        <f t="shared" si="157"/>
        <v>6</v>
      </c>
      <c r="E4489" s="1" t="str">
        <f>INDEX(Protocol[Mark],MATCH(C4489,Protocol[Step],0))</f>
        <v>(M.1)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282010006</v>
      </c>
      <c r="H4489" s="134">
        <f>Systematic[[#This Row],[SampleVariableLabel]]+100*Systematic[[#This Row],[State]]</f>
        <v>282010206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282</v>
      </c>
      <c r="B4490" s="1">
        <f>IF(C4490=0,IF(B4489=Protocol!$V$20,1,B4489+1),B4489)</f>
        <v>1</v>
      </c>
      <c r="C4490" s="1">
        <f>IF(C4489+1=Protocol!$V$21,0,C4489+1)</f>
        <v>3</v>
      </c>
      <c r="D4490" s="1">
        <f t="shared" si="157"/>
        <v>1</v>
      </c>
      <c r="E4490" s="1" t="str">
        <f>INDEX(Protocol[Mark],MATCH(C4490,Protocol[Step],0))</f>
        <v>2Oct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282010001</v>
      </c>
      <c r="H4490" s="134">
        <f>Systematic[[#This Row],[SampleVariableLabel]]+100*Systematic[[#This Row],[State]]</f>
        <v>282010301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282</v>
      </c>
      <c r="B4491" s="1">
        <f>IF(C4491=0,IF(B4490=Protocol!$V$20,1,B4490+1),B4490)</f>
        <v>1</v>
      </c>
      <c r="C4491" s="1">
        <f>IF(C4490+1=Protocol!$V$21,0,C4490+1)</f>
        <v>4</v>
      </c>
      <c r="D4491" s="1">
        <f t="shared" si="157"/>
        <v>2</v>
      </c>
      <c r="E4491" s="1" t="str">
        <f>INDEX(Protocol[Mark],MATCH(C4491,Protocol[Step],0))</f>
        <v>3M2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282010002</v>
      </c>
      <c r="H4491" s="134">
        <f>Systematic[[#This Row],[SampleVariableLabel]]+100*Systematic[[#This Row],[State]]</f>
        <v>282010402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282</v>
      </c>
      <c r="B4492" s="1">
        <f>IF(C4492=0,IF(B4491=Protocol!$V$20,1,B4491+1),B4491)</f>
        <v>1</v>
      </c>
      <c r="C4492" s="1">
        <f>IF(C4491+1=Protocol!$V$21,0,C4491+1)</f>
        <v>5</v>
      </c>
      <c r="D4492" s="1">
        <f t="shared" si="157"/>
        <v>3</v>
      </c>
      <c r="E4492" s="1" t="str">
        <f>INDEX(Protocol[Mark],MATCH(C4492,Protocol[Step],0))</f>
        <v>M(c)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282010003</v>
      </c>
      <c r="H4492" s="134">
        <f>Systematic[[#This Row],[SampleVariableLabel]]+100*Systematic[[#This Row],[State]]</f>
        <v>282010503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282</v>
      </c>
      <c r="B4493" s="1">
        <f>IF(C4493=0,IF(B4492=Protocol!$V$20,1,B4492+1),B4492)</f>
        <v>1</v>
      </c>
      <c r="C4493" s="1">
        <f>IF(C4492+1=Protocol!$V$21,0,C4492+1)</f>
        <v>6</v>
      </c>
      <c r="D4493" s="1">
        <f t="shared" si="157"/>
        <v>4</v>
      </c>
      <c r="E4493" s="1" t="str">
        <f>INDEX(Protocol[Mark],MATCH(C4493,Protocol[Step],0))</f>
        <v>4P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282010004</v>
      </c>
      <c r="H4493" s="134">
        <f>Systematic[[#This Row],[SampleVariableLabel]]+100*Systematic[[#This Row],[State]]</f>
        <v>282010604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282</v>
      </c>
      <c r="B4494" s="1">
        <f>IF(C4494=0,IF(B4493=Protocol!$V$20,1,B4493+1),B4493)</f>
        <v>1</v>
      </c>
      <c r="C4494" s="1">
        <f>IF(C4493+1=Protocol!$V$21,0,C4493+1)</f>
        <v>7</v>
      </c>
      <c r="D4494" s="1">
        <f t="shared" si="157"/>
        <v>5</v>
      </c>
      <c r="E4494" s="1" t="str">
        <f>INDEX(Protocol[Mark],MATCH(C4494,Protocol[Step],0))</f>
        <v>5G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282010005</v>
      </c>
      <c r="H4494" s="134">
        <f>Systematic[[#This Row],[SampleVariableLabel]]+100*Systematic[[#This Row],[State]]</f>
        <v>282010705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282</v>
      </c>
      <c r="B4495" s="1">
        <f>IF(C4495=0,IF(B4494=Protocol!$V$20,1,B4494+1),B4494)</f>
        <v>1</v>
      </c>
      <c r="C4495" s="1">
        <f>IF(C4494+1=Protocol!$V$21,0,C4494+1)</f>
        <v>8</v>
      </c>
      <c r="D4495" s="1">
        <f t="shared" si="157"/>
        <v>6</v>
      </c>
      <c r="E4495" s="1" t="str">
        <f>INDEX(Protocol[Mark],MATCH(C4495,Protocol[Step],0))</f>
        <v>6S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282010006</v>
      </c>
      <c r="H4495" s="134">
        <f>Systematic[[#This Row],[SampleVariableLabel]]+100*Systematic[[#This Row],[State]]</f>
        <v>282010806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282</v>
      </c>
      <c r="B4496" s="1">
        <f>IF(C4496=0,IF(B4495=Protocol!$V$20,1,B4495+1),B4495)</f>
        <v>1</v>
      </c>
      <c r="C4496" s="1">
        <f>IF(C4495+1=Protocol!$V$21,0,C4495+1)</f>
        <v>9</v>
      </c>
      <c r="D4496" s="1">
        <f t="shared" si="157"/>
        <v>1</v>
      </c>
      <c r="E4496" s="1" t="str">
        <f>INDEX(Protocol[Mark],MATCH(C4496,Protocol[Step],0))</f>
        <v>7Gp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282010001</v>
      </c>
      <c r="H4496" s="134">
        <f>Systematic[[#This Row],[SampleVariableLabel]]+100*Systematic[[#This Row],[State]]</f>
        <v>282010901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282</v>
      </c>
      <c r="B4497" s="1">
        <f>IF(C4497=0,IF(B4496=Protocol!$V$20,1,B4496+1),B4496)</f>
        <v>1</v>
      </c>
      <c r="C4497" s="1">
        <f>IF(C4496+1=Protocol!$V$21,0,C4496+1)</f>
        <v>10</v>
      </c>
      <c r="D4497" s="1">
        <f t="shared" si="157"/>
        <v>2</v>
      </c>
      <c r="E4497" s="1" t="str">
        <f>INDEX(Protocol[Mark],MATCH(C4497,Protocol[Step],0))</f>
        <v>8U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282010002</v>
      </c>
      <c r="H4497" s="134">
        <f>Systematic[[#This Row],[SampleVariableLabel]]+100*Systematic[[#This Row],[State]]</f>
        <v>282011002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282</v>
      </c>
      <c r="B4498" s="1">
        <f>IF(C4498=0,IF(B4497=Protocol!$V$20,1,B4497+1),B4497)</f>
        <v>1</v>
      </c>
      <c r="C4498" s="1">
        <f>IF(C4497+1=Protocol!$V$21,0,C4497+1)</f>
        <v>11</v>
      </c>
      <c r="D4498" s="1">
        <f t="shared" si="157"/>
        <v>3</v>
      </c>
      <c r="E4498" s="1" t="str">
        <f>INDEX(Protocol[Mark],MATCH(C4498,Protocol[Step],0))</f>
        <v>9Rot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282010003</v>
      </c>
      <c r="H4498" s="134">
        <f>Systematic[[#This Row],[SampleVariableLabel]]+100*Systematic[[#This Row],[State]]</f>
        <v>282011103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282</v>
      </c>
      <c r="B4499" s="1">
        <f>IF(C4499=0,IF(B4498=Protocol!$V$20,1,B4498+1),B4498)</f>
        <v>1</v>
      </c>
      <c r="C4499" s="1">
        <f>IF(C4498+1=Protocol!$V$21,0,C4498+1)</f>
        <v>12</v>
      </c>
      <c r="D4499" s="1">
        <f t="shared" si="157"/>
        <v>4</v>
      </c>
      <c r="E4499" s="1" t="str">
        <f>INDEX(Protocol[Mark],MATCH(C4499,Protocol[Step],0))</f>
        <v>10Ama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282010004</v>
      </c>
      <c r="H4499" s="134">
        <f>Systematic[[#This Row],[SampleVariableLabel]]+100*Systematic[[#This Row],[State]]</f>
        <v>282011204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283</v>
      </c>
      <c r="B4500" s="1">
        <f>IF(C4500=0,IF(B4499=Protocol!$V$20,1,B4499+1),B4499)</f>
        <v>1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0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283010005</v>
      </c>
      <c r="H4500" s="134">
        <f>Systematic[[#This Row],[SampleVariableLabel]]+100*Systematic[[#This Row],[State]]</f>
        <v>283010005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283</v>
      </c>
      <c r="B4501" s="1">
        <f>IF(C4501=0,IF(B4500=Protocol!$V$20,1,B4500+1),B4500)</f>
        <v>1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1D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283010006</v>
      </c>
      <c r="H4501" s="134">
        <f>Systematic[[#This Row],[SampleVariableLabel]]+100*Systematic[[#This Row],[State]]</f>
        <v>283010106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283</v>
      </c>
      <c r="B4502" s="1">
        <f>IF(C4502=0,IF(B4501=Protocol!$V$20,1,B4501+1),B4501)</f>
        <v>1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(M.1)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283010001</v>
      </c>
      <c r="H4502" s="134">
        <f>Systematic[[#This Row],[SampleVariableLabel]]+100*Systematic[[#This Row],[State]]</f>
        <v>283010201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283</v>
      </c>
      <c r="B4503" s="1">
        <f>IF(C4503=0,IF(B4502=Protocol!$V$20,1,B4502+1),B4502)</f>
        <v>1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2Oct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283010002</v>
      </c>
      <c r="H4503" s="134">
        <f>Systematic[[#This Row],[SampleVariableLabel]]+100*Systematic[[#This Row],[State]]</f>
        <v>283010302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283</v>
      </c>
      <c r="B4504" s="1">
        <f>IF(C4504=0,IF(B4503=Protocol!$V$20,1,B4503+1),B4503)</f>
        <v>1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3M2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283010003</v>
      </c>
      <c r="H4504" s="134">
        <f>Systematic[[#This Row],[SampleVariableLabel]]+100*Systematic[[#This Row],[State]]</f>
        <v>283010403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283</v>
      </c>
      <c r="B4505" s="1">
        <f>IF(C4505=0,IF(B4504=Protocol!$V$20,1,B4504+1),B4504)</f>
        <v>1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M(c)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283010004</v>
      </c>
      <c r="H4505" s="134">
        <f>Systematic[[#This Row],[SampleVariableLabel]]+100*Systematic[[#This Row],[State]]</f>
        <v>283010504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283</v>
      </c>
      <c r="B4506" s="1">
        <f>IF(C4506=0,IF(B4505=Protocol!$V$20,1,B4505+1),B4505)</f>
        <v>1</v>
      </c>
      <c r="C4506" s="1">
        <f>IF(C4505+1=Protocol!$V$21,0,C4505+1)</f>
        <v>6</v>
      </c>
      <c r="D4506" s="1">
        <f t="shared" si="157"/>
        <v>5</v>
      </c>
      <c r="E4506" s="1" t="str">
        <f>INDEX(Protocol[Mark],MATCH(C4506,Protocol[Step],0))</f>
        <v>4P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283010005</v>
      </c>
      <c r="H4506" s="134">
        <f>Systematic[[#This Row],[SampleVariableLabel]]+100*Systematic[[#This Row],[State]]</f>
        <v>283010605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283</v>
      </c>
      <c r="B4507" s="1">
        <f>IF(C4507=0,IF(B4506=Protocol!$V$20,1,B4506+1),B4506)</f>
        <v>1</v>
      </c>
      <c r="C4507" s="1">
        <f>IF(C4506+1=Protocol!$V$21,0,C4506+1)</f>
        <v>7</v>
      </c>
      <c r="D4507" s="1">
        <f t="shared" si="157"/>
        <v>6</v>
      </c>
      <c r="E4507" s="1" t="str">
        <f>INDEX(Protocol[Mark],MATCH(C4507,Protocol[Step],0))</f>
        <v>5G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283010006</v>
      </c>
      <c r="H4507" s="134">
        <f>Systematic[[#This Row],[SampleVariableLabel]]+100*Systematic[[#This Row],[State]]</f>
        <v>283010706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283</v>
      </c>
      <c r="B4508" s="1">
        <f>IF(C4508=0,IF(B4507=Protocol!$V$20,1,B4507+1),B4507)</f>
        <v>1</v>
      </c>
      <c r="C4508" s="1">
        <f>IF(C4507+1=Protocol!$V$21,0,C4507+1)</f>
        <v>8</v>
      </c>
      <c r="D4508" s="1">
        <f t="shared" si="157"/>
        <v>1</v>
      </c>
      <c r="E4508" s="1" t="str">
        <f>INDEX(Protocol[Mark],MATCH(C4508,Protocol[Step],0))</f>
        <v>6S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283010001</v>
      </c>
      <c r="H4508" s="134">
        <f>Systematic[[#This Row],[SampleVariableLabel]]+100*Systematic[[#This Row],[State]]</f>
        <v>283010801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283</v>
      </c>
      <c r="B4509" s="1">
        <f>IF(C4509=0,IF(B4508=Protocol!$V$20,1,B4508+1),B4508)</f>
        <v>1</v>
      </c>
      <c r="C4509" s="1">
        <f>IF(C4508+1=Protocol!$V$21,0,C4508+1)</f>
        <v>9</v>
      </c>
      <c r="D4509" s="1">
        <f t="shared" si="157"/>
        <v>2</v>
      </c>
      <c r="E4509" s="1" t="str">
        <f>INDEX(Protocol[Mark],MATCH(C4509,Protocol[Step],0))</f>
        <v>7Gp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283010002</v>
      </c>
      <c r="H4509" s="134">
        <f>Systematic[[#This Row],[SampleVariableLabel]]+100*Systematic[[#This Row],[State]]</f>
        <v>283010902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283</v>
      </c>
      <c r="B4510" s="1">
        <f>IF(C4510=0,IF(B4509=Protocol!$V$20,1,B4509+1),B4509)</f>
        <v>1</v>
      </c>
      <c r="C4510" s="1">
        <f>IF(C4509+1=Protocol!$V$21,0,C4509+1)</f>
        <v>10</v>
      </c>
      <c r="D4510" s="1">
        <f t="shared" si="157"/>
        <v>3</v>
      </c>
      <c r="E4510" s="1" t="str">
        <f>INDEX(Protocol[Mark],MATCH(C4510,Protocol[Step],0))</f>
        <v>8U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283010003</v>
      </c>
      <c r="H4510" s="134">
        <f>Systematic[[#This Row],[SampleVariableLabel]]+100*Systematic[[#This Row],[State]]</f>
        <v>283011003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283</v>
      </c>
      <c r="B4511" s="1">
        <f>IF(C4511=0,IF(B4510=Protocol!$V$20,1,B4510+1),B4510)</f>
        <v>1</v>
      </c>
      <c r="C4511" s="1">
        <f>IF(C4510+1=Protocol!$V$21,0,C4510+1)</f>
        <v>11</v>
      </c>
      <c r="D4511" s="1">
        <f t="shared" si="157"/>
        <v>4</v>
      </c>
      <c r="E4511" s="1" t="str">
        <f>INDEX(Protocol[Mark],MATCH(C4511,Protocol[Step],0))</f>
        <v>9Rot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283010004</v>
      </c>
      <c r="H4511" s="134">
        <f>Systematic[[#This Row],[SampleVariableLabel]]+100*Systematic[[#This Row],[State]]</f>
        <v>283011104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283</v>
      </c>
      <c r="B4512" s="1">
        <f>IF(C4512=0,IF(B4511=Protocol!$V$20,1,B4511+1),B4511)</f>
        <v>1</v>
      </c>
      <c r="C4512" s="1">
        <f>IF(C4511+1=Protocol!$V$21,0,C4511+1)</f>
        <v>12</v>
      </c>
      <c r="D4512" s="1">
        <f t="shared" si="157"/>
        <v>5</v>
      </c>
      <c r="E4512" s="1" t="str">
        <f>INDEX(Protocol[Mark],MATCH(C4512,Protocol[Step],0))</f>
        <v>10Ama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283010005</v>
      </c>
      <c r="H4512" s="134">
        <f>Systematic[[#This Row],[SampleVariableLabel]]+100*Systematic[[#This Row],[State]]</f>
        <v>283011205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284</v>
      </c>
      <c r="B4513" s="1">
        <f>IF(C4513=0,IF(B4512=Protocol!$V$20,1,B4512+1),B4512)</f>
        <v>1</v>
      </c>
      <c r="C4513" s="1">
        <f>IF(C4512+1=Protocol!$V$21,0,C4512+1)</f>
        <v>0</v>
      </c>
      <c r="D4513" s="1">
        <f t="shared" si="157"/>
        <v>6</v>
      </c>
      <c r="E4513" s="1" t="str">
        <f>INDEX(Protocol[Mark],MATCH(C4513,Protocol[Step],0))</f>
        <v>0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284010006</v>
      </c>
      <c r="H4513" s="134">
        <f>Systematic[[#This Row],[SampleVariableLabel]]+100*Systematic[[#This Row],[State]]</f>
        <v>284010006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284</v>
      </c>
      <c r="B4514" s="1">
        <f>IF(C4514=0,IF(B4513=Protocol!$V$20,1,B4513+1),B4513)</f>
        <v>1</v>
      </c>
      <c r="C4514" s="1">
        <f>IF(C4513+1=Protocol!$V$21,0,C4513+1)</f>
        <v>1</v>
      </c>
      <c r="D4514" s="1">
        <f t="shared" si="157"/>
        <v>1</v>
      </c>
      <c r="E4514" s="1" t="str">
        <f>INDEX(Protocol[Mark],MATCH(C4514,Protocol[Step],0))</f>
        <v>1D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284010001</v>
      </c>
      <c r="H4514" s="134">
        <f>Systematic[[#This Row],[SampleVariableLabel]]+100*Systematic[[#This Row],[State]]</f>
        <v>284010101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284</v>
      </c>
      <c r="B4515" s="1">
        <f>IF(C4515=0,IF(B4514=Protocol!$V$20,1,B4514+1),B4514)</f>
        <v>1</v>
      </c>
      <c r="C4515" s="1">
        <f>IF(C4514+1=Protocol!$V$21,0,C4514+1)</f>
        <v>2</v>
      </c>
      <c r="D4515" s="1">
        <f t="shared" si="157"/>
        <v>2</v>
      </c>
      <c r="E4515" s="1" t="str">
        <f>INDEX(Protocol[Mark],MATCH(C4515,Protocol[Step],0))</f>
        <v>(M.1)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284010002</v>
      </c>
      <c r="H4515" s="134">
        <f>Systematic[[#This Row],[SampleVariableLabel]]+100*Systematic[[#This Row],[State]]</f>
        <v>284010202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284</v>
      </c>
      <c r="B4516" s="1">
        <f>IF(C4516=0,IF(B4515=Protocol!$V$20,1,B4515+1),B4515)</f>
        <v>1</v>
      </c>
      <c r="C4516" s="1">
        <f>IF(C4515+1=Protocol!$V$21,0,C4515+1)</f>
        <v>3</v>
      </c>
      <c r="D4516" s="1">
        <f t="shared" si="157"/>
        <v>3</v>
      </c>
      <c r="E4516" s="1" t="str">
        <f>INDEX(Protocol[Mark],MATCH(C4516,Protocol[Step],0))</f>
        <v>2Oct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284010003</v>
      </c>
      <c r="H4516" s="134">
        <f>Systematic[[#This Row],[SampleVariableLabel]]+100*Systematic[[#This Row],[State]]</f>
        <v>284010303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284</v>
      </c>
      <c r="B4517" s="1">
        <f>IF(C4517=0,IF(B4516=Protocol!$V$20,1,B4516+1),B4516)</f>
        <v>1</v>
      </c>
      <c r="C4517" s="1">
        <f>IF(C4516+1=Protocol!$V$21,0,C4516+1)</f>
        <v>4</v>
      </c>
      <c r="D4517" s="1">
        <f t="shared" si="157"/>
        <v>4</v>
      </c>
      <c r="E4517" s="1" t="str">
        <f>INDEX(Protocol[Mark],MATCH(C4517,Protocol[Step],0))</f>
        <v>3M2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284010004</v>
      </c>
      <c r="H4517" s="134">
        <f>Systematic[[#This Row],[SampleVariableLabel]]+100*Systematic[[#This Row],[State]]</f>
        <v>284010404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284</v>
      </c>
      <c r="B4518" s="1">
        <f>IF(C4518=0,IF(B4517=Protocol!$V$20,1,B4517+1),B4517)</f>
        <v>1</v>
      </c>
      <c r="C4518" s="1">
        <f>IF(C4517+1=Protocol!$V$21,0,C4517+1)</f>
        <v>5</v>
      </c>
      <c r="D4518" s="1">
        <f t="shared" si="157"/>
        <v>5</v>
      </c>
      <c r="E4518" s="1" t="str">
        <f>INDEX(Protocol[Mark],MATCH(C4518,Protocol[Step],0))</f>
        <v>M(c)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284010005</v>
      </c>
      <c r="H4518" s="134">
        <f>Systematic[[#This Row],[SampleVariableLabel]]+100*Systematic[[#This Row],[State]]</f>
        <v>284010505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284</v>
      </c>
      <c r="B4519" s="1">
        <f>IF(C4519=0,IF(B4518=Protocol!$V$20,1,B4518+1),B4518)</f>
        <v>1</v>
      </c>
      <c r="C4519" s="1">
        <f>IF(C4518+1=Protocol!$V$21,0,C4518+1)</f>
        <v>6</v>
      </c>
      <c r="D4519" s="1">
        <f t="shared" si="157"/>
        <v>6</v>
      </c>
      <c r="E4519" s="1" t="str">
        <f>INDEX(Protocol[Mark],MATCH(C4519,Protocol[Step],0))</f>
        <v>4P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284010006</v>
      </c>
      <c r="H4519" s="134">
        <f>Systematic[[#This Row],[SampleVariableLabel]]+100*Systematic[[#This Row],[State]]</f>
        <v>284010606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284</v>
      </c>
      <c r="B4520" s="1">
        <f>IF(C4520=0,IF(B4519=Protocol!$V$20,1,B4519+1),B4519)</f>
        <v>1</v>
      </c>
      <c r="C4520" s="1">
        <f>IF(C4519+1=Protocol!$V$21,0,C4519+1)</f>
        <v>7</v>
      </c>
      <c r="D4520" s="1">
        <f t="shared" si="157"/>
        <v>1</v>
      </c>
      <c r="E4520" s="1" t="str">
        <f>INDEX(Protocol[Mark],MATCH(C4520,Protocol[Step],0))</f>
        <v>5G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284010001</v>
      </c>
      <c r="H4520" s="134">
        <f>Systematic[[#This Row],[SampleVariableLabel]]+100*Systematic[[#This Row],[State]]</f>
        <v>284010701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284</v>
      </c>
      <c r="B4521" s="1">
        <f>IF(C4521=0,IF(B4520=Protocol!$V$20,1,B4520+1),B4520)</f>
        <v>1</v>
      </c>
      <c r="C4521" s="1">
        <f>IF(C4520+1=Protocol!$V$21,0,C4520+1)</f>
        <v>8</v>
      </c>
      <c r="D4521" s="1">
        <f t="shared" si="157"/>
        <v>2</v>
      </c>
      <c r="E4521" s="1" t="str">
        <f>INDEX(Protocol[Mark],MATCH(C4521,Protocol[Step],0))</f>
        <v>6S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284010002</v>
      </c>
      <c r="H4521" s="134">
        <f>Systematic[[#This Row],[SampleVariableLabel]]+100*Systematic[[#This Row],[State]]</f>
        <v>284010802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284</v>
      </c>
      <c r="B4522" s="1">
        <f>IF(C4522=0,IF(B4521=Protocol!$V$20,1,B4521+1),B4521)</f>
        <v>1</v>
      </c>
      <c r="C4522" s="1">
        <f>IF(C4521+1=Protocol!$V$21,0,C4521+1)</f>
        <v>9</v>
      </c>
      <c r="D4522" s="1">
        <f t="shared" si="157"/>
        <v>3</v>
      </c>
      <c r="E4522" s="1" t="str">
        <f>INDEX(Protocol[Mark],MATCH(C4522,Protocol[Step],0))</f>
        <v>7Gp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284010003</v>
      </c>
      <c r="H4522" s="134">
        <f>Systematic[[#This Row],[SampleVariableLabel]]+100*Systematic[[#This Row],[State]]</f>
        <v>284010903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284</v>
      </c>
      <c r="B4523" s="1">
        <f>IF(C4523=0,IF(B4522=Protocol!$V$20,1,B4522+1),B4522)</f>
        <v>1</v>
      </c>
      <c r="C4523" s="1">
        <f>IF(C4522+1=Protocol!$V$21,0,C4522+1)</f>
        <v>10</v>
      </c>
      <c r="D4523" s="1">
        <f t="shared" si="157"/>
        <v>4</v>
      </c>
      <c r="E4523" s="1" t="str">
        <f>INDEX(Protocol[Mark],MATCH(C4523,Protocol[Step],0))</f>
        <v>8U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284010004</v>
      </c>
      <c r="H4523" s="134">
        <f>Systematic[[#This Row],[SampleVariableLabel]]+100*Systematic[[#This Row],[State]]</f>
        <v>284011004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284</v>
      </c>
      <c r="B4524" s="1">
        <f>IF(C4524=0,IF(B4523=Protocol!$V$20,1,B4523+1),B4523)</f>
        <v>1</v>
      </c>
      <c r="C4524" s="1">
        <f>IF(C4523+1=Protocol!$V$21,0,C4523+1)</f>
        <v>11</v>
      </c>
      <c r="D4524" s="1">
        <f t="shared" si="157"/>
        <v>5</v>
      </c>
      <c r="E4524" s="1" t="str">
        <f>INDEX(Protocol[Mark],MATCH(C4524,Protocol[Step],0))</f>
        <v>9Rot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284010005</v>
      </c>
      <c r="H4524" s="134">
        <f>Systematic[[#This Row],[SampleVariableLabel]]+100*Systematic[[#This Row],[State]]</f>
        <v>284011105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284</v>
      </c>
      <c r="B4525" s="1">
        <f>IF(C4525=0,IF(B4524=Protocol!$V$20,1,B4524+1),B4524)</f>
        <v>1</v>
      </c>
      <c r="C4525" s="1">
        <f>IF(C4524+1=Protocol!$V$21,0,C4524+1)</f>
        <v>12</v>
      </c>
      <c r="D4525" s="1">
        <f t="shared" si="157"/>
        <v>6</v>
      </c>
      <c r="E4525" s="1" t="str">
        <f>INDEX(Protocol[Mark],MATCH(C4525,Protocol[Step],0))</f>
        <v>10Ama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284010006</v>
      </c>
      <c r="H4525" s="134">
        <f>Systematic[[#This Row],[SampleVariableLabel]]+100*Systematic[[#This Row],[State]]</f>
        <v>284011206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285</v>
      </c>
      <c r="B4526" s="1">
        <f>IF(C4526=0,IF(B4525=Protocol!$V$20,1,B4525+1),B4525)</f>
        <v>1</v>
      </c>
      <c r="C4526" s="1">
        <f>IF(C4525+1=Protocol!$V$21,0,C4525+1)</f>
        <v>0</v>
      </c>
      <c r="D4526" s="1">
        <f t="shared" si="157"/>
        <v>1</v>
      </c>
      <c r="E4526" s="1" t="str">
        <f>INDEX(Protocol[Mark],MATCH(C4526,Protocol[Step],0))</f>
        <v>0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285010001</v>
      </c>
      <c r="H4526" s="134">
        <f>Systematic[[#This Row],[SampleVariableLabel]]+100*Systematic[[#This Row],[State]]</f>
        <v>285010001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285</v>
      </c>
      <c r="B4527" s="1">
        <f>IF(C4527=0,IF(B4526=Protocol!$V$20,1,B4526+1),B4526)</f>
        <v>1</v>
      </c>
      <c r="C4527" s="1">
        <f>IF(C4526+1=Protocol!$V$21,0,C4526+1)</f>
        <v>1</v>
      </c>
      <c r="D4527" s="1">
        <f t="shared" si="157"/>
        <v>2</v>
      </c>
      <c r="E4527" s="1" t="str">
        <f>INDEX(Protocol[Mark],MATCH(C4527,Protocol[Step],0))</f>
        <v>1D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285010002</v>
      </c>
      <c r="H4527" s="134">
        <f>Systematic[[#This Row],[SampleVariableLabel]]+100*Systematic[[#This Row],[State]]</f>
        <v>285010102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285</v>
      </c>
      <c r="B4528" s="1">
        <f>IF(C4528=0,IF(B4527=Protocol!$V$20,1,B4527+1),B4527)</f>
        <v>1</v>
      </c>
      <c r="C4528" s="1">
        <f>IF(C4527+1=Protocol!$V$21,0,C4527+1)</f>
        <v>2</v>
      </c>
      <c r="D4528" s="1">
        <f t="shared" si="157"/>
        <v>3</v>
      </c>
      <c r="E4528" s="1" t="str">
        <f>INDEX(Protocol[Mark],MATCH(C4528,Protocol[Step],0))</f>
        <v>(M.1)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285010003</v>
      </c>
      <c r="H4528" s="134">
        <f>Systematic[[#This Row],[SampleVariableLabel]]+100*Systematic[[#This Row],[State]]</f>
        <v>285010203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285</v>
      </c>
      <c r="B4529" s="1">
        <f>IF(C4529=0,IF(B4528=Protocol!$V$20,1,B4528+1),B4528)</f>
        <v>1</v>
      </c>
      <c r="C4529" s="1">
        <f>IF(C4528+1=Protocol!$V$21,0,C4528+1)</f>
        <v>3</v>
      </c>
      <c r="D4529" s="1">
        <f t="shared" si="157"/>
        <v>4</v>
      </c>
      <c r="E4529" s="1" t="str">
        <f>INDEX(Protocol[Mark],MATCH(C4529,Protocol[Step],0))</f>
        <v>2Oct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285010004</v>
      </c>
      <c r="H4529" s="134">
        <f>Systematic[[#This Row],[SampleVariableLabel]]+100*Systematic[[#This Row],[State]]</f>
        <v>285010304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285</v>
      </c>
      <c r="B4530" s="1">
        <f>IF(C4530=0,IF(B4529=Protocol!$V$20,1,B4529+1),B4529)</f>
        <v>1</v>
      </c>
      <c r="C4530" s="1">
        <f>IF(C4529+1=Protocol!$V$21,0,C4529+1)</f>
        <v>4</v>
      </c>
      <c r="D4530" s="1">
        <f t="shared" si="157"/>
        <v>5</v>
      </c>
      <c r="E4530" s="1" t="str">
        <f>INDEX(Protocol[Mark],MATCH(C4530,Protocol[Step],0))</f>
        <v>3M2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285010005</v>
      </c>
      <c r="H4530" s="134">
        <f>Systematic[[#This Row],[SampleVariableLabel]]+100*Systematic[[#This Row],[State]]</f>
        <v>285010405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285</v>
      </c>
      <c r="B4531" s="1">
        <f>IF(C4531=0,IF(B4530=Protocol!$V$20,1,B4530+1),B4530)</f>
        <v>1</v>
      </c>
      <c r="C4531" s="1">
        <f>IF(C4530+1=Protocol!$V$21,0,C4530+1)</f>
        <v>5</v>
      </c>
      <c r="D4531" s="1">
        <f t="shared" si="157"/>
        <v>6</v>
      </c>
      <c r="E4531" s="1" t="str">
        <f>INDEX(Protocol[Mark],MATCH(C4531,Protocol[Step],0))</f>
        <v>M(c)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285010006</v>
      </c>
      <c r="H4531" s="134">
        <f>Systematic[[#This Row],[SampleVariableLabel]]+100*Systematic[[#This Row],[State]]</f>
        <v>285010506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285</v>
      </c>
      <c r="B4532" s="1">
        <f>IF(C4532=0,IF(B4531=Protocol!$V$20,1,B4531+1),B4531)</f>
        <v>1</v>
      </c>
      <c r="C4532" s="1">
        <f>IF(C4531+1=Protocol!$V$21,0,C4531+1)</f>
        <v>6</v>
      </c>
      <c r="D4532" s="1">
        <f t="shared" si="157"/>
        <v>1</v>
      </c>
      <c r="E4532" s="1" t="str">
        <f>INDEX(Protocol[Mark],MATCH(C4532,Protocol[Step],0))</f>
        <v>4P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285010001</v>
      </c>
      <c r="H4532" s="134">
        <f>Systematic[[#This Row],[SampleVariableLabel]]+100*Systematic[[#This Row],[State]]</f>
        <v>285010601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285</v>
      </c>
      <c r="B4533" s="1">
        <f>IF(C4533=0,IF(B4532=Protocol!$V$20,1,B4532+1),B4532)</f>
        <v>1</v>
      </c>
      <c r="C4533" s="1">
        <f>IF(C4532+1=Protocol!$V$21,0,C4532+1)</f>
        <v>7</v>
      </c>
      <c r="D4533" s="1">
        <f t="shared" si="157"/>
        <v>2</v>
      </c>
      <c r="E4533" s="1" t="str">
        <f>INDEX(Protocol[Mark],MATCH(C4533,Protocol[Step],0))</f>
        <v>5G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285010002</v>
      </c>
      <c r="H4533" s="134">
        <f>Systematic[[#This Row],[SampleVariableLabel]]+100*Systematic[[#This Row],[State]]</f>
        <v>285010702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285</v>
      </c>
      <c r="B4534" s="1">
        <f>IF(C4534=0,IF(B4533=Protocol!$V$20,1,B4533+1),B4533)</f>
        <v>1</v>
      </c>
      <c r="C4534" s="1">
        <f>IF(C4533+1=Protocol!$V$21,0,C4533+1)</f>
        <v>8</v>
      </c>
      <c r="D4534" s="1">
        <f t="shared" si="157"/>
        <v>3</v>
      </c>
      <c r="E4534" s="1" t="str">
        <f>INDEX(Protocol[Mark],MATCH(C4534,Protocol[Step],0))</f>
        <v>6S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285010003</v>
      </c>
      <c r="H4534" s="134">
        <f>Systematic[[#This Row],[SampleVariableLabel]]+100*Systematic[[#This Row],[State]]</f>
        <v>285010803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285</v>
      </c>
      <c r="B4535" s="1">
        <f>IF(C4535=0,IF(B4534=Protocol!$V$20,1,B4534+1),B4534)</f>
        <v>1</v>
      </c>
      <c r="C4535" s="1">
        <f>IF(C4534+1=Protocol!$V$21,0,C4534+1)</f>
        <v>9</v>
      </c>
      <c r="D4535" s="1">
        <f t="shared" si="157"/>
        <v>4</v>
      </c>
      <c r="E4535" s="1" t="str">
        <f>INDEX(Protocol[Mark],MATCH(C4535,Protocol[Step],0))</f>
        <v>7Gp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285010004</v>
      </c>
      <c r="H4535" s="134">
        <f>Systematic[[#This Row],[SampleVariableLabel]]+100*Systematic[[#This Row],[State]]</f>
        <v>285010904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285</v>
      </c>
      <c r="B4536" s="1">
        <f>IF(C4536=0,IF(B4535=Protocol!$V$20,1,B4535+1),B4535)</f>
        <v>1</v>
      </c>
      <c r="C4536" s="1">
        <f>IF(C4535+1=Protocol!$V$21,0,C4535+1)</f>
        <v>10</v>
      </c>
      <c r="D4536" s="1">
        <f t="shared" si="157"/>
        <v>5</v>
      </c>
      <c r="E4536" s="1" t="str">
        <f>INDEX(Protocol[Mark],MATCH(C4536,Protocol[Step],0))</f>
        <v>8U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285010005</v>
      </c>
      <c r="H4536" s="134">
        <f>Systematic[[#This Row],[SampleVariableLabel]]+100*Systematic[[#This Row],[State]]</f>
        <v>285011005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285</v>
      </c>
      <c r="B4537" s="1">
        <f>IF(C4537=0,IF(B4536=Protocol!$V$20,1,B4536+1),B4536)</f>
        <v>1</v>
      </c>
      <c r="C4537" s="1">
        <f>IF(C4536+1=Protocol!$V$21,0,C4536+1)</f>
        <v>11</v>
      </c>
      <c r="D4537" s="1">
        <f t="shared" si="157"/>
        <v>6</v>
      </c>
      <c r="E4537" s="1" t="str">
        <f>INDEX(Protocol[Mark],MATCH(C4537,Protocol[Step],0))</f>
        <v>9Rot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285010006</v>
      </c>
      <c r="H4537" s="134">
        <f>Systematic[[#This Row],[SampleVariableLabel]]+100*Systematic[[#This Row],[State]]</f>
        <v>285011106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285</v>
      </c>
      <c r="B4538" s="1">
        <f>IF(C4538=0,IF(B4537=Protocol!$V$20,1,B4537+1),B4537)</f>
        <v>1</v>
      </c>
      <c r="C4538" s="1">
        <f>IF(C4537+1=Protocol!$V$21,0,C4537+1)</f>
        <v>12</v>
      </c>
      <c r="D4538" s="1">
        <f t="shared" si="157"/>
        <v>1</v>
      </c>
      <c r="E4538" s="1" t="str">
        <f>INDEX(Protocol[Mark],MATCH(C4538,Protocol[Step],0))</f>
        <v>10Ama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285010001</v>
      </c>
      <c r="H4538" s="134">
        <f>Systematic[[#This Row],[SampleVariableLabel]]+100*Systematic[[#This Row],[State]]</f>
        <v>285011201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286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0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286010002</v>
      </c>
      <c r="H4539" s="134">
        <f>Systematic[[#This Row],[SampleVariableLabel]]+100*Systematic[[#This Row],[State]]</f>
        <v>286010002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286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286010003</v>
      </c>
      <c r="H4540" s="134">
        <f>Systematic[[#This Row],[SampleVariableLabel]]+100*Systematic[[#This Row],[State]]</f>
        <v>286010103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286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(M.1)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286010004</v>
      </c>
      <c r="H4541" s="134">
        <f>Systematic[[#This Row],[SampleVariableLabel]]+100*Systematic[[#This Row],[State]]</f>
        <v>286010204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286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2Oct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286010005</v>
      </c>
      <c r="H4542" s="134">
        <f>Systematic[[#This Row],[SampleVariableLabel]]+100*Systematic[[#This Row],[State]]</f>
        <v>286010305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286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3M2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286010006</v>
      </c>
      <c r="H4543" s="134">
        <f>Systematic[[#This Row],[SampleVariableLabel]]+100*Systematic[[#This Row],[State]]</f>
        <v>286010406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286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M(c)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286010001</v>
      </c>
      <c r="H4544" s="134">
        <f>Systematic[[#This Row],[SampleVariableLabel]]+100*Systematic[[#This Row],[State]]</f>
        <v>286010501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286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4P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286010002</v>
      </c>
      <c r="H4545" s="134">
        <f>Systematic[[#This Row],[SampleVariableLabel]]+100*Systematic[[#This Row],[State]]</f>
        <v>286010602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286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5G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286010003</v>
      </c>
      <c r="H4546" s="134">
        <f>Systematic[[#This Row],[SampleVariableLabel]]+100*Systematic[[#This Row],[State]]</f>
        <v>286010703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286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6S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286010004</v>
      </c>
      <c r="H4547" s="134">
        <f>Systematic[[#This Row],[SampleVariableLabel]]+100*Systematic[[#This Row],[State]]</f>
        <v>286010804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286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7Gp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286010005</v>
      </c>
      <c r="H4548" s="134">
        <f>Systematic[[#This Row],[SampleVariableLabel]]+100*Systematic[[#This Row],[State]]</f>
        <v>286010905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286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8U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286010006</v>
      </c>
      <c r="H4549" s="134">
        <f>Systematic[[#This Row],[SampleVariableLabel]]+100*Systematic[[#This Row],[State]]</f>
        <v>286011006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286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9Rot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286010001</v>
      </c>
      <c r="H4550" s="134">
        <f>Systematic[[#This Row],[SampleVariableLabel]]+100*Systematic[[#This Row],[State]]</f>
        <v>286011101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286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10Ama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286010002</v>
      </c>
      <c r="H4551" s="134">
        <f>Systematic[[#This Row],[SampleVariableLabel]]+100*Systematic[[#This Row],[State]]</f>
        <v>286011202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287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0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287010003</v>
      </c>
      <c r="H4552" s="134">
        <f>Systematic[[#This Row],[SampleVariableLabel]]+100*Systematic[[#This Row],[State]]</f>
        <v>287010003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287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287010004</v>
      </c>
      <c r="H4553" s="134">
        <f>Systematic[[#This Row],[SampleVariableLabel]]+100*Systematic[[#This Row],[State]]</f>
        <v>287010104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287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(M.1)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287010005</v>
      </c>
      <c r="H4554" s="134">
        <f>Systematic[[#This Row],[SampleVariableLabel]]+100*Systematic[[#This Row],[State]]</f>
        <v>287010205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287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2Oct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287010006</v>
      </c>
      <c r="H4555" s="134">
        <f>Systematic[[#This Row],[SampleVariableLabel]]+100*Systematic[[#This Row],[State]]</f>
        <v>287010306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287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3M2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287010001</v>
      </c>
      <c r="H4556" s="134">
        <f>Systematic[[#This Row],[SampleVariableLabel]]+100*Systematic[[#This Row],[State]]</f>
        <v>287010401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287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M(c)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287010002</v>
      </c>
      <c r="H4557" s="134">
        <f>Systematic[[#This Row],[SampleVariableLabel]]+100*Systematic[[#This Row],[State]]</f>
        <v>287010502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287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4P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287010003</v>
      </c>
      <c r="H4558" s="134">
        <f>Systematic[[#This Row],[SampleVariableLabel]]+100*Systematic[[#This Row],[State]]</f>
        <v>287010603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287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5G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287010004</v>
      </c>
      <c r="H4559" s="134">
        <f>Systematic[[#This Row],[SampleVariableLabel]]+100*Systematic[[#This Row],[State]]</f>
        <v>287010704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287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6S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287010005</v>
      </c>
      <c r="H4560" s="134">
        <f>Systematic[[#This Row],[SampleVariableLabel]]+100*Systematic[[#This Row],[State]]</f>
        <v>287010805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287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7Gp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287010006</v>
      </c>
      <c r="H4561" s="134">
        <f>Systematic[[#This Row],[SampleVariableLabel]]+100*Systematic[[#This Row],[State]]</f>
        <v>287010906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287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8U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287010001</v>
      </c>
      <c r="H4562" s="134">
        <f>Systematic[[#This Row],[SampleVariableLabel]]+100*Systematic[[#This Row],[State]]</f>
        <v>287011001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287</v>
      </c>
      <c r="B4563" s="1">
        <f>IF(C4563=0,IF(B4562=Protocol!$V$20,1,B4562+1),B4562)</f>
        <v>1</v>
      </c>
      <c r="C4563" s="1">
        <f>IF(C4562+1=Protocol!$V$21,0,C4562+1)</f>
        <v>11</v>
      </c>
      <c r="D4563" s="1">
        <f t="shared" si="159"/>
        <v>2</v>
      </c>
      <c r="E4563" s="1" t="str">
        <f>INDEX(Protocol[Mark],MATCH(C4563,Protocol[Step],0))</f>
        <v>9Rot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287010002</v>
      </c>
      <c r="H4563" s="134">
        <f>Systematic[[#This Row],[SampleVariableLabel]]+100*Systematic[[#This Row],[State]]</f>
        <v>287011102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287</v>
      </c>
      <c r="B4564" s="1">
        <f>IF(C4564=0,IF(B4563=Protocol!$V$20,1,B4563+1),B4563)</f>
        <v>1</v>
      </c>
      <c r="C4564" s="1">
        <f>IF(C4563+1=Protocol!$V$21,0,C4563+1)</f>
        <v>12</v>
      </c>
      <c r="D4564" s="1">
        <f t="shared" si="159"/>
        <v>3</v>
      </c>
      <c r="E4564" s="1" t="str">
        <f>INDEX(Protocol[Mark],MATCH(C4564,Protocol[Step],0))</f>
        <v>10Ama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287010003</v>
      </c>
      <c r="H4564" s="134">
        <f>Systematic[[#This Row],[SampleVariableLabel]]+100*Systematic[[#This Row],[State]]</f>
        <v>287011203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288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0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288010004</v>
      </c>
      <c r="H4565" s="134">
        <f>Systematic[[#This Row],[SampleVariableLabel]]+100*Systematic[[#This Row],[State]]</f>
        <v>288010004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288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1D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288010005</v>
      </c>
      <c r="H4566" s="134">
        <f>Systematic[[#This Row],[SampleVariableLabel]]+100*Systematic[[#This Row],[State]]</f>
        <v>288010105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288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(M.1)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288010006</v>
      </c>
      <c r="H4567" s="134">
        <f>Systematic[[#This Row],[SampleVariableLabel]]+100*Systematic[[#This Row],[State]]</f>
        <v>288010206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288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2Oct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288010001</v>
      </c>
      <c r="H4568" s="134">
        <f>Systematic[[#This Row],[SampleVariableLabel]]+100*Systematic[[#This Row],[State]]</f>
        <v>288010301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288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3M2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288010002</v>
      </c>
      <c r="H4569" s="134">
        <f>Systematic[[#This Row],[SampleVariableLabel]]+100*Systematic[[#This Row],[State]]</f>
        <v>288010402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288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M(c)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288010003</v>
      </c>
      <c r="H4570" s="134">
        <f>Systematic[[#This Row],[SampleVariableLabel]]+100*Systematic[[#This Row],[State]]</f>
        <v>288010503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288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4P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288010004</v>
      </c>
      <c r="H4571" s="134">
        <f>Systematic[[#This Row],[SampleVariableLabel]]+100*Systematic[[#This Row],[State]]</f>
        <v>288010604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288</v>
      </c>
      <c r="B4572" s="1">
        <f>IF(C4572=0,IF(B4571=Protocol!$V$20,1,B4571+1),B4571)</f>
        <v>1</v>
      </c>
      <c r="C4572" s="1">
        <f>IF(C4571+1=Protocol!$V$21,0,C4571+1)</f>
        <v>7</v>
      </c>
      <c r="D4572" s="1">
        <f t="shared" si="159"/>
        <v>5</v>
      </c>
      <c r="E4572" s="1" t="str">
        <f>INDEX(Protocol[Mark],MATCH(C4572,Protocol[Step],0))</f>
        <v>5G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288010005</v>
      </c>
      <c r="H4572" s="134">
        <f>Systematic[[#This Row],[SampleVariableLabel]]+100*Systematic[[#This Row],[State]]</f>
        <v>288010705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288</v>
      </c>
      <c r="B4573" s="1">
        <f>IF(C4573=0,IF(B4572=Protocol!$V$20,1,B4572+1),B4572)</f>
        <v>1</v>
      </c>
      <c r="C4573" s="1">
        <f>IF(C4572+1=Protocol!$V$21,0,C4572+1)</f>
        <v>8</v>
      </c>
      <c r="D4573" s="1">
        <f t="shared" si="159"/>
        <v>6</v>
      </c>
      <c r="E4573" s="1" t="str">
        <f>INDEX(Protocol[Mark],MATCH(C4573,Protocol[Step],0))</f>
        <v>6S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288010006</v>
      </c>
      <c r="H4573" s="134">
        <f>Systematic[[#This Row],[SampleVariableLabel]]+100*Systematic[[#This Row],[State]]</f>
        <v>288010806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288</v>
      </c>
      <c r="B4574" s="1">
        <f>IF(C4574=0,IF(B4573=Protocol!$V$20,1,B4573+1),B4573)</f>
        <v>1</v>
      </c>
      <c r="C4574" s="1">
        <f>IF(C4573+1=Protocol!$V$21,0,C4573+1)</f>
        <v>9</v>
      </c>
      <c r="D4574" s="1">
        <f t="shared" si="159"/>
        <v>1</v>
      </c>
      <c r="E4574" s="1" t="str">
        <f>INDEX(Protocol[Mark],MATCH(C4574,Protocol[Step],0))</f>
        <v>7Gp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288010001</v>
      </c>
      <c r="H4574" s="134">
        <f>Systematic[[#This Row],[SampleVariableLabel]]+100*Systematic[[#This Row],[State]]</f>
        <v>288010901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288</v>
      </c>
      <c r="B4575" s="1">
        <f>IF(C4575=0,IF(B4574=Protocol!$V$20,1,B4574+1),B4574)</f>
        <v>1</v>
      </c>
      <c r="C4575" s="1">
        <f>IF(C4574+1=Protocol!$V$21,0,C4574+1)</f>
        <v>10</v>
      </c>
      <c r="D4575" s="1">
        <f t="shared" si="159"/>
        <v>2</v>
      </c>
      <c r="E4575" s="1" t="str">
        <f>INDEX(Protocol[Mark],MATCH(C4575,Protocol[Step],0))</f>
        <v>8U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288010002</v>
      </c>
      <c r="H4575" s="134">
        <f>Systematic[[#This Row],[SampleVariableLabel]]+100*Systematic[[#This Row],[State]]</f>
        <v>288011002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288</v>
      </c>
      <c r="B4576" s="1">
        <f>IF(C4576=0,IF(B4575=Protocol!$V$20,1,B4575+1),B4575)</f>
        <v>1</v>
      </c>
      <c r="C4576" s="1">
        <f>IF(C4575+1=Protocol!$V$21,0,C4575+1)</f>
        <v>11</v>
      </c>
      <c r="D4576" s="1">
        <f t="shared" si="159"/>
        <v>3</v>
      </c>
      <c r="E4576" s="1" t="str">
        <f>INDEX(Protocol[Mark],MATCH(C4576,Protocol[Step],0))</f>
        <v>9Rot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288010003</v>
      </c>
      <c r="H4576" s="134">
        <f>Systematic[[#This Row],[SampleVariableLabel]]+100*Systematic[[#This Row],[State]]</f>
        <v>288011103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288</v>
      </c>
      <c r="B4577" s="1">
        <f>IF(C4577=0,IF(B4576=Protocol!$V$20,1,B4576+1),B4576)</f>
        <v>1</v>
      </c>
      <c r="C4577" s="1">
        <f>IF(C4576+1=Protocol!$V$21,0,C4576+1)</f>
        <v>12</v>
      </c>
      <c r="D4577" s="1">
        <f t="shared" si="159"/>
        <v>4</v>
      </c>
      <c r="E4577" s="1" t="str">
        <f>INDEX(Protocol[Mark],MATCH(C4577,Protocol[Step],0))</f>
        <v>10Ama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288010004</v>
      </c>
      <c r="H4577" s="134">
        <f>Systematic[[#This Row],[SampleVariableLabel]]+100*Systematic[[#This Row],[State]]</f>
        <v>288011204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289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0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289010005</v>
      </c>
      <c r="H4578" s="134">
        <f>Systematic[[#This Row],[SampleVariableLabel]]+100*Systematic[[#This Row],[State]]</f>
        <v>289010005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289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289010006</v>
      </c>
      <c r="H4579" s="134">
        <f>Systematic[[#This Row],[SampleVariableLabel]]+100*Systematic[[#This Row],[State]]</f>
        <v>289010106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289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(M.1)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289010001</v>
      </c>
      <c r="H4580" s="134">
        <f>Systematic[[#This Row],[SampleVariableLabel]]+100*Systematic[[#This Row],[State]]</f>
        <v>289010201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289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2Oct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289010002</v>
      </c>
      <c r="H4581" s="134">
        <f>Systematic[[#This Row],[SampleVariableLabel]]+100*Systematic[[#This Row],[State]]</f>
        <v>289010302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289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3M2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289010003</v>
      </c>
      <c r="H4582" s="134">
        <f>Systematic[[#This Row],[SampleVariableLabel]]+100*Systematic[[#This Row],[State]]</f>
        <v>289010403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289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M(c)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289010004</v>
      </c>
      <c r="H4583" s="134">
        <f>Systematic[[#This Row],[SampleVariableLabel]]+100*Systematic[[#This Row],[State]]</f>
        <v>289010504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289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4P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289010005</v>
      </c>
      <c r="H4584" s="134">
        <f>Systematic[[#This Row],[SampleVariableLabel]]+100*Systematic[[#This Row],[State]]</f>
        <v>289010605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289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5G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289010006</v>
      </c>
      <c r="H4585" s="134">
        <f>Systematic[[#This Row],[SampleVariableLabel]]+100*Systematic[[#This Row],[State]]</f>
        <v>289010706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289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6S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289010001</v>
      </c>
      <c r="H4586" s="134">
        <f>Systematic[[#This Row],[SampleVariableLabel]]+100*Systematic[[#This Row],[State]]</f>
        <v>289010801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289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7Gp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289010002</v>
      </c>
      <c r="H4587" s="134">
        <f>Systematic[[#This Row],[SampleVariableLabel]]+100*Systematic[[#This Row],[State]]</f>
        <v>289010902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289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8U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289010003</v>
      </c>
      <c r="H4588" s="134">
        <f>Systematic[[#This Row],[SampleVariableLabel]]+100*Systematic[[#This Row],[State]]</f>
        <v>289011003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289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9Rot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289010004</v>
      </c>
      <c r="H4589" s="134">
        <f>Systematic[[#This Row],[SampleVariableLabel]]+100*Systematic[[#This Row],[State]]</f>
        <v>289011104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289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10Ama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289010005</v>
      </c>
      <c r="H4590" s="134">
        <f>Systematic[[#This Row],[SampleVariableLabel]]+100*Systematic[[#This Row],[State]]</f>
        <v>289011205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290</v>
      </c>
      <c r="B4591" s="1">
        <f>IF(C4591=0,IF(B4590=Protocol!$V$20,1,B4590+1),B4590)</f>
        <v>1</v>
      </c>
      <c r="C4591" s="1">
        <f>IF(C4590+1=Protocol!$V$21,0,C4590+1)</f>
        <v>0</v>
      </c>
      <c r="D4591" s="1">
        <f t="shared" si="159"/>
        <v>6</v>
      </c>
      <c r="E4591" s="1" t="str">
        <f>INDEX(Protocol[Mark],MATCH(C4591,Protocol[Step],0))</f>
        <v>0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290010006</v>
      </c>
      <c r="H4591" s="134">
        <f>Systematic[[#This Row],[SampleVariableLabel]]+100*Systematic[[#This Row],[State]]</f>
        <v>290010006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290</v>
      </c>
      <c r="B4592" s="1">
        <f>IF(C4592=0,IF(B4591=Protocol!$V$20,1,B4591+1),B4591)</f>
        <v>1</v>
      </c>
      <c r="C4592" s="1">
        <f>IF(C4591+1=Protocol!$V$21,0,C4591+1)</f>
        <v>1</v>
      </c>
      <c r="D4592" s="1">
        <f t="shared" si="159"/>
        <v>1</v>
      </c>
      <c r="E4592" s="1" t="str">
        <f>INDEX(Protocol[Mark],MATCH(C4592,Protocol[Step],0))</f>
        <v>1D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290010001</v>
      </c>
      <c r="H4592" s="134">
        <f>Systematic[[#This Row],[SampleVariableLabel]]+100*Systematic[[#This Row],[State]]</f>
        <v>290010101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290</v>
      </c>
      <c r="B4593" s="1">
        <f>IF(C4593=0,IF(B4592=Protocol!$V$20,1,B4592+1),B4592)</f>
        <v>1</v>
      </c>
      <c r="C4593" s="1">
        <f>IF(C4592+1=Protocol!$V$21,0,C4592+1)</f>
        <v>2</v>
      </c>
      <c r="D4593" s="1">
        <f t="shared" si="159"/>
        <v>2</v>
      </c>
      <c r="E4593" s="1" t="str">
        <f>INDEX(Protocol[Mark],MATCH(C4593,Protocol[Step],0))</f>
        <v>(M.1)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290010002</v>
      </c>
      <c r="H4593" s="134">
        <f>Systematic[[#This Row],[SampleVariableLabel]]+100*Systematic[[#This Row],[State]]</f>
        <v>290010202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290</v>
      </c>
      <c r="B4594" s="1">
        <f>IF(C4594=0,IF(B4593=Protocol!$V$20,1,B4593+1),B4593)</f>
        <v>1</v>
      </c>
      <c r="C4594" s="1">
        <f>IF(C4593+1=Protocol!$V$21,0,C4593+1)</f>
        <v>3</v>
      </c>
      <c r="D4594" s="1">
        <f t="shared" si="159"/>
        <v>3</v>
      </c>
      <c r="E4594" s="1" t="str">
        <f>INDEX(Protocol[Mark],MATCH(C4594,Protocol[Step],0))</f>
        <v>2Oct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290010003</v>
      </c>
      <c r="H4594" s="134">
        <f>Systematic[[#This Row],[SampleVariableLabel]]+100*Systematic[[#This Row],[State]]</f>
        <v>290010303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290</v>
      </c>
      <c r="B4595" s="1">
        <f>IF(C4595=0,IF(B4594=Protocol!$V$20,1,B4594+1),B4594)</f>
        <v>1</v>
      </c>
      <c r="C4595" s="1">
        <f>IF(C4594+1=Protocol!$V$21,0,C4594+1)</f>
        <v>4</v>
      </c>
      <c r="D4595" s="1">
        <f t="shared" si="159"/>
        <v>4</v>
      </c>
      <c r="E4595" s="1" t="str">
        <f>INDEX(Protocol[Mark],MATCH(C4595,Protocol[Step],0))</f>
        <v>3M2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290010004</v>
      </c>
      <c r="H4595" s="134">
        <f>Systematic[[#This Row],[SampleVariableLabel]]+100*Systematic[[#This Row],[State]]</f>
        <v>290010404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290</v>
      </c>
      <c r="B4596" s="1">
        <f>IF(C4596=0,IF(B4595=Protocol!$V$20,1,B4595+1),B4595)</f>
        <v>1</v>
      </c>
      <c r="C4596" s="1">
        <f>IF(C4595+1=Protocol!$V$21,0,C4595+1)</f>
        <v>5</v>
      </c>
      <c r="D4596" s="1">
        <f t="shared" si="159"/>
        <v>5</v>
      </c>
      <c r="E4596" s="1" t="str">
        <f>INDEX(Protocol[Mark],MATCH(C4596,Protocol[Step],0))</f>
        <v>M(c)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290010005</v>
      </c>
      <c r="H4596" s="134">
        <f>Systematic[[#This Row],[SampleVariableLabel]]+100*Systematic[[#This Row],[State]]</f>
        <v>290010505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290</v>
      </c>
      <c r="B4597" s="1">
        <f>IF(C4597=0,IF(B4596=Protocol!$V$20,1,B4596+1),B4596)</f>
        <v>1</v>
      </c>
      <c r="C4597" s="1">
        <f>IF(C4596+1=Protocol!$V$21,0,C4596+1)</f>
        <v>6</v>
      </c>
      <c r="D4597" s="1">
        <f t="shared" si="159"/>
        <v>6</v>
      </c>
      <c r="E4597" s="1" t="str">
        <f>INDEX(Protocol[Mark],MATCH(C4597,Protocol[Step],0))</f>
        <v>4P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290010006</v>
      </c>
      <c r="H4597" s="134">
        <f>Systematic[[#This Row],[SampleVariableLabel]]+100*Systematic[[#This Row],[State]]</f>
        <v>290010606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290</v>
      </c>
      <c r="B4598" s="1">
        <f>IF(C4598=0,IF(B4597=Protocol!$V$20,1,B4597+1),B4597)</f>
        <v>1</v>
      </c>
      <c r="C4598" s="1">
        <f>IF(C4597+1=Protocol!$V$21,0,C4597+1)</f>
        <v>7</v>
      </c>
      <c r="D4598" s="1">
        <f t="shared" si="159"/>
        <v>1</v>
      </c>
      <c r="E4598" s="1" t="str">
        <f>INDEX(Protocol[Mark],MATCH(C4598,Protocol[Step],0))</f>
        <v>5G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290010001</v>
      </c>
      <c r="H4598" s="134">
        <f>Systematic[[#This Row],[SampleVariableLabel]]+100*Systematic[[#This Row],[State]]</f>
        <v>290010701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290</v>
      </c>
      <c r="B4599" s="1">
        <f>IF(C4599=0,IF(B4598=Protocol!$V$20,1,B4598+1),B4598)</f>
        <v>1</v>
      </c>
      <c r="C4599" s="1">
        <f>IF(C4598+1=Protocol!$V$21,0,C4598+1)</f>
        <v>8</v>
      </c>
      <c r="D4599" s="1">
        <f t="shared" si="159"/>
        <v>2</v>
      </c>
      <c r="E4599" s="1" t="str">
        <f>INDEX(Protocol[Mark],MATCH(C4599,Protocol[Step],0))</f>
        <v>6S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290010002</v>
      </c>
      <c r="H4599" s="134">
        <f>Systematic[[#This Row],[SampleVariableLabel]]+100*Systematic[[#This Row],[State]]</f>
        <v>290010802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290</v>
      </c>
      <c r="B4600" s="1">
        <f>IF(C4600=0,IF(B4599=Protocol!$V$20,1,B4599+1),B4599)</f>
        <v>1</v>
      </c>
      <c r="C4600" s="1">
        <f>IF(C4599+1=Protocol!$V$21,0,C4599+1)</f>
        <v>9</v>
      </c>
      <c r="D4600" s="1">
        <f t="shared" si="159"/>
        <v>3</v>
      </c>
      <c r="E4600" s="1" t="str">
        <f>INDEX(Protocol[Mark],MATCH(C4600,Protocol[Step],0))</f>
        <v>7Gp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290010003</v>
      </c>
      <c r="H4600" s="134">
        <f>Systematic[[#This Row],[SampleVariableLabel]]+100*Systematic[[#This Row],[State]]</f>
        <v>290010903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290</v>
      </c>
      <c r="B4601" s="1">
        <f>IF(C4601=0,IF(B4600=Protocol!$V$20,1,B4600+1),B4600)</f>
        <v>1</v>
      </c>
      <c r="C4601" s="1">
        <f>IF(C4600+1=Protocol!$V$21,0,C4600+1)</f>
        <v>10</v>
      </c>
      <c r="D4601" s="1">
        <f t="shared" si="159"/>
        <v>4</v>
      </c>
      <c r="E4601" s="1" t="str">
        <f>INDEX(Protocol[Mark],MATCH(C4601,Protocol[Step],0))</f>
        <v>8U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290010004</v>
      </c>
      <c r="H4601" s="134">
        <f>Systematic[[#This Row],[SampleVariableLabel]]+100*Systematic[[#This Row],[State]]</f>
        <v>290011004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290</v>
      </c>
      <c r="B4602" s="1">
        <f>IF(C4602=0,IF(B4601=Protocol!$V$20,1,B4601+1),B4601)</f>
        <v>1</v>
      </c>
      <c r="C4602" s="1">
        <f>IF(C4601+1=Protocol!$V$21,0,C4601+1)</f>
        <v>11</v>
      </c>
      <c r="D4602" s="1">
        <f t="shared" si="159"/>
        <v>5</v>
      </c>
      <c r="E4602" s="1" t="str">
        <f>INDEX(Protocol[Mark],MATCH(C4602,Protocol[Step],0))</f>
        <v>9Rot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290010005</v>
      </c>
      <c r="H4602" s="134">
        <f>Systematic[[#This Row],[SampleVariableLabel]]+100*Systematic[[#This Row],[State]]</f>
        <v>290011105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290</v>
      </c>
      <c r="B4603" s="1">
        <f>IF(C4603=0,IF(B4602=Protocol!$V$20,1,B4602+1),B4602)</f>
        <v>1</v>
      </c>
      <c r="C4603" s="1">
        <f>IF(C4602+1=Protocol!$V$21,0,C4602+1)</f>
        <v>12</v>
      </c>
      <c r="D4603" s="1">
        <f t="shared" si="159"/>
        <v>6</v>
      </c>
      <c r="E4603" s="1" t="str">
        <f>INDEX(Protocol[Mark],MATCH(C4603,Protocol[Step],0))</f>
        <v>10Ama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290010006</v>
      </c>
      <c r="H4603" s="134">
        <f>Systematic[[#This Row],[SampleVariableLabel]]+100*Systematic[[#This Row],[State]]</f>
        <v>290011206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291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0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291010001</v>
      </c>
      <c r="H4604" s="134">
        <f>Systematic[[#This Row],[SampleVariableLabel]]+100*Systematic[[#This Row],[State]]</f>
        <v>291010001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291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1D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291010002</v>
      </c>
      <c r="H4605" s="134">
        <f>Systematic[[#This Row],[SampleVariableLabel]]+100*Systematic[[#This Row],[State]]</f>
        <v>291010102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291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(M.1)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291010003</v>
      </c>
      <c r="H4606" s="134">
        <f>Systematic[[#This Row],[SampleVariableLabel]]+100*Systematic[[#This Row],[State]]</f>
        <v>291010203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291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2Oct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291010004</v>
      </c>
      <c r="H4607" s="134">
        <f>Systematic[[#This Row],[SampleVariableLabel]]+100*Systematic[[#This Row],[State]]</f>
        <v>291010304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291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3M2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291010005</v>
      </c>
      <c r="H4608" s="134">
        <f>Systematic[[#This Row],[SampleVariableLabel]]+100*Systematic[[#This Row],[State]]</f>
        <v>291010405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291</v>
      </c>
      <c r="B4609" s="1">
        <f>IF(C4609=0,IF(B4608=Protocol!$V$20,1,B4608+1),B4608)</f>
        <v>1</v>
      </c>
      <c r="C4609" s="1">
        <f>IF(C4608+1=Protocol!$V$21,0,C4608+1)</f>
        <v>5</v>
      </c>
      <c r="D4609" s="1">
        <f t="shared" si="159"/>
        <v>6</v>
      </c>
      <c r="E4609" s="1" t="str">
        <f>INDEX(Protocol[Mark],MATCH(C4609,Protocol[Step],0))</f>
        <v>M(c)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291010006</v>
      </c>
      <c r="H4609" s="134">
        <f>Systematic[[#This Row],[SampleVariableLabel]]+100*Systematic[[#This Row],[State]]</f>
        <v>291010506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291</v>
      </c>
      <c r="B4610" s="1">
        <f>IF(C4610=0,IF(B4609=Protocol!$V$20,1,B4609+1),B4609)</f>
        <v>1</v>
      </c>
      <c r="C4610" s="1">
        <f>IF(C4609+1=Protocol!$V$21,0,C4609+1)</f>
        <v>6</v>
      </c>
      <c r="D4610" s="1">
        <f t="shared" si="159"/>
        <v>1</v>
      </c>
      <c r="E4610" s="1" t="str">
        <f>INDEX(Protocol[Mark],MATCH(C4610,Protocol[Step],0))</f>
        <v>4P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291010001</v>
      </c>
      <c r="H4610" s="134">
        <f>Systematic[[#This Row],[SampleVariableLabel]]+100*Systematic[[#This Row],[State]]</f>
        <v>291010601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291</v>
      </c>
      <c r="B4611" s="1">
        <f>IF(C4611=0,IF(B4610=Protocol!$V$20,1,B4610+1),B4610)</f>
        <v>1</v>
      </c>
      <c r="C4611" s="1">
        <f>IF(C4610+1=Protocol!$V$21,0,C4610+1)</f>
        <v>7</v>
      </c>
      <c r="D4611" s="1">
        <f t="shared" ref="D4611:D4674" si="161">IF(D4610=nVariables,1,D4610+1)</f>
        <v>2</v>
      </c>
      <c r="E4611" s="1" t="str">
        <f>INDEX(Protocol[Mark],MATCH(C4611,Protocol[Step],0))</f>
        <v>5G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291010002</v>
      </c>
      <c r="H4611" s="134">
        <f>Systematic[[#This Row],[SampleVariableLabel]]+100*Systematic[[#This Row],[State]]</f>
        <v>291010702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291</v>
      </c>
      <c r="B4612" s="1">
        <f>IF(C4612=0,IF(B4611=Protocol!$V$20,1,B4611+1),B4611)</f>
        <v>1</v>
      </c>
      <c r="C4612" s="1">
        <f>IF(C4611+1=Protocol!$V$21,0,C4611+1)</f>
        <v>8</v>
      </c>
      <c r="D4612" s="1">
        <f t="shared" si="161"/>
        <v>3</v>
      </c>
      <c r="E4612" s="1" t="str">
        <f>INDEX(Protocol[Mark],MATCH(C4612,Protocol[Step],0))</f>
        <v>6S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291010003</v>
      </c>
      <c r="H4612" s="134">
        <f>Systematic[[#This Row],[SampleVariableLabel]]+100*Systematic[[#This Row],[State]]</f>
        <v>291010803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291</v>
      </c>
      <c r="B4613" s="1">
        <f>IF(C4613=0,IF(B4612=Protocol!$V$20,1,B4612+1),B4612)</f>
        <v>1</v>
      </c>
      <c r="C4613" s="1">
        <f>IF(C4612+1=Protocol!$V$21,0,C4612+1)</f>
        <v>9</v>
      </c>
      <c r="D4613" s="1">
        <f t="shared" si="161"/>
        <v>4</v>
      </c>
      <c r="E4613" s="1" t="str">
        <f>INDEX(Protocol[Mark],MATCH(C4613,Protocol[Step],0))</f>
        <v>7Gp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291010004</v>
      </c>
      <c r="H4613" s="134">
        <f>Systematic[[#This Row],[SampleVariableLabel]]+100*Systematic[[#This Row],[State]]</f>
        <v>291010904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291</v>
      </c>
      <c r="B4614" s="1">
        <f>IF(C4614=0,IF(B4613=Protocol!$V$20,1,B4613+1),B4613)</f>
        <v>1</v>
      </c>
      <c r="C4614" s="1">
        <f>IF(C4613+1=Protocol!$V$21,0,C4613+1)</f>
        <v>10</v>
      </c>
      <c r="D4614" s="1">
        <f t="shared" si="161"/>
        <v>5</v>
      </c>
      <c r="E4614" s="1" t="str">
        <f>INDEX(Protocol[Mark],MATCH(C4614,Protocol[Step],0))</f>
        <v>8U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291010005</v>
      </c>
      <c r="H4614" s="134">
        <f>Systematic[[#This Row],[SampleVariableLabel]]+100*Systematic[[#This Row],[State]]</f>
        <v>291011005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291</v>
      </c>
      <c r="B4615" s="1">
        <f>IF(C4615=0,IF(B4614=Protocol!$V$20,1,B4614+1),B4614)</f>
        <v>1</v>
      </c>
      <c r="C4615" s="1">
        <f>IF(C4614+1=Protocol!$V$21,0,C4614+1)</f>
        <v>11</v>
      </c>
      <c r="D4615" s="1">
        <f t="shared" si="161"/>
        <v>6</v>
      </c>
      <c r="E4615" s="1" t="str">
        <f>INDEX(Protocol[Mark],MATCH(C4615,Protocol[Step],0))</f>
        <v>9Rot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291010006</v>
      </c>
      <c r="H4615" s="134">
        <f>Systematic[[#This Row],[SampleVariableLabel]]+100*Systematic[[#This Row],[State]]</f>
        <v>291011106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291</v>
      </c>
      <c r="B4616" s="1">
        <f>IF(C4616=0,IF(B4615=Protocol!$V$20,1,B4615+1),B4615)</f>
        <v>1</v>
      </c>
      <c r="C4616" s="1">
        <f>IF(C4615+1=Protocol!$V$21,0,C4615+1)</f>
        <v>12</v>
      </c>
      <c r="D4616" s="1">
        <f t="shared" si="161"/>
        <v>1</v>
      </c>
      <c r="E4616" s="1" t="str">
        <f>INDEX(Protocol[Mark],MATCH(C4616,Protocol[Step],0))</f>
        <v>10Ama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291010001</v>
      </c>
      <c r="H4616" s="134">
        <f>Systematic[[#This Row],[SampleVariableLabel]]+100*Systematic[[#This Row],[State]]</f>
        <v>291011201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292</v>
      </c>
      <c r="B4617" s="1">
        <f>IF(C4617=0,IF(B4616=Protocol!$V$20,1,B4616+1),B4616)</f>
        <v>1</v>
      </c>
      <c r="C4617" s="1">
        <f>IF(C4616+1=Protocol!$V$21,0,C4616+1)</f>
        <v>0</v>
      </c>
      <c r="D4617" s="1">
        <f t="shared" si="161"/>
        <v>2</v>
      </c>
      <c r="E4617" s="1" t="str">
        <f>INDEX(Protocol[Mark],MATCH(C4617,Protocol[Step],0))</f>
        <v>0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292010002</v>
      </c>
      <c r="H4617" s="134">
        <f>Systematic[[#This Row],[SampleVariableLabel]]+100*Systematic[[#This Row],[State]]</f>
        <v>292010002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292</v>
      </c>
      <c r="B4618" s="1">
        <f>IF(C4618=0,IF(B4617=Protocol!$V$20,1,B4617+1),B4617)</f>
        <v>1</v>
      </c>
      <c r="C4618" s="1">
        <f>IF(C4617+1=Protocol!$V$21,0,C4617+1)</f>
        <v>1</v>
      </c>
      <c r="D4618" s="1">
        <f t="shared" si="161"/>
        <v>3</v>
      </c>
      <c r="E4618" s="1" t="str">
        <f>INDEX(Protocol[Mark],MATCH(C4618,Protocol[Step],0))</f>
        <v>1D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292010003</v>
      </c>
      <c r="H4618" s="134">
        <f>Systematic[[#This Row],[SampleVariableLabel]]+100*Systematic[[#This Row],[State]]</f>
        <v>292010103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292</v>
      </c>
      <c r="B4619" s="1">
        <f>IF(C4619=0,IF(B4618=Protocol!$V$20,1,B4618+1),B4618)</f>
        <v>1</v>
      </c>
      <c r="C4619" s="1">
        <f>IF(C4618+1=Protocol!$V$21,0,C4618+1)</f>
        <v>2</v>
      </c>
      <c r="D4619" s="1">
        <f t="shared" si="161"/>
        <v>4</v>
      </c>
      <c r="E4619" s="1" t="str">
        <f>INDEX(Protocol[Mark],MATCH(C4619,Protocol[Step],0))</f>
        <v>(M.1)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292010004</v>
      </c>
      <c r="H4619" s="134">
        <f>Systematic[[#This Row],[SampleVariableLabel]]+100*Systematic[[#This Row],[State]]</f>
        <v>292010204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292</v>
      </c>
      <c r="B4620" s="1">
        <f>IF(C4620=0,IF(B4619=Protocol!$V$20,1,B4619+1),B4619)</f>
        <v>1</v>
      </c>
      <c r="C4620" s="1">
        <f>IF(C4619+1=Protocol!$V$21,0,C4619+1)</f>
        <v>3</v>
      </c>
      <c r="D4620" s="1">
        <f t="shared" si="161"/>
        <v>5</v>
      </c>
      <c r="E4620" s="1" t="str">
        <f>INDEX(Protocol[Mark],MATCH(C4620,Protocol[Step],0))</f>
        <v>2Oct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292010005</v>
      </c>
      <c r="H4620" s="134">
        <f>Systematic[[#This Row],[SampleVariableLabel]]+100*Systematic[[#This Row],[State]]</f>
        <v>292010305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292</v>
      </c>
      <c r="B4621" s="1">
        <f>IF(C4621=0,IF(B4620=Protocol!$V$20,1,B4620+1),B4620)</f>
        <v>1</v>
      </c>
      <c r="C4621" s="1">
        <f>IF(C4620+1=Protocol!$V$21,0,C4620+1)</f>
        <v>4</v>
      </c>
      <c r="D4621" s="1">
        <f t="shared" si="161"/>
        <v>6</v>
      </c>
      <c r="E4621" s="1" t="str">
        <f>INDEX(Protocol[Mark],MATCH(C4621,Protocol[Step],0))</f>
        <v>3M2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292010006</v>
      </c>
      <c r="H4621" s="134">
        <f>Systematic[[#This Row],[SampleVariableLabel]]+100*Systematic[[#This Row],[State]]</f>
        <v>292010406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292</v>
      </c>
      <c r="B4622" s="1">
        <f>IF(C4622=0,IF(B4621=Protocol!$V$20,1,B4621+1),B4621)</f>
        <v>1</v>
      </c>
      <c r="C4622" s="1">
        <f>IF(C4621+1=Protocol!$V$21,0,C4621+1)</f>
        <v>5</v>
      </c>
      <c r="D4622" s="1">
        <f t="shared" si="161"/>
        <v>1</v>
      </c>
      <c r="E4622" s="1" t="str">
        <f>INDEX(Protocol[Mark],MATCH(C4622,Protocol[Step],0))</f>
        <v>M(c)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292010001</v>
      </c>
      <c r="H4622" s="134">
        <f>Systematic[[#This Row],[SampleVariableLabel]]+100*Systematic[[#This Row],[State]]</f>
        <v>292010501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292</v>
      </c>
      <c r="B4623" s="1">
        <f>IF(C4623=0,IF(B4622=Protocol!$V$20,1,B4622+1),B4622)</f>
        <v>1</v>
      </c>
      <c r="C4623" s="1">
        <f>IF(C4622+1=Protocol!$V$21,0,C4622+1)</f>
        <v>6</v>
      </c>
      <c r="D4623" s="1">
        <f t="shared" si="161"/>
        <v>2</v>
      </c>
      <c r="E4623" s="1" t="str">
        <f>INDEX(Protocol[Mark],MATCH(C4623,Protocol[Step],0))</f>
        <v>4P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292010002</v>
      </c>
      <c r="H4623" s="134">
        <f>Systematic[[#This Row],[SampleVariableLabel]]+100*Systematic[[#This Row],[State]]</f>
        <v>292010602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292</v>
      </c>
      <c r="B4624" s="1">
        <f>IF(C4624=0,IF(B4623=Protocol!$V$20,1,B4623+1),B4623)</f>
        <v>1</v>
      </c>
      <c r="C4624" s="1">
        <f>IF(C4623+1=Protocol!$V$21,0,C4623+1)</f>
        <v>7</v>
      </c>
      <c r="D4624" s="1">
        <f t="shared" si="161"/>
        <v>3</v>
      </c>
      <c r="E4624" s="1" t="str">
        <f>INDEX(Protocol[Mark],MATCH(C4624,Protocol[Step],0))</f>
        <v>5G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292010003</v>
      </c>
      <c r="H4624" s="134">
        <f>Systematic[[#This Row],[SampleVariableLabel]]+100*Systematic[[#This Row],[State]]</f>
        <v>292010703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292</v>
      </c>
      <c r="B4625" s="1">
        <f>IF(C4625=0,IF(B4624=Protocol!$V$20,1,B4624+1),B4624)</f>
        <v>1</v>
      </c>
      <c r="C4625" s="1">
        <f>IF(C4624+1=Protocol!$V$21,0,C4624+1)</f>
        <v>8</v>
      </c>
      <c r="D4625" s="1">
        <f t="shared" si="161"/>
        <v>4</v>
      </c>
      <c r="E4625" s="1" t="str">
        <f>INDEX(Protocol[Mark],MATCH(C4625,Protocol[Step],0))</f>
        <v>6S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292010004</v>
      </c>
      <c r="H4625" s="134">
        <f>Systematic[[#This Row],[SampleVariableLabel]]+100*Systematic[[#This Row],[State]]</f>
        <v>292010804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292</v>
      </c>
      <c r="B4626" s="1">
        <f>IF(C4626=0,IF(B4625=Protocol!$V$20,1,B4625+1),B4625)</f>
        <v>1</v>
      </c>
      <c r="C4626" s="1">
        <f>IF(C4625+1=Protocol!$V$21,0,C4625+1)</f>
        <v>9</v>
      </c>
      <c r="D4626" s="1">
        <f t="shared" si="161"/>
        <v>5</v>
      </c>
      <c r="E4626" s="1" t="str">
        <f>INDEX(Protocol[Mark],MATCH(C4626,Protocol[Step],0))</f>
        <v>7Gp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292010005</v>
      </c>
      <c r="H4626" s="134">
        <f>Systematic[[#This Row],[SampleVariableLabel]]+100*Systematic[[#This Row],[State]]</f>
        <v>292010905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292</v>
      </c>
      <c r="B4627" s="1">
        <f>IF(C4627=0,IF(B4626=Protocol!$V$20,1,B4626+1),B4626)</f>
        <v>1</v>
      </c>
      <c r="C4627" s="1">
        <f>IF(C4626+1=Protocol!$V$21,0,C4626+1)</f>
        <v>10</v>
      </c>
      <c r="D4627" s="1">
        <f t="shared" si="161"/>
        <v>6</v>
      </c>
      <c r="E4627" s="1" t="str">
        <f>INDEX(Protocol[Mark],MATCH(C4627,Protocol[Step],0))</f>
        <v>8U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292010006</v>
      </c>
      <c r="H4627" s="134">
        <f>Systematic[[#This Row],[SampleVariableLabel]]+100*Systematic[[#This Row],[State]]</f>
        <v>292011006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292</v>
      </c>
      <c r="B4628" s="1">
        <f>IF(C4628=0,IF(B4627=Protocol!$V$20,1,B4627+1),B4627)</f>
        <v>1</v>
      </c>
      <c r="C4628" s="1">
        <f>IF(C4627+1=Protocol!$V$21,0,C4627+1)</f>
        <v>11</v>
      </c>
      <c r="D4628" s="1">
        <f t="shared" si="161"/>
        <v>1</v>
      </c>
      <c r="E4628" s="1" t="str">
        <f>INDEX(Protocol[Mark],MATCH(C4628,Protocol[Step],0))</f>
        <v>9Rot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292010001</v>
      </c>
      <c r="H4628" s="134">
        <f>Systematic[[#This Row],[SampleVariableLabel]]+100*Systematic[[#This Row],[State]]</f>
        <v>292011101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292</v>
      </c>
      <c r="B4629" s="1">
        <f>IF(C4629=0,IF(B4628=Protocol!$V$20,1,B4628+1),B4628)</f>
        <v>1</v>
      </c>
      <c r="C4629" s="1">
        <f>IF(C4628+1=Protocol!$V$21,0,C4628+1)</f>
        <v>12</v>
      </c>
      <c r="D4629" s="1">
        <f t="shared" si="161"/>
        <v>2</v>
      </c>
      <c r="E4629" s="1" t="str">
        <f>INDEX(Protocol[Mark],MATCH(C4629,Protocol[Step],0))</f>
        <v>10Ama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292010002</v>
      </c>
      <c r="H4629" s="134">
        <f>Systematic[[#This Row],[SampleVariableLabel]]+100*Systematic[[#This Row],[State]]</f>
        <v>292011202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293</v>
      </c>
      <c r="B4630" s="1">
        <f>IF(C4630=0,IF(B4629=Protocol!$V$20,1,B4629+1),B4629)</f>
        <v>1</v>
      </c>
      <c r="C4630" s="1">
        <f>IF(C4629+1=Protocol!$V$21,0,C4629+1)</f>
        <v>0</v>
      </c>
      <c r="D4630" s="1">
        <f t="shared" si="161"/>
        <v>3</v>
      </c>
      <c r="E4630" s="1" t="str">
        <f>INDEX(Protocol[Mark],MATCH(C4630,Protocol[Step],0))</f>
        <v>0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293010003</v>
      </c>
      <c r="H4630" s="134">
        <f>Systematic[[#This Row],[SampleVariableLabel]]+100*Systematic[[#This Row],[State]]</f>
        <v>293010003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293</v>
      </c>
      <c r="B4631" s="1">
        <f>IF(C4631=0,IF(B4630=Protocol!$V$20,1,B4630+1),B4630)</f>
        <v>1</v>
      </c>
      <c r="C4631" s="1">
        <f>IF(C4630+1=Protocol!$V$21,0,C4630+1)</f>
        <v>1</v>
      </c>
      <c r="D4631" s="1">
        <f t="shared" si="161"/>
        <v>4</v>
      </c>
      <c r="E4631" s="1" t="str">
        <f>INDEX(Protocol[Mark],MATCH(C4631,Protocol[Step],0))</f>
        <v>1D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293010004</v>
      </c>
      <c r="H4631" s="134">
        <f>Systematic[[#This Row],[SampleVariableLabel]]+100*Systematic[[#This Row],[State]]</f>
        <v>293010104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293</v>
      </c>
      <c r="B4632" s="1">
        <f>IF(C4632=0,IF(B4631=Protocol!$V$20,1,B4631+1),B4631)</f>
        <v>1</v>
      </c>
      <c r="C4632" s="1">
        <f>IF(C4631+1=Protocol!$V$21,0,C4631+1)</f>
        <v>2</v>
      </c>
      <c r="D4632" s="1">
        <f t="shared" si="161"/>
        <v>5</v>
      </c>
      <c r="E4632" s="1" t="str">
        <f>INDEX(Protocol[Mark],MATCH(C4632,Protocol[Step],0))</f>
        <v>(M.1)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293010005</v>
      </c>
      <c r="H4632" s="134">
        <f>Systematic[[#This Row],[SampleVariableLabel]]+100*Systematic[[#This Row],[State]]</f>
        <v>293010205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293</v>
      </c>
      <c r="B4633" s="1">
        <f>IF(C4633=0,IF(B4632=Protocol!$V$20,1,B4632+1),B4632)</f>
        <v>1</v>
      </c>
      <c r="C4633" s="1">
        <f>IF(C4632+1=Protocol!$V$21,0,C4632+1)</f>
        <v>3</v>
      </c>
      <c r="D4633" s="1">
        <f t="shared" si="161"/>
        <v>6</v>
      </c>
      <c r="E4633" s="1" t="str">
        <f>INDEX(Protocol[Mark],MATCH(C4633,Protocol[Step],0))</f>
        <v>2Oct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293010006</v>
      </c>
      <c r="H4633" s="134">
        <f>Systematic[[#This Row],[SampleVariableLabel]]+100*Systematic[[#This Row],[State]]</f>
        <v>293010306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293</v>
      </c>
      <c r="B4634" s="1">
        <f>IF(C4634=0,IF(B4633=Protocol!$V$20,1,B4633+1),B4633)</f>
        <v>1</v>
      </c>
      <c r="C4634" s="1">
        <f>IF(C4633+1=Protocol!$V$21,0,C4633+1)</f>
        <v>4</v>
      </c>
      <c r="D4634" s="1">
        <f t="shared" si="161"/>
        <v>1</v>
      </c>
      <c r="E4634" s="1" t="str">
        <f>INDEX(Protocol[Mark],MATCH(C4634,Protocol[Step],0))</f>
        <v>3M2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293010001</v>
      </c>
      <c r="H4634" s="134">
        <f>Systematic[[#This Row],[SampleVariableLabel]]+100*Systematic[[#This Row],[State]]</f>
        <v>293010401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293</v>
      </c>
      <c r="B4635" s="1">
        <f>IF(C4635=0,IF(B4634=Protocol!$V$20,1,B4634+1),B4634)</f>
        <v>1</v>
      </c>
      <c r="C4635" s="1">
        <f>IF(C4634+1=Protocol!$V$21,0,C4634+1)</f>
        <v>5</v>
      </c>
      <c r="D4635" s="1">
        <f t="shared" si="161"/>
        <v>2</v>
      </c>
      <c r="E4635" s="1" t="str">
        <f>INDEX(Protocol[Mark],MATCH(C4635,Protocol[Step],0))</f>
        <v>M(c)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293010002</v>
      </c>
      <c r="H4635" s="134">
        <f>Systematic[[#This Row],[SampleVariableLabel]]+100*Systematic[[#This Row],[State]]</f>
        <v>293010502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293</v>
      </c>
      <c r="B4636" s="1">
        <f>IF(C4636=0,IF(B4635=Protocol!$V$20,1,B4635+1),B4635)</f>
        <v>1</v>
      </c>
      <c r="C4636" s="1">
        <f>IF(C4635+1=Protocol!$V$21,0,C4635+1)</f>
        <v>6</v>
      </c>
      <c r="D4636" s="1">
        <f t="shared" si="161"/>
        <v>3</v>
      </c>
      <c r="E4636" s="1" t="str">
        <f>INDEX(Protocol[Mark],MATCH(C4636,Protocol[Step],0))</f>
        <v>4P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293010003</v>
      </c>
      <c r="H4636" s="134">
        <f>Systematic[[#This Row],[SampleVariableLabel]]+100*Systematic[[#This Row],[State]]</f>
        <v>293010603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293</v>
      </c>
      <c r="B4637" s="1">
        <f>IF(C4637=0,IF(B4636=Protocol!$V$20,1,B4636+1),B4636)</f>
        <v>1</v>
      </c>
      <c r="C4637" s="1">
        <f>IF(C4636+1=Protocol!$V$21,0,C4636+1)</f>
        <v>7</v>
      </c>
      <c r="D4637" s="1">
        <f t="shared" si="161"/>
        <v>4</v>
      </c>
      <c r="E4637" s="1" t="str">
        <f>INDEX(Protocol[Mark],MATCH(C4637,Protocol[Step],0))</f>
        <v>5G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293010004</v>
      </c>
      <c r="H4637" s="134">
        <f>Systematic[[#This Row],[SampleVariableLabel]]+100*Systematic[[#This Row],[State]]</f>
        <v>293010704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293</v>
      </c>
      <c r="B4638" s="1">
        <f>IF(C4638=0,IF(B4637=Protocol!$V$20,1,B4637+1),B4637)</f>
        <v>1</v>
      </c>
      <c r="C4638" s="1">
        <f>IF(C4637+1=Protocol!$V$21,0,C4637+1)</f>
        <v>8</v>
      </c>
      <c r="D4638" s="1">
        <f t="shared" si="161"/>
        <v>5</v>
      </c>
      <c r="E4638" s="1" t="str">
        <f>INDEX(Protocol[Mark],MATCH(C4638,Protocol[Step],0))</f>
        <v>6S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293010005</v>
      </c>
      <c r="H4638" s="134">
        <f>Systematic[[#This Row],[SampleVariableLabel]]+100*Systematic[[#This Row],[State]]</f>
        <v>293010805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293</v>
      </c>
      <c r="B4639" s="1">
        <f>IF(C4639=0,IF(B4638=Protocol!$V$20,1,B4638+1),B4638)</f>
        <v>1</v>
      </c>
      <c r="C4639" s="1">
        <f>IF(C4638+1=Protocol!$V$21,0,C4638+1)</f>
        <v>9</v>
      </c>
      <c r="D4639" s="1">
        <f t="shared" si="161"/>
        <v>6</v>
      </c>
      <c r="E4639" s="1" t="str">
        <f>INDEX(Protocol[Mark],MATCH(C4639,Protocol[Step],0))</f>
        <v>7Gp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293010006</v>
      </c>
      <c r="H4639" s="134">
        <f>Systematic[[#This Row],[SampleVariableLabel]]+100*Systematic[[#This Row],[State]]</f>
        <v>293010906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293</v>
      </c>
      <c r="B4640" s="1">
        <f>IF(C4640=0,IF(B4639=Protocol!$V$20,1,B4639+1),B4639)</f>
        <v>1</v>
      </c>
      <c r="C4640" s="1">
        <f>IF(C4639+1=Protocol!$V$21,0,C4639+1)</f>
        <v>10</v>
      </c>
      <c r="D4640" s="1">
        <f t="shared" si="161"/>
        <v>1</v>
      </c>
      <c r="E4640" s="1" t="str">
        <f>INDEX(Protocol[Mark],MATCH(C4640,Protocol[Step],0))</f>
        <v>8U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293010001</v>
      </c>
      <c r="H4640" s="134">
        <f>Systematic[[#This Row],[SampleVariableLabel]]+100*Systematic[[#This Row],[State]]</f>
        <v>293011001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293</v>
      </c>
      <c r="B4641" s="1">
        <f>IF(C4641=0,IF(B4640=Protocol!$V$20,1,B4640+1),B4640)</f>
        <v>1</v>
      </c>
      <c r="C4641" s="1">
        <f>IF(C4640+1=Protocol!$V$21,0,C4640+1)</f>
        <v>11</v>
      </c>
      <c r="D4641" s="1">
        <f t="shared" si="161"/>
        <v>2</v>
      </c>
      <c r="E4641" s="1" t="str">
        <f>INDEX(Protocol[Mark],MATCH(C4641,Protocol[Step],0))</f>
        <v>9Rot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293010002</v>
      </c>
      <c r="H4641" s="134">
        <f>Systematic[[#This Row],[SampleVariableLabel]]+100*Systematic[[#This Row],[State]]</f>
        <v>293011102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293</v>
      </c>
      <c r="B4642" s="1">
        <f>IF(C4642=0,IF(B4641=Protocol!$V$20,1,B4641+1),B4641)</f>
        <v>1</v>
      </c>
      <c r="C4642" s="1">
        <f>IF(C4641+1=Protocol!$V$21,0,C4641+1)</f>
        <v>12</v>
      </c>
      <c r="D4642" s="1">
        <f t="shared" si="161"/>
        <v>3</v>
      </c>
      <c r="E4642" s="1" t="str">
        <f>INDEX(Protocol[Mark],MATCH(C4642,Protocol[Step],0))</f>
        <v>10Ama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293010003</v>
      </c>
      <c r="H4642" s="134">
        <f>Systematic[[#This Row],[SampleVariableLabel]]+100*Systematic[[#This Row],[State]]</f>
        <v>293011203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294</v>
      </c>
      <c r="B4643" s="1">
        <f>IF(C4643=0,IF(B4642=Protocol!$V$20,1,B4642+1),B4642)</f>
        <v>1</v>
      </c>
      <c r="C4643" s="1">
        <f>IF(C4642+1=Protocol!$V$21,0,C4642+1)</f>
        <v>0</v>
      </c>
      <c r="D4643" s="1">
        <f t="shared" si="161"/>
        <v>4</v>
      </c>
      <c r="E4643" s="1" t="str">
        <f>INDEX(Protocol[Mark],MATCH(C4643,Protocol[Step],0))</f>
        <v>0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294010004</v>
      </c>
      <c r="H4643" s="134">
        <f>Systematic[[#This Row],[SampleVariableLabel]]+100*Systematic[[#This Row],[State]]</f>
        <v>294010004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294</v>
      </c>
      <c r="B4644" s="1">
        <f>IF(C4644=0,IF(B4643=Protocol!$V$20,1,B4643+1),B4643)</f>
        <v>1</v>
      </c>
      <c r="C4644" s="1">
        <f>IF(C4643+1=Protocol!$V$21,0,C4643+1)</f>
        <v>1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294010005</v>
      </c>
      <c r="H4644" s="134">
        <f>Systematic[[#This Row],[SampleVariableLabel]]+100*Systematic[[#This Row],[State]]</f>
        <v>294010105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294</v>
      </c>
      <c r="B4645" s="1">
        <f>IF(C4645=0,IF(B4644=Protocol!$V$20,1,B4644+1),B4644)</f>
        <v>1</v>
      </c>
      <c r="C4645" s="1">
        <f>IF(C4644+1=Protocol!$V$21,0,C4644+1)</f>
        <v>2</v>
      </c>
      <c r="D4645" s="1">
        <f t="shared" si="161"/>
        <v>6</v>
      </c>
      <c r="E4645" s="1" t="str">
        <f>INDEX(Protocol[Mark],MATCH(C4645,Protocol[Step],0))</f>
        <v>(M.1)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294010006</v>
      </c>
      <c r="H4645" s="134">
        <f>Systematic[[#This Row],[SampleVariableLabel]]+100*Systematic[[#This Row],[State]]</f>
        <v>294010206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294</v>
      </c>
      <c r="B4646" s="1">
        <f>IF(C4646=0,IF(B4645=Protocol!$V$20,1,B4645+1),B4645)</f>
        <v>1</v>
      </c>
      <c r="C4646" s="1">
        <f>IF(C4645+1=Protocol!$V$21,0,C4645+1)</f>
        <v>3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294010001</v>
      </c>
      <c r="H4646" s="134">
        <f>Systematic[[#This Row],[SampleVariableLabel]]+100*Systematic[[#This Row],[State]]</f>
        <v>294010301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294</v>
      </c>
      <c r="B4647" s="1">
        <f>IF(C4647=0,IF(B4646=Protocol!$V$20,1,B4646+1),B4646)</f>
        <v>1</v>
      </c>
      <c r="C4647" s="1">
        <f>IF(C4646+1=Protocol!$V$21,0,C4646+1)</f>
        <v>4</v>
      </c>
      <c r="D4647" s="1">
        <f t="shared" si="161"/>
        <v>2</v>
      </c>
      <c r="E4647" s="1" t="str">
        <f>INDEX(Protocol[Mark],MATCH(C4647,Protocol[Step],0))</f>
        <v>3M2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294010002</v>
      </c>
      <c r="H4647" s="134">
        <f>Systematic[[#This Row],[SampleVariableLabel]]+100*Systematic[[#This Row],[State]]</f>
        <v>294010402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294</v>
      </c>
      <c r="B4648" s="1">
        <f>IF(C4648=0,IF(B4647=Protocol!$V$20,1,B4647+1),B4647)</f>
        <v>1</v>
      </c>
      <c r="C4648" s="1">
        <f>IF(C4647+1=Protocol!$V$21,0,C4647+1)</f>
        <v>5</v>
      </c>
      <c r="D4648" s="1">
        <f t="shared" si="161"/>
        <v>3</v>
      </c>
      <c r="E4648" s="1" t="str">
        <f>INDEX(Protocol[Mark],MATCH(C4648,Protocol[Step],0))</f>
        <v>M(c)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294010003</v>
      </c>
      <c r="H4648" s="134">
        <f>Systematic[[#This Row],[SampleVariableLabel]]+100*Systematic[[#This Row],[State]]</f>
        <v>294010503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294</v>
      </c>
      <c r="B4649" s="1">
        <f>IF(C4649=0,IF(B4648=Protocol!$V$20,1,B4648+1),B4648)</f>
        <v>1</v>
      </c>
      <c r="C4649" s="1">
        <f>IF(C4648+1=Protocol!$V$21,0,C4648+1)</f>
        <v>6</v>
      </c>
      <c r="D4649" s="1">
        <f t="shared" si="161"/>
        <v>4</v>
      </c>
      <c r="E4649" s="1" t="str">
        <f>INDEX(Protocol[Mark],MATCH(C4649,Protocol[Step],0))</f>
        <v>4P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294010004</v>
      </c>
      <c r="H4649" s="134">
        <f>Systematic[[#This Row],[SampleVariableLabel]]+100*Systematic[[#This Row],[State]]</f>
        <v>294010604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294</v>
      </c>
      <c r="B4650" s="1">
        <f>IF(C4650=0,IF(B4649=Protocol!$V$20,1,B4649+1),B4649)</f>
        <v>1</v>
      </c>
      <c r="C4650" s="1">
        <f>IF(C4649+1=Protocol!$V$21,0,C4649+1)</f>
        <v>7</v>
      </c>
      <c r="D4650" s="1">
        <f t="shared" si="161"/>
        <v>5</v>
      </c>
      <c r="E4650" s="1" t="str">
        <f>INDEX(Protocol[Mark],MATCH(C4650,Protocol[Step],0))</f>
        <v>5G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294010005</v>
      </c>
      <c r="H4650" s="134">
        <f>Systematic[[#This Row],[SampleVariableLabel]]+100*Systematic[[#This Row],[State]]</f>
        <v>294010705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294</v>
      </c>
      <c r="B4651" s="1">
        <f>IF(C4651=0,IF(B4650=Protocol!$V$20,1,B4650+1),B4650)</f>
        <v>1</v>
      </c>
      <c r="C4651" s="1">
        <f>IF(C4650+1=Protocol!$V$21,0,C4650+1)</f>
        <v>8</v>
      </c>
      <c r="D4651" s="1">
        <f t="shared" si="161"/>
        <v>6</v>
      </c>
      <c r="E4651" s="1" t="str">
        <f>INDEX(Protocol[Mark],MATCH(C4651,Protocol[Step],0))</f>
        <v>6S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294010006</v>
      </c>
      <c r="H4651" s="134">
        <f>Systematic[[#This Row],[SampleVariableLabel]]+100*Systematic[[#This Row],[State]]</f>
        <v>294010806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294</v>
      </c>
      <c r="B4652" s="1">
        <f>IF(C4652=0,IF(B4651=Protocol!$V$20,1,B4651+1),B4651)</f>
        <v>1</v>
      </c>
      <c r="C4652" s="1">
        <f>IF(C4651+1=Protocol!$V$21,0,C4651+1)</f>
        <v>9</v>
      </c>
      <c r="D4652" s="1">
        <f t="shared" si="161"/>
        <v>1</v>
      </c>
      <c r="E4652" s="1" t="str">
        <f>INDEX(Protocol[Mark],MATCH(C4652,Protocol[Step],0))</f>
        <v>7Gp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294010001</v>
      </c>
      <c r="H4652" s="134">
        <f>Systematic[[#This Row],[SampleVariableLabel]]+100*Systematic[[#This Row],[State]]</f>
        <v>294010901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294</v>
      </c>
      <c r="B4653" s="1">
        <f>IF(C4653=0,IF(B4652=Protocol!$V$20,1,B4652+1),B4652)</f>
        <v>1</v>
      </c>
      <c r="C4653" s="1">
        <f>IF(C4652+1=Protocol!$V$21,0,C4652+1)</f>
        <v>10</v>
      </c>
      <c r="D4653" s="1">
        <f t="shared" si="161"/>
        <v>2</v>
      </c>
      <c r="E4653" s="1" t="str">
        <f>INDEX(Protocol[Mark],MATCH(C4653,Protocol[Step],0))</f>
        <v>8U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294010002</v>
      </c>
      <c r="H4653" s="134">
        <f>Systematic[[#This Row],[SampleVariableLabel]]+100*Systematic[[#This Row],[State]]</f>
        <v>294011002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294</v>
      </c>
      <c r="B4654" s="1">
        <f>IF(C4654=0,IF(B4653=Protocol!$V$20,1,B4653+1),B4653)</f>
        <v>1</v>
      </c>
      <c r="C4654" s="1">
        <f>IF(C4653+1=Protocol!$V$21,0,C4653+1)</f>
        <v>11</v>
      </c>
      <c r="D4654" s="1">
        <f t="shared" si="161"/>
        <v>3</v>
      </c>
      <c r="E4654" s="1" t="str">
        <f>INDEX(Protocol[Mark],MATCH(C4654,Protocol[Step],0))</f>
        <v>9Rot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294010003</v>
      </c>
      <c r="H4654" s="134">
        <f>Systematic[[#This Row],[SampleVariableLabel]]+100*Systematic[[#This Row],[State]]</f>
        <v>294011103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294</v>
      </c>
      <c r="B4655" s="1">
        <f>IF(C4655=0,IF(B4654=Protocol!$V$20,1,B4654+1),B4654)</f>
        <v>1</v>
      </c>
      <c r="C4655" s="1">
        <f>IF(C4654+1=Protocol!$V$21,0,C4654+1)</f>
        <v>12</v>
      </c>
      <c r="D4655" s="1">
        <f t="shared" si="161"/>
        <v>4</v>
      </c>
      <c r="E4655" s="1" t="str">
        <f>INDEX(Protocol[Mark],MATCH(C4655,Protocol[Step],0))</f>
        <v>10Ama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294010004</v>
      </c>
      <c r="H4655" s="134">
        <f>Systematic[[#This Row],[SampleVariableLabel]]+100*Systematic[[#This Row],[State]]</f>
        <v>294011204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295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0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295010005</v>
      </c>
      <c r="H4656" s="134">
        <f>Systematic[[#This Row],[SampleVariableLabel]]+100*Systematic[[#This Row],[State]]</f>
        <v>295010005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295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1D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295010006</v>
      </c>
      <c r="H4657" s="134">
        <f>Systematic[[#This Row],[SampleVariableLabel]]+100*Systematic[[#This Row],[State]]</f>
        <v>295010106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295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(M.1)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295010001</v>
      </c>
      <c r="H4658" s="134">
        <f>Systematic[[#This Row],[SampleVariableLabel]]+100*Systematic[[#This Row],[State]]</f>
        <v>295010201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295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2Oct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295010002</v>
      </c>
      <c r="H4659" s="134">
        <f>Systematic[[#This Row],[SampleVariableLabel]]+100*Systematic[[#This Row],[State]]</f>
        <v>295010302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295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3M2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295010003</v>
      </c>
      <c r="H4660" s="134">
        <f>Systematic[[#This Row],[SampleVariableLabel]]+100*Systematic[[#This Row],[State]]</f>
        <v>295010403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295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M(c)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295010004</v>
      </c>
      <c r="H4661" s="134">
        <f>Systematic[[#This Row],[SampleVariableLabel]]+100*Systematic[[#This Row],[State]]</f>
        <v>295010504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295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4P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295010005</v>
      </c>
      <c r="H4662" s="134">
        <f>Systematic[[#This Row],[SampleVariableLabel]]+100*Systematic[[#This Row],[State]]</f>
        <v>295010605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295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5G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295010006</v>
      </c>
      <c r="H4663" s="134">
        <f>Systematic[[#This Row],[SampleVariableLabel]]+100*Systematic[[#This Row],[State]]</f>
        <v>295010706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295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6S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295010001</v>
      </c>
      <c r="H4664" s="134">
        <f>Systematic[[#This Row],[SampleVariableLabel]]+100*Systematic[[#This Row],[State]]</f>
        <v>295010801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295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7Gp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295010002</v>
      </c>
      <c r="H4665" s="134">
        <f>Systematic[[#This Row],[SampleVariableLabel]]+100*Systematic[[#This Row],[State]]</f>
        <v>295010902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295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8U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295010003</v>
      </c>
      <c r="H4666" s="134">
        <f>Systematic[[#This Row],[SampleVariableLabel]]+100*Systematic[[#This Row],[State]]</f>
        <v>295011003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295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9Rot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295010004</v>
      </c>
      <c r="H4667" s="134">
        <f>Systematic[[#This Row],[SampleVariableLabel]]+100*Systematic[[#This Row],[State]]</f>
        <v>295011104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295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10Ama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295010005</v>
      </c>
      <c r="H4668" s="134">
        <f>Systematic[[#This Row],[SampleVariableLabel]]+100*Systematic[[#This Row],[State]]</f>
        <v>295011205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296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0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296010006</v>
      </c>
      <c r="H4669" s="134">
        <f>Systematic[[#This Row],[SampleVariableLabel]]+100*Systematic[[#This Row],[State]]</f>
        <v>296010006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296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1D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296010001</v>
      </c>
      <c r="H4670" s="134">
        <f>Systematic[[#This Row],[SampleVariableLabel]]+100*Systematic[[#This Row],[State]]</f>
        <v>296010101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296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(M.1)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296010002</v>
      </c>
      <c r="H4671" s="134">
        <f>Systematic[[#This Row],[SampleVariableLabel]]+100*Systematic[[#This Row],[State]]</f>
        <v>296010202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296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2Oct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296010003</v>
      </c>
      <c r="H4672" s="134">
        <f>Systematic[[#This Row],[SampleVariableLabel]]+100*Systematic[[#This Row],[State]]</f>
        <v>296010303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296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3M2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296010004</v>
      </c>
      <c r="H4673" s="134">
        <f>Systematic[[#This Row],[SampleVariableLabel]]+100*Systematic[[#This Row],[State]]</f>
        <v>296010404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296</v>
      </c>
      <c r="B4674" s="1">
        <f>IF(C4674=0,IF(B4673=Protocol!$V$20,1,B4673+1),B4673)</f>
        <v>1</v>
      </c>
      <c r="C4674" s="1">
        <f>IF(C4673+1=Protocol!$V$21,0,C4673+1)</f>
        <v>5</v>
      </c>
      <c r="D4674" s="1">
        <f t="shared" si="161"/>
        <v>5</v>
      </c>
      <c r="E4674" s="1" t="str">
        <f>INDEX(Protocol[Mark],MATCH(C4674,Protocol[Step],0))</f>
        <v>M(c)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296010005</v>
      </c>
      <c r="H4674" s="134">
        <f>Systematic[[#This Row],[SampleVariableLabel]]+100*Systematic[[#This Row],[State]]</f>
        <v>296010505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296</v>
      </c>
      <c r="B4675" s="1">
        <f>IF(C4675=0,IF(B4674=Protocol!$V$20,1,B4674+1),B4674)</f>
        <v>1</v>
      </c>
      <c r="C4675" s="1">
        <f>IF(C4674+1=Protocol!$V$21,0,C4674+1)</f>
        <v>6</v>
      </c>
      <c r="D4675" s="1">
        <f t="shared" ref="D4675:D4738" si="163">IF(D4674=nVariables,1,D4674+1)</f>
        <v>6</v>
      </c>
      <c r="E4675" s="1" t="str">
        <f>INDEX(Protocol[Mark],MATCH(C4675,Protocol[Step],0))</f>
        <v>4P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296010006</v>
      </c>
      <c r="H4675" s="134">
        <f>Systematic[[#This Row],[SampleVariableLabel]]+100*Systematic[[#This Row],[State]]</f>
        <v>296010606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296</v>
      </c>
      <c r="B4676" s="1">
        <f>IF(C4676=0,IF(B4675=Protocol!$V$20,1,B4675+1),B4675)</f>
        <v>1</v>
      </c>
      <c r="C4676" s="1">
        <f>IF(C4675+1=Protocol!$V$21,0,C4675+1)</f>
        <v>7</v>
      </c>
      <c r="D4676" s="1">
        <f t="shared" si="163"/>
        <v>1</v>
      </c>
      <c r="E4676" s="1" t="str">
        <f>INDEX(Protocol[Mark],MATCH(C4676,Protocol[Step],0))</f>
        <v>5G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296010001</v>
      </c>
      <c r="H4676" s="134">
        <f>Systematic[[#This Row],[SampleVariableLabel]]+100*Systematic[[#This Row],[State]]</f>
        <v>296010701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296</v>
      </c>
      <c r="B4677" s="1">
        <f>IF(C4677=0,IF(B4676=Protocol!$V$20,1,B4676+1),B4676)</f>
        <v>1</v>
      </c>
      <c r="C4677" s="1">
        <f>IF(C4676+1=Protocol!$V$21,0,C4676+1)</f>
        <v>8</v>
      </c>
      <c r="D4677" s="1">
        <f t="shared" si="163"/>
        <v>2</v>
      </c>
      <c r="E4677" s="1" t="str">
        <f>INDEX(Protocol[Mark],MATCH(C4677,Protocol[Step],0))</f>
        <v>6S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296010002</v>
      </c>
      <c r="H4677" s="134">
        <f>Systematic[[#This Row],[SampleVariableLabel]]+100*Systematic[[#This Row],[State]]</f>
        <v>296010802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296</v>
      </c>
      <c r="B4678" s="1">
        <f>IF(C4678=0,IF(B4677=Protocol!$V$20,1,B4677+1),B4677)</f>
        <v>1</v>
      </c>
      <c r="C4678" s="1">
        <f>IF(C4677+1=Protocol!$V$21,0,C4677+1)</f>
        <v>9</v>
      </c>
      <c r="D4678" s="1">
        <f t="shared" si="163"/>
        <v>3</v>
      </c>
      <c r="E4678" s="1" t="str">
        <f>INDEX(Protocol[Mark],MATCH(C4678,Protocol[Step],0))</f>
        <v>7Gp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296010003</v>
      </c>
      <c r="H4678" s="134">
        <f>Systematic[[#This Row],[SampleVariableLabel]]+100*Systematic[[#This Row],[State]]</f>
        <v>296010903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296</v>
      </c>
      <c r="B4679" s="1">
        <f>IF(C4679=0,IF(B4678=Protocol!$V$20,1,B4678+1),B4678)</f>
        <v>1</v>
      </c>
      <c r="C4679" s="1">
        <f>IF(C4678+1=Protocol!$V$21,0,C4678+1)</f>
        <v>10</v>
      </c>
      <c r="D4679" s="1">
        <f t="shared" si="163"/>
        <v>4</v>
      </c>
      <c r="E4679" s="1" t="str">
        <f>INDEX(Protocol[Mark],MATCH(C4679,Protocol[Step],0))</f>
        <v>8U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296010004</v>
      </c>
      <c r="H4679" s="134">
        <f>Systematic[[#This Row],[SampleVariableLabel]]+100*Systematic[[#This Row],[State]]</f>
        <v>296011004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296</v>
      </c>
      <c r="B4680" s="1">
        <f>IF(C4680=0,IF(B4679=Protocol!$V$20,1,B4679+1),B4679)</f>
        <v>1</v>
      </c>
      <c r="C4680" s="1">
        <f>IF(C4679+1=Protocol!$V$21,0,C4679+1)</f>
        <v>11</v>
      </c>
      <c r="D4680" s="1">
        <f t="shared" si="163"/>
        <v>5</v>
      </c>
      <c r="E4680" s="1" t="str">
        <f>INDEX(Protocol[Mark],MATCH(C4680,Protocol[Step],0))</f>
        <v>9Rot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296010005</v>
      </c>
      <c r="H4680" s="134">
        <f>Systematic[[#This Row],[SampleVariableLabel]]+100*Systematic[[#This Row],[State]]</f>
        <v>296011105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296</v>
      </c>
      <c r="B4681" s="1">
        <f>IF(C4681=0,IF(B4680=Protocol!$V$20,1,B4680+1),B4680)</f>
        <v>1</v>
      </c>
      <c r="C4681" s="1">
        <f>IF(C4680+1=Protocol!$V$21,0,C4680+1)</f>
        <v>12</v>
      </c>
      <c r="D4681" s="1">
        <f t="shared" si="163"/>
        <v>6</v>
      </c>
      <c r="E4681" s="1" t="str">
        <f>INDEX(Protocol[Mark],MATCH(C4681,Protocol[Step],0))</f>
        <v>10Ama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296010006</v>
      </c>
      <c r="H4681" s="134">
        <f>Systematic[[#This Row],[SampleVariableLabel]]+100*Systematic[[#This Row],[State]]</f>
        <v>296011206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297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0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297010001</v>
      </c>
      <c r="H4682" s="134">
        <f>Systematic[[#This Row],[SampleVariableLabel]]+100*Systematic[[#This Row],[State]]</f>
        <v>297010001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297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1D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297010002</v>
      </c>
      <c r="H4683" s="134">
        <f>Systematic[[#This Row],[SampleVariableLabel]]+100*Systematic[[#This Row],[State]]</f>
        <v>297010102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297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(M.1)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297010003</v>
      </c>
      <c r="H4684" s="134">
        <f>Systematic[[#This Row],[SampleVariableLabel]]+100*Systematic[[#This Row],[State]]</f>
        <v>297010203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297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2Oct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297010004</v>
      </c>
      <c r="H4685" s="134">
        <f>Systematic[[#This Row],[SampleVariableLabel]]+100*Systematic[[#This Row],[State]]</f>
        <v>297010304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297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3M2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297010005</v>
      </c>
      <c r="H4686" s="134">
        <f>Systematic[[#This Row],[SampleVariableLabel]]+100*Systematic[[#This Row],[State]]</f>
        <v>297010405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297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M(c)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297010006</v>
      </c>
      <c r="H4687" s="134">
        <f>Systematic[[#This Row],[SampleVariableLabel]]+100*Systematic[[#This Row],[State]]</f>
        <v>297010506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297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4P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297010001</v>
      </c>
      <c r="H4688" s="134">
        <f>Systematic[[#This Row],[SampleVariableLabel]]+100*Systematic[[#This Row],[State]]</f>
        <v>297010601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297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5G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297010002</v>
      </c>
      <c r="H4689" s="134">
        <f>Systematic[[#This Row],[SampleVariableLabel]]+100*Systematic[[#This Row],[State]]</f>
        <v>297010702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297</v>
      </c>
      <c r="B4690" s="1">
        <f>IF(C4690=0,IF(B4689=Protocol!$V$20,1,B4689+1),B4689)</f>
        <v>1</v>
      </c>
      <c r="C4690" s="1">
        <f>IF(C4689+1=Protocol!$V$21,0,C4689+1)</f>
        <v>8</v>
      </c>
      <c r="D4690" s="1">
        <f t="shared" si="163"/>
        <v>3</v>
      </c>
      <c r="E4690" s="1" t="str">
        <f>INDEX(Protocol[Mark],MATCH(C4690,Protocol[Step],0))</f>
        <v>6S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297010003</v>
      </c>
      <c r="H4690" s="134">
        <f>Systematic[[#This Row],[SampleVariableLabel]]+100*Systematic[[#This Row],[State]]</f>
        <v>297010803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297</v>
      </c>
      <c r="B4691" s="1">
        <f>IF(C4691=0,IF(B4690=Protocol!$V$20,1,B4690+1),B4690)</f>
        <v>1</v>
      </c>
      <c r="C4691" s="1">
        <f>IF(C4690+1=Protocol!$V$21,0,C4690+1)</f>
        <v>9</v>
      </c>
      <c r="D4691" s="1">
        <f t="shared" si="163"/>
        <v>4</v>
      </c>
      <c r="E4691" s="1" t="str">
        <f>INDEX(Protocol[Mark],MATCH(C4691,Protocol[Step],0))</f>
        <v>7Gp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297010004</v>
      </c>
      <c r="H4691" s="134">
        <f>Systematic[[#This Row],[SampleVariableLabel]]+100*Systematic[[#This Row],[State]]</f>
        <v>297010904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297</v>
      </c>
      <c r="B4692" s="1">
        <f>IF(C4692=0,IF(B4691=Protocol!$V$20,1,B4691+1),B4691)</f>
        <v>1</v>
      </c>
      <c r="C4692" s="1">
        <f>IF(C4691+1=Protocol!$V$21,0,C4691+1)</f>
        <v>10</v>
      </c>
      <c r="D4692" s="1">
        <f t="shared" si="163"/>
        <v>5</v>
      </c>
      <c r="E4692" s="1" t="str">
        <f>INDEX(Protocol[Mark],MATCH(C4692,Protocol[Step],0))</f>
        <v>8U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297010005</v>
      </c>
      <c r="H4692" s="134">
        <f>Systematic[[#This Row],[SampleVariableLabel]]+100*Systematic[[#This Row],[State]]</f>
        <v>297011005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297</v>
      </c>
      <c r="B4693" s="1">
        <f>IF(C4693=0,IF(B4692=Protocol!$V$20,1,B4692+1),B4692)</f>
        <v>1</v>
      </c>
      <c r="C4693" s="1">
        <f>IF(C4692+1=Protocol!$V$21,0,C4692+1)</f>
        <v>11</v>
      </c>
      <c r="D4693" s="1">
        <f t="shared" si="163"/>
        <v>6</v>
      </c>
      <c r="E4693" s="1" t="str">
        <f>INDEX(Protocol[Mark],MATCH(C4693,Protocol[Step],0))</f>
        <v>9Rot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297010006</v>
      </c>
      <c r="H4693" s="134">
        <f>Systematic[[#This Row],[SampleVariableLabel]]+100*Systematic[[#This Row],[State]]</f>
        <v>297011106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297</v>
      </c>
      <c r="B4694" s="1">
        <f>IF(C4694=0,IF(B4693=Protocol!$V$20,1,B4693+1),B4693)</f>
        <v>1</v>
      </c>
      <c r="C4694" s="1">
        <f>IF(C4693+1=Protocol!$V$21,0,C4693+1)</f>
        <v>12</v>
      </c>
      <c r="D4694" s="1">
        <f t="shared" si="163"/>
        <v>1</v>
      </c>
      <c r="E4694" s="1" t="str">
        <f>INDEX(Protocol[Mark],MATCH(C4694,Protocol[Step],0))</f>
        <v>10Ama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297010001</v>
      </c>
      <c r="H4694" s="134">
        <f>Systematic[[#This Row],[SampleVariableLabel]]+100*Systematic[[#This Row],[State]]</f>
        <v>297011201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298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0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298010002</v>
      </c>
      <c r="H4695" s="134">
        <f>Systematic[[#This Row],[SampleVariableLabel]]+100*Systematic[[#This Row],[State]]</f>
        <v>298010002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298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1D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298010003</v>
      </c>
      <c r="H4696" s="134">
        <f>Systematic[[#This Row],[SampleVariableLabel]]+100*Systematic[[#This Row],[State]]</f>
        <v>298010103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298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(M.1)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298010004</v>
      </c>
      <c r="H4697" s="134">
        <f>Systematic[[#This Row],[SampleVariableLabel]]+100*Systematic[[#This Row],[State]]</f>
        <v>298010204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298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2Oct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298010005</v>
      </c>
      <c r="H4698" s="134">
        <f>Systematic[[#This Row],[SampleVariableLabel]]+100*Systematic[[#This Row],[State]]</f>
        <v>298010305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298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3M2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298010006</v>
      </c>
      <c r="H4699" s="134">
        <f>Systematic[[#This Row],[SampleVariableLabel]]+100*Systematic[[#This Row],[State]]</f>
        <v>298010406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298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M(c)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298010001</v>
      </c>
      <c r="H4700" s="134">
        <f>Systematic[[#This Row],[SampleVariableLabel]]+100*Systematic[[#This Row],[State]]</f>
        <v>298010501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298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4P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298010002</v>
      </c>
      <c r="H4701" s="134">
        <f>Systematic[[#This Row],[SampleVariableLabel]]+100*Systematic[[#This Row],[State]]</f>
        <v>298010602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298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5G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298010003</v>
      </c>
      <c r="H4702" s="134">
        <f>Systematic[[#This Row],[SampleVariableLabel]]+100*Systematic[[#This Row],[State]]</f>
        <v>298010703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298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6S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298010004</v>
      </c>
      <c r="H4703" s="134">
        <f>Systematic[[#This Row],[SampleVariableLabel]]+100*Systematic[[#This Row],[State]]</f>
        <v>298010804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298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7Gp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298010005</v>
      </c>
      <c r="H4704" s="134">
        <f>Systematic[[#This Row],[SampleVariableLabel]]+100*Systematic[[#This Row],[State]]</f>
        <v>298010905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298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8U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298010006</v>
      </c>
      <c r="H4705" s="134">
        <f>Systematic[[#This Row],[SampleVariableLabel]]+100*Systematic[[#This Row],[State]]</f>
        <v>298011006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298</v>
      </c>
      <c r="B4706" s="1">
        <f>IF(C4706=0,IF(B4705=Protocol!$V$20,1,B4705+1),B4705)</f>
        <v>1</v>
      </c>
      <c r="C4706" s="1">
        <f>IF(C4705+1=Protocol!$V$21,0,C4705+1)</f>
        <v>11</v>
      </c>
      <c r="D4706" s="1">
        <f t="shared" si="163"/>
        <v>1</v>
      </c>
      <c r="E4706" s="1" t="str">
        <f>INDEX(Protocol[Mark],MATCH(C4706,Protocol[Step],0))</f>
        <v>9Rot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298010001</v>
      </c>
      <c r="H4706" s="134">
        <f>Systematic[[#This Row],[SampleVariableLabel]]+100*Systematic[[#This Row],[State]]</f>
        <v>298011101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298</v>
      </c>
      <c r="B4707" s="1">
        <f>IF(C4707=0,IF(B4706=Protocol!$V$20,1,B4706+1),B4706)</f>
        <v>1</v>
      </c>
      <c r="C4707" s="1">
        <f>IF(C4706+1=Protocol!$V$21,0,C4706+1)</f>
        <v>12</v>
      </c>
      <c r="D4707" s="1">
        <f t="shared" si="163"/>
        <v>2</v>
      </c>
      <c r="E4707" s="1" t="str">
        <f>INDEX(Protocol[Mark],MATCH(C4707,Protocol[Step],0))</f>
        <v>10Ama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298010002</v>
      </c>
      <c r="H4707" s="134">
        <f>Systematic[[#This Row],[SampleVariableLabel]]+100*Systematic[[#This Row],[State]]</f>
        <v>298011202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299</v>
      </c>
      <c r="B4708" s="1">
        <f>IF(C4708=0,IF(B4707=Protocol!$V$20,1,B4707+1),B4707)</f>
        <v>1</v>
      </c>
      <c r="C4708" s="1">
        <f>IF(C4707+1=Protocol!$V$21,0,C4707+1)</f>
        <v>0</v>
      </c>
      <c r="D4708" s="1">
        <f t="shared" si="163"/>
        <v>3</v>
      </c>
      <c r="E4708" s="1" t="str">
        <f>INDEX(Protocol[Mark],MATCH(C4708,Protocol[Step],0))</f>
        <v>0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299010003</v>
      </c>
      <c r="H4708" s="134">
        <f>Systematic[[#This Row],[SampleVariableLabel]]+100*Systematic[[#This Row],[State]]</f>
        <v>299010003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299</v>
      </c>
      <c r="B4709" s="1">
        <f>IF(C4709=0,IF(B4708=Protocol!$V$20,1,B4708+1),B4708)</f>
        <v>1</v>
      </c>
      <c r="C4709" s="1">
        <f>IF(C4708+1=Protocol!$V$21,0,C4708+1)</f>
        <v>1</v>
      </c>
      <c r="D4709" s="1">
        <f t="shared" si="163"/>
        <v>4</v>
      </c>
      <c r="E4709" s="1" t="str">
        <f>INDEX(Protocol[Mark],MATCH(C4709,Protocol[Step],0))</f>
        <v>1D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299010004</v>
      </c>
      <c r="H4709" s="134">
        <f>Systematic[[#This Row],[SampleVariableLabel]]+100*Systematic[[#This Row],[State]]</f>
        <v>299010104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299</v>
      </c>
      <c r="B4710" s="1">
        <f>IF(C4710=0,IF(B4709=Protocol!$V$20,1,B4709+1),B4709)</f>
        <v>1</v>
      </c>
      <c r="C4710" s="1">
        <f>IF(C4709+1=Protocol!$V$21,0,C4709+1)</f>
        <v>2</v>
      </c>
      <c r="D4710" s="1">
        <f t="shared" si="163"/>
        <v>5</v>
      </c>
      <c r="E4710" s="1" t="str">
        <f>INDEX(Protocol[Mark],MATCH(C4710,Protocol[Step],0))</f>
        <v>(M.1)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299010005</v>
      </c>
      <c r="H4710" s="134">
        <f>Systematic[[#This Row],[SampleVariableLabel]]+100*Systematic[[#This Row],[State]]</f>
        <v>299010205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299</v>
      </c>
      <c r="B4711" s="1">
        <f>IF(C4711=0,IF(B4710=Protocol!$V$20,1,B4710+1),B4710)</f>
        <v>1</v>
      </c>
      <c r="C4711" s="1">
        <f>IF(C4710+1=Protocol!$V$21,0,C4710+1)</f>
        <v>3</v>
      </c>
      <c r="D4711" s="1">
        <f t="shared" si="163"/>
        <v>6</v>
      </c>
      <c r="E4711" s="1" t="str">
        <f>INDEX(Protocol[Mark],MATCH(C4711,Protocol[Step],0))</f>
        <v>2Oct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299010006</v>
      </c>
      <c r="H4711" s="134">
        <f>Systematic[[#This Row],[SampleVariableLabel]]+100*Systematic[[#This Row],[State]]</f>
        <v>299010306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299</v>
      </c>
      <c r="B4712" s="1">
        <f>IF(C4712=0,IF(B4711=Protocol!$V$20,1,B4711+1),B4711)</f>
        <v>1</v>
      </c>
      <c r="C4712" s="1">
        <f>IF(C4711+1=Protocol!$V$21,0,C4711+1)</f>
        <v>4</v>
      </c>
      <c r="D4712" s="1">
        <f t="shared" si="163"/>
        <v>1</v>
      </c>
      <c r="E4712" s="1" t="str">
        <f>INDEX(Protocol[Mark],MATCH(C4712,Protocol[Step],0))</f>
        <v>3M2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299010001</v>
      </c>
      <c r="H4712" s="134">
        <f>Systematic[[#This Row],[SampleVariableLabel]]+100*Systematic[[#This Row],[State]]</f>
        <v>299010401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299</v>
      </c>
      <c r="B4713" s="1">
        <f>IF(C4713=0,IF(B4712=Protocol!$V$20,1,B4712+1),B4712)</f>
        <v>1</v>
      </c>
      <c r="C4713" s="1">
        <f>IF(C4712+1=Protocol!$V$21,0,C4712+1)</f>
        <v>5</v>
      </c>
      <c r="D4713" s="1">
        <f t="shared" si="163"/>
        <v>2</v>
      </c>
      <c r="E4713" s="1" t="str">
        <f>INDEX(Protocol[Mark],MATCH(C4713,Protocol[Step],0))</f>
        <v>M(c)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299010002</v>
      </c>
      <c r="H4713" s="134">
        <f>Systematic[[#This Row],[SampleVariableLabel]]+100*Systematic[[#This Row],[State]]</f>
        <v>299010502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299</v>
      </c>
      <c r="B4714" s="1">
        <f>IF(C4714=0,IF(B4713=Protocol!$V$20,1,B4713+1),B4713)</f>
        <v>1</v>
      </c>
      <c r="C4714" s="1">
        <f>IF(C4713+1=Protocol!$V$21,0,C4713+1)</f>
        <v>6</v>
      </c>
      <c r="D4714" s="1">
        <f t="shared" si="163"/>
        <v>3</v>
      </c>
      <c r="E4714" s="1" t="str">
        <f>INDEX(Protocol[Mark],MATCH(C4714,Protocol[Step],0))</f>
        <v>4P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299010003</v>
      </c>
      <c r="H4714" s="134">
        <f>Systematic[[#This Row],[SampleVariableLabel]]+100*Systematic[[#This Row],[State]]</f>
        <v>299010603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299</v>
      </c>
      <c r="B4715" s="1">
        <f>IF(C4715=0,IF(B4714=Protocol!$V$20,1,B4714+1),B4714)</f>
        <v>1</v>
      </c>
      <c r="C4715" s="1">
        <f>IF(C4714+1=Protocol!$V$21,0,C4714+1)</f>
        <v>7</v>
      </c>
      <c r="D4715" s="1">
        <f t="shared" si="163"/>
        <v>4</v>
      </c>
      <c r="E4715" s="1" t="str">
        <f>INDEX(Protocol[Mark],MATCH(C4715,Protocol[Step],0))</f>
        <v>5G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299010004</v>
      </c>
      <c r="H4715" s="134">
        <f>Systematic[[#This Row],[SampleVariableLabel]]+100*Systematic[[#This Row],[State]]</f>
        <v>299010704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299</v>
      </c>
      <c r="B4716" s="1">
        <f>IF(C4716=0,IF(B4715=Protocol!$V$20,1,B4715+1),B4715)</f>
        <v>1</v>
      </c>
      <c r="C4716" s="1">
        <f>IF(C4715+1=Protocol!$V$21,0,C4715+1)</f>
        <v>8</v>
      </c>
      <c r="D4716" s="1">
        <f t="shared" si="163"/>
        <v>5</v>
      </c>
      <c r="E4716" s="1" t="str">
        <f>INDEX(Protocol[Mark],MATCH(C4716,Protocol[Step],0))</f>
        <v>6S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299010005</v>
      </c>
      <c r="H4716" s="134">
        <f>Systematic[[#This Row],[SampleVariableLabel]]+100*Systematic[[#This Row],[State]]</f>
        <v>299010805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299</v>
      </c>
      <c r="B4717" s="1">
        <f>IF(C4717=0,IF(B4716=Protocol!$V$20,1,B4716+1),B4716)</f>
        <v>1</v>
      </c>
      <c r="C4717" s="1">
        <f>IF(C4716+1=Protocol!$V$21,0,C4716+1)</f>
        <v>9</v>
      </c>
      <c r="D4717" s="1">
        <f t="shared" si="163"/>
        <v>6</v>
      </c>
      <c r="E4717" s="1" t="str">
        <f>INDEX(Protocol[Mark],MATCH(C4717,Protocol[Step],0))</f>
        <v>7Gp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299010006</v>
      </c>
      <c r="H4717" s="134">
        <f>Systematic[[#This Row],[SampleVariableLabel]]+100*Systematic[[#This Row],[State]]</f>
        <v>299010906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299</v>
      </c>
      <c r="B4718" s="1">
        <f>IF(C4718=0,IF(B4717=Protocol!$V$20,1,B4717+1),B4717)</f>
        <v>1</v>
      </c>
      <c r="C4718" s="1">
        <f>IF(C4717+1=Protocol!$V$21,0,C4717+1)</f>
        <v>10</v>
      </c>
      <c r="D4718" s="1">
        <f t="shared" si="163"/>
        <v>1</v>
      </c>
      <c r="E4718" s="1" t="str">
        <f>INDEX(Protocol[Mark],MATCH(C4718,Protocol[Step],0))</f>
        <v>8U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299010001</v>
      </c>
      <c r="H4718" s="134">
        <f>Systematic[[#This Row],[SampleVariableLabel]]+100*Systematic[[#This Row],[State]]</f>
        <v>299011001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299</v>
      </c>
      <c r="B4719" s="1">
        <f>IF(C4719=0,IF(B4718=Protocol!$V$20,1,B4718+1),B4718)</f>
        <v>1</v>
      </c>
      <c r="C4719" s="1">
        <f>IF(C4718+1=Protocol!$V$21,0,C4718+1)</f>
        <v>11</v>
      </c>
      <c r="D4719" s="1">
        <f t="shared" si="163"/>
        <v>2</v>
      </c>
      <c r="E4719" s="1" t="str">
        <f>INDEX(Protocol[Mark],MATCH(C4719,Protocol[Step],0))</f>
        <v>9Rot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299010002</v>
      </c>
      <c r="H4719" s="134">
        <f>Systematic[[#This Row],[SampleVariableLabel]]+100*Systematic[[#This Row],[State]]</f>
        <v>299011102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299</v>
      </c>
      <c r="B4720" s="1">
        <f>IF(C4720=0,IF(B4719=Protocol!$V$20,1,B4719+1),B4719)</f>
        <v>1</v>
      </c>
      <c r="C4720" s="1">
        <f>IF(C4719+1=Protocol!$V$21,0,C4719+1)</f>
        <v>12</v>
      </c>
      <c r="D4720" s="1">
        <f t="shared" si="163"/>
        <v>3</v>
      </c>
      <c r="E4720" s="1" t="str">
        <f>INDEX(Protocol[Mark],MATCH(C4720,Protocol[Step],0))</f>
        <v>10Ama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299010003</v>
      </c>
      <c r="H4720" s="134">
        <f>Systematic[[#This Row],[SampleVariableLabel]]+100*Systematic[[#This Row],[State]]</f>
        <v>299011203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300</v>
      </c>
      <c r="B4721" s="1">
        <f>IF(C4721=0,IF(B4720=Protocol!$V$20,1,B4720+1),B4720)</f>
        <v>1</v>
      </c>
      <c r="C4721" s="1">
        <f>IF(C4720+1=Protocol!$V$21,0,C4720+1)</f>
        <v>0</v>
      </c>
      <c r="D4721" s="1">
        <f t="shared" si="163"/>
        <v>4</v>
      </c>
      <c r="E4721" s="1" t="str">
        <f>INDEX(Protocol[Mark],MATCH(C4721,Protocol[Step],0))</f>
        <v>0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300010004</v>
      </c>
      <c r="H4721" s="134">
        <f>Systematic[[#This Row],[SampleVariableLabel]]+100*Systematic[[#This Row],[State]]</f>
        <v>300010004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300</v>
      </c>
      <c r="B4722" s="1">
        <f>IF(C4722=0,IF(B4721=Protocol!$V$20,1,B4721+1),B4721)</f>
        <v>1</v>
      </c>
      <c r="C4722" s="1">
        <f>IF(C4721+1=Protocol!$V$21,0,C4721+1)</f>
        <v>1</v>
      </c>
      <c r="D4722" s="1">
        <f t="shared" si="163"/>
        <v>5</v>
      </c>
      <c r="E4722" s="1" t="str">
        <f>INDEX(Protocol[Mark],MATCH(C4722,Protocol[Step],0))</f>
        <v>1D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300010005</v>
      </c>
      <c r="H4722" s="134">
        <f>Systematic[[#This Row],[SampleVariableLabel]]+100*Systematic[[#This Row],[State]]</f>
        <v>300010105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300</v>
      </c>
      <c r="B4723" s="1">
        <f>IF(C4723=0,IF(B4722=Protocol!$V$20,1,B4722+1),B4722)</f>
        <v>1</v>
      </c>
      <c r="C4723" s="1">
        <f>IF(C4722+1=Protocol!$V$21,0,C4722+1)</f>
        <v>2</v>
      </c>
      <c r="D4723" s="1">
        <f t="shared" si="163"/>
        <v>6</v>
      </c>
      <c r="E4723" s="1" t="str">
        <f>INDEX(Protocol[Mark],MATCH(C4723,Protocol[Step],0))</f>
        <v>(M.1)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300010006</v>
      </c>
      <c r="H4723" s="134">
        <f>Systematic[[#This Row],[SampleVariableLabel]]+100*Systematic[[#This Row],[State]]</f>
        <v>300010206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300</v>
      </c>
      <c r="B4724" s="1">
        <f>IF(C4724=0,IF(B4723=Protocol!$V$20,1,B4723+1),B4723)</f>
        <v>1</v>
      </c>
      <c r="C4724" s="1">
        <f>IF(C4723+1=Protocol!$V$21,0,C4723+1)</f>
        <v>3</v>
      </c>
      <c r="D4724" s="1">
        <f t="shared" si="163"/>
        <v>1</v>
      </c>
      <c r="E4724" s="1" t="str">
        <f>INDEX(Protocol[Mark],MATCH(C4724,Protocol[Step],0))</f>
        <v>2Oct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300010001</v>
      </c>
      <c r="H4724" s="134">
        <f>Systematic[[#This Row],[SampleVariableLabel]]+100*Systematic[[#This Row],[State]]</f>
        <v>300010301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300</v>
      </c>
      <c r="B4725" s="1">
        <f>IF(C4725=0,IF(B4724=Protocol!$V$20,1,B4724+1),B4724)</f>
        <v>1</v>
      </c>
      <c r="C4725" s="1">
        <f>IF(C4724+1=Protocol!$V$21,0,C4724+1)</f>
        <v>4</v>
      </c>
      <c r="D4725" s="1">
        <f t="shared" si="163"/>
        <v>2</v>
      </c>
      <c r="E4725" s="1" t="str">
        <f>INDEX(Protocol[Mark],MATCH(C4725,Protocol[Step],0))</f>
        <v>3M2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300010002</v>
      </c>
      <c r="H4725" s="134">
        <f>Systematic[[#This Row],[SampleVariableLabel]]+100*Systematic[[#This Row],[State]]</f>
        <v>300010402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300</v>
      </c>
      <c r="B4726" s="1">
        <f>IF(C4726=0,IF(B4725=Protocol!$V$20,1,B4725+1),B4725)</f>
        <v>1</v>
      </c>
      <c r="C4726" s="1">
        <f>IF(C4725+1=Protocol!$V$21,0,C4725+1)</f>
        <v>5</v>
      </c>
      <c r="D4726" s="1">
        <f t="shared" si="163"/>
        <v>3</v>
      </c>
      <c r="E4726" s="1" t="str">
        <f>INDEX(Protocol[Mark],MATCH(C4726,Protocol[Step],0))</f>
        <v>M(c)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300010003</v>
      </c>
      <c r="H4726" s="134">
        <f>Systematic[[#This Row],[SampleVariableLabel]]+100*Systematic[[#This Row],[State]]</f>
        <v>300010503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300</v>
      </c>
      <c r="B4727" s="1">
        <f>IF(C4727=0,IF(B4726=Protocol!$V$20,1,B4726+1),B4726)</f>
        <v>1</v>
      </c>
      <c r="C4727" s="1">
        <f>IF(C4726+1=Protocol!$V$21,0,C4726+1)</f>
        <v>6</v>
      </c>
      <c r="D4727" s="1">
        <f t="shared" si="163"/>
        <v>4</v>
      </c>
      <c r="E4727" s="1" t="str">
        <f>INDEX(Protocol[Mark],MATCH(C4727,Protocol[Step],0))</f>
        <v>4P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300010004</v>
      </c>
      <c r="H4727" s="134">
        <f>Systematic[[#This Row],[SampleVariableLabel]]+100*Systematic[[#This Row],[State]]</f>
        <v>300010604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300</v>
      </c>
      <c r="B4728" s="1">
        <f>IF(C4728=0,IF(B4727=Protocol!$V$20,1,B4727+1),B4727)</f>
        <v>1</v>
      </c>
      <c r="C4728" s="1">
        <f>IF(C4727+1=Protocol!$V$21,0,C4727+1)</f>
        <v>7</v>
      </c>
      <c r="D4728" s="1">
        <f t="shared" si="163"/>
        <v>5</v>
      </c>
      <c r="E4728" s="1" t="str">
        <f>INDEX(Protocol[Mark],MATCH(C4728,Protocol[Step],0))</f>
        <v>5G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300010005</v>
      </c>
      <c r="H4728" s="134">
        <f>Systematic[[#This Row],[SampleVariableLabel]]+100*Systematic[[#This Row],[State]]</f>
        <v>300010705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300</v>
      </c>
      <c r="B4729" s="1">
        <f>IF(C4729=0,IF(B4728=Protocol!$V$20,1,B4728+1),B4728)</f>
        <v>1</v>
      </c>
      <c r="C4729" s="1">
        <f>IF(C4728+1=Protocol!$V$21,0,C4728+1)</f>
        <v>8</v>
      </c>
      <c r="D4729" s="1">
        <f t="shared" si="163"/>
        <v>6</v>
      </c>
      <c r="E4729" s="1" t="str">
        <f>INDEX(Protocol[Mark],MATCH(C4729,Protocol[Step],0))</f>
        <v>6S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300010006</v>
      </c>
      <c r="H4729" s="134">
        <f>Systematic[[#This Row],[SampleVariableLabel]]+100*Systematic[[#This Row],[State]]</f>
        <v>300010806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300</v>
      </c>
      <c r="B4730" s="1">
        <f>IF(C4730=0,IF(B4729=Protocol!$V$20,1,B4729+1),B4729)</f>
        <v>1</v>
      </c>
      <c r="C4730" s="1">
        <f>IF(C4729+1=Protocol!$V$21,0,C4729+1)</f>
        <v>9</v>
      </c>
      <c r="D4730" s="1">
        <f t="shared" si="163"/>
        <v>1</v>
      </c>
      <c r="E4730" s="1" t="str">
        <f>INDEX(Protocol[Mark],MATCH(C4730,Protocol[Step],0))</f>
        <v>7Gp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300010001</v>
      </c>
      <c r="H4730" s="134">
        <f>Systematic[[#This Row],[SampleVariableLabel]]+100*Systematic[[#This Row],[State]]</f>
        <v>300010901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300</v>
      </c>
      <c r="B4731" s="1">
        <f>IF(C4731=0,IF(B4730=Protocol!$V$20,1,B4730+1),B4730)</f>
        <v>1</v>
      </c>
      <c r="C4731" s="1">
        <f>IF(C4730+1=Protocol!$V$21,0,C4730+1)</f>
        <v>10</v>
      </c>
      <c r="D4731" s="1">
        <f t="shared" si="163"/>
        <v>2</v>
      </c>
      <c r="E4731" s="1" t="str">
        <f>INDEX(Protocol[Mark],MATCH(C4731,Protocol[Step],0))</f>
        <v>8U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300010002</v>
      </c>
      <c r="H4731" s="134">
        <f>Systematic[[#This Row],[SampleVariableLabel]]+100*Systematic[[#This Row],[State]]</f>
        <v>300011002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300</v>
      </c>
      <c r="B4732" s="1">
        <f>IF(C4732=0,IF(B4731=Protocol!$V$20,1,B4731+1),B4731)</f>
        <v>1</v>
      </c>
      <c r="C4732" s="1">
        <f>IF(C4731+1=Protocol!$V$21,0,C4731+1)</f>
        <v>11</v>
      </c>
      <c r="D4732" s="1">
        <f t="shared" si="163"/>
        <v>3</v>
      </c>
      <c r="E4732" s="1" t="str">
        <f>INDEX(Protocol[Mark],MATCH(C4732,Protocol[Step],0))</f>
        <v>9Rot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300010003</v>
      </c>
      <c r="H4732" s="134">
        <f>Systematic[[#This Row],[SampleVariableLabel]]+100*Systematic[[#This Row],[State]]</f>
        <v>300011103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300</v>
      </c>
      <c r="B4733" s="1">
        <f>IF(C4733=0,IF(B4732=Protocol!$V$20,1,B4732+1),B4732)</f>
        <v>1</v>
      </c>
      <c r="C4733" s="1">
        <f>IF(C4732+1=Protocol!$V$21,0,C4732+1)</f>
        <v>12</v>
      </c>
      <c r="D4733" s="1">
        <f t="shared" si="163"/>
        <v>4</v>
      </c>
      <c r="E4733" s="1" t="str">
        <f>INDEX(Protocol[Mark],MATCH(C4733,Protocol[Step],0))</f>
        <v>10Ama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300010004</v>
      </c>
      <c r="H4733" s="134">
        <f>Systematic[[#This Row],[SampleVariableLabel]]+100*Systematic[[#This Row],[State]]</f>
        <v>300011204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301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0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301010005</v>
      </c>
      <c r="H4734" s="134">
        <f>Systematic[[#This Row],[SampleVariableLabel]]+100*Systematic[[#This Row],[State]]</f>
        <v>301010005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301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1D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301010006</v>
      </c>
      <c r="H4735" s="134">
        <f>Systematic[[#This Row],[SampleVariableLabel]]+100*Systematic[[#This Row],[State]]</f>
        <v>301010106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301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(M.1)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301010001</v>
      </c>
      <c r="H4736" s="134">
        <f>Systematic[[#This Row],[SampleVariableLabel]]+100*Systematic[[#This Row],[State]]</f>
        <v>301010201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301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2Oct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301010002</v>
      </c>
      <c r="H4737" s="134">
        <f>Systematic[[#This Row],[SampleVariableLabel]]+100*Systematic[[#This Row],[State]]</f>
        <v>301010302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301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3M2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301010003</v>
      </c>
      <c r="H4738" s="134">
        <f>Systematic[[#This Row],[SampleVariableLabel]]+100*Systematic[[#This Row],[State]]</f>
        <v>301010403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301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M(c)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301010004</v>
      </c>
      <c r="H4739" s="134">
        <f>Systematic[[#This Row],[SampleVariableLabel]]+100*Systematic[[#This Row],[State]]</f>
        <v>301010504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301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4P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301010005</v>
      </c>
      <c r="H4740" s="134">
        <f>Systematic[[#This Row],[SampleVariableLabel]]+100*Systematic[[#This Row],[State]]</f>
        <v>301010605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301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5G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301010006</v>
      </c>
      <c r="H4741" s="134">
        <f>Systematic[[#This Row],[SampleVariableLabel]]+100*Systematic[[#This Row],[State]]</f>
        <v>301010706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301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6S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301010001</v>
      </c>
      <c r="H4742" s="134">
        <f>Systematic[[#This Row],[SampleVariableLabel]]+100*Systematic[[#This Row],[State]]</f>
        <v>301010801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301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7Gp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301010002</v>
      </c>
      <c r="H4743" s="134">
        <f>Systematic[[#This Row],[SampleVariableLabel]]+100*Systematic[[#This Row],[State]]</f>
        <v>301010902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301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8U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301010003</v>
      </c>
      <c r="H4744" s="134">
        <f>Systematic[[#This Row],[SampleVariableLabel]]+100*Systematic[[#This Row],[State]]</f>
        <v>301011003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301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9Rot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301010004</v>
      </c>
      <c r="H4745" s="134">
        <f>Systematic[[#This Row],[SampleVariableLabel]]+100*Systematic[[#This Row],[State]]</f>
        <v>301011104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301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10Ama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301010005</v>
      </c>
      <c r="H4746" s="134">
        <f>Systematic[[#This Row],[SampleVariableLabel]]+100*Systematic[[#This Row],[State]]</f>
        <v>301011205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302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0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302010006</v>
      </c>
      <c r="H4747" s="134">
        <f>Systematic[[#This Row],[SampleVariableLabel]]+100*Systematic[[#This Row],[State]]</f>
        <v>302010006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302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302010001</v>
      </c>
      <c r="H4748" s="134">
        <f>Systematic[[#This Row],[SampleVariableLabel]]+100*Systematic[[#This Row],[State]]</f>
        <v>302010101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302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(M.1)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302010002</v>
      </c>
      <c r="H4749" s="134">
        <f>Systematic[[#This Row],[SampleVariableLabel]]+100*Systematic[[#This Row],[State]]</f>
        <v>302010202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302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2Oct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302010003</v>
      </c>
      <c r="H4750" s="134">
        <f>Systematic[[#This Row],[SampleVariableLabel]]+100*Systematic[[#This Row],[State]]</f>
        <v>302010303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302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3M2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302010004</v>
      </c>
      <c r="H4751" s="134">
        <f>Systematic[[#This Row],[SampleVariableLabel]]+100*Systematic[[#This Row],[State]]</f>
        <v>302010404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302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M(c)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302010005</v>
      </c>
      <c r="H4752" s="134">
        <f>Systematic[[#This Row],[SampleVariableLabel]]+100*Systematic[[#This Row],[State]]</f>
        <v>302010505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302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4P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302010006</v>
      </c>
      <c r="H4753" s="134">
        <f>Systematic[[#This Row],[SampleVariableLabel]]+100*Systematic[[#This Row],[State]]</f>
        <v>302010606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302</v>
      </c>
      <c r="B4754" s="1">
        <f>IF(C4754=0,IF(B4753=Protocol!$V$20,1,B4753+1),B4753)</f>
        <v>1</v>
      </c>
      <c r="C4754" s="1">
        <f>IF(C4753+1=Protocol!$V$21,0,C4753+1)</f>
        <v>7</v>
      </c>
      <c r="D4754" s="1">
        <f t="shared" si="165"/>
        <v>1</v>
      </c>
      <c r="E4754" s="1" t="str">
        <f>INDEX(Protocol[Mark],MATCH(C4754,Protocol[Step],0))</f>
        <v>5G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302010001</v>
      </c>
      <c r="H4754" s="134">
        <f>Systematic[[#This Row],[SampleVariableLabel]]+100*Systematic[[#This Row],[State]]</f>
        <v>302010701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302</v>
      </c>
      <c r="B4755" s="1">
        <f>IF(C4755=0,IF(B4754=Protocol!$V$20,1,B4754+1),B4754)</f>
        <v>1</v>
      </c>
      <c r="C4755" s="1">
        <f>IF(C4754+1=Protocol!$V$21,0,C4754+1)</f>
        <v>8</v>
      </c>
      <c r="D4755" s="1">
        <f t="shared" si="165"/>
        <v>2</v>
      </c>
      <c r="E4755" s="1" t="str">
        <f>INDEX(Protocol[Mark],MATCH(C4755,Protocol[Step],0))</f>
        <v>6S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302010002</v>
      </c>
      <c r="H4755" s="134">
        <f>Systematic[[#This Row],[SampleVariableLabel]]+100*Systematic[[#This Row],[State]]</f>
        <v>302010802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302</v>
      </c>
      <c r="B4756" s="1">
        <f>IF(C4756=0,IF(B4755=Protocol!$V$20,1,B4755+1),B4755)</f>
        <v>1</v>
      </c>
      <c r="C4756" s="1">
        <f>IF(C4755+1=Protocol!$V$21,0,C4755+1)</f>
        <v>9</v>
      </c>
      <c r="D4756" s="1">
        <f t="shared" si="165"/>
        <v>3</v>
      </c>
      <c r="E4756" s="1" t="str">
        <f>INDEX(Protocol[Mark],MATCH(C4756,Protocol[Step],0))</f>
        <v>7Gp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302010003</v>
      </c>
      <c r="H4756" s="134">
        <f>Systematic[[#This Row],[SampleVariableLabel]]+100*Systematic[[#This Row],[State]]</f>
        <v>302010903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302</v>
      </c>
      <c r="B4757" s="1">
        <f>IF(C4757=0,IF(B4756=Protocol!$V$20,1,B4756+1),B4756)</f>
        <v>1</v>
      </c>
      <c r="C4757" s="1">
        <f>IF(C4756+1=Protocol!$V$21,0,C4756+1)</f>
        <v>10</v>
      </c>
      <c r="D4757" s="1">
        <f t="shared" si="165"/>
        <v>4</v>
      </c>
      <c r="E4757" s="1" t="str">
        <f>INDEX(Protocol[Mark],MATCH(C4757,Protocol[Step],0))</f>
        <v>8U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302010004</v>
      </c>
      <c r="H4757" s="134">
        <f>Systematic[[#This Row],[SampleVariableLabel]]+100*Systematic[[#This Row],[State]]</f>
        <v>302011004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302</v>
      </c>
      <c r="B4758" s="1">
        <f>IF(C4758=0,IF(B4757=Protocol!$V$20,1,B4757+1),B4757)</f>
        <v>1</v>
      </c>
      <c r="C4758" s="1">
        <f>IF(C4757+1=Protocol!$V$21,0,C4757+1)</f>
        <v>11</v>
      </c>
      <c r="D4758" s="1">
        <f t="shared" si="165"/>
        <v>5</v>
      </c>
      <c r="E4758" s="1" t="str">
        <f>INDEX(Protocol[Mark],MATCH(C4758,Protocol[Step],0))</f>
        <v>9Rot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302010005</v>
      </c>
      <c r="H4758" s="134">
        <f>Systematic[[#This Row],[SampleVariableLabel]]+100*Systematic[[#This Row],[State]]</f>
        <v>302011105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302</v>
      </c>
      <c r="B4759" s="1">
        <f>IF(C4759=0,IF(B4758=Protocol!$V$20,1,B4758+1),B4758)</f>
        <v>1</v>
      </c>
      <c r="C4759" s="1">
        <f>IF(C4758+1=Protocol!$V$21,0,C4758+1)</f>
        <v>12</v>
      </c>
      <c r="D4759" s="1">
        <f t="shared" si="165"/>
        <v>6</v>
      </c>
      <c r="E4759" s="1" t="str">
        <f>INDEX(Protocol[Mark],MATCH(C4759,Protocol[Step],0))</f>
        <v>10Ama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302010006</v>
      </c>
      <c r="H4759" s="134">
        <f>Systematic[[#This Row],[SampleVariableLabel]]+100*Systematic[[#This Row],[State]]</f>
        <v>302011206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303</v>
      </c>
      <c r="B4760" s="1">
        <f>IF(C4760=0,IF(B4759=Protocol!$V$20,1,B4759+1),B4759)</f>
        <v>1</v>
      </c>
      <c r="C4760" s="1">
        <f>IF(C4759+1=Protocol!$V$21,0,C4759+1)</f>
        <v>0</v>
      </c>
      <c r="D4760" s="1">
        <f t="shared" si="165"/>
        <v>1</v>
      </c>
      <c r="E4760" s="1" t="str">
        <f>INDEX(Protocol[Mark],MATCH(C4760,Protocol[Step],0))</f>
        <v>0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303010001</v>
      </c>
      <c r="H4760" s="134">
        <f>Systematic[[#This Row],[SampleVariableLabel]]+100*Systematic[[#This Row],[State]]</f>
        <v>303010001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303</v>
      </c>
      <c r="B4761" s="1">
        <f>IF(C4761=0,IF(B4760=Protocol!$V$20,1,B4760+1),B4760)</f>
        <v>1</v>
      </c>
      <c r="C4761" s="1">
        <f>IF(C4760+1=Protocol!$V$21,0,C4760+1)</f>
        <v>1</v>
      </c>
      <c r="D4761" s="1">
        <f t="shared" si="165"/>
        <v>2</v>
      </c>
      <c r="E4761" s="1" t="str">
        <f>INDEX(Protocol[Mark],MATCH(C4761,Protocol[Step],0))</f>
        <v>1D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303010002</v>
      </c>
      <c r="H4761" s="134">
        <f>Systematic[[#This Row],[SampleVariableLabel]]+100*Systematic[[#This Row],[State]]</f>
        <v>303010102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303</v>
      </c>
      <c r="B4762" s="1">
        <f>IF(C4762=0,IF(B4761=Protocol!$V$20,1,B4761+1),B4761)</f>
        <v>1</v>
      </c>
      <c r="C4762" s="1">
        <f>IF(C4761+1=Protocol!$V$21,0,C4761+1)</f>
        <v>2</v>
      </c>
      <c r="D4762" s="1">
        <f t="shared" si="165"/>
        <v>3</v>
      </c>
      <c r="E4762" s="1" t="str">
        <f>INDEX(Protocol[Mark],MATCH(C4762,Protocol[Step],0))</f>
        <v>(M.1)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303010003</v>
      </c>
      <c r="H4762" s="134">
        <f>Systematic[[#This Row],[SampleVariableLabel]]+100*Systematic[[#This Row],[State]]</f>
        <v>303010203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303</v>
      </c>
      <c r="B4763" s="1">
        <f>IF(C4763=0,IF(B4762=Protocol!$V$20,1,B4762+1),B4762)</f>
        <v>1</v>
      </c>
      <c r="C4763" s="1">
        <f>IF(C4762+1=Protocol!$V$21,0,C4762+1)</f>
        <v>3</v>
      </c>
      <c r="D4763" s="1">
        <f t="shared" si="165"/>
        <v>4</v>
      </c>
      <c r="E4763" s="1" t="str">
        <f>INDEX(Protocol[Mark],MATCH(C4763,Protocol[Step],0))</f>
        <v>2Oct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303010004</v>
      </c>
      <c r="H4763" s="134">
        <f>Systematic[[#This Row],[SampleVariableLabel]]+100*Systematic[[#This Row],[State]]</f>
        <v>303010304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303</v>
      </c>
      <c r="B4764" s="1">
        <f>IF(C4764=0,IF(B4763=Protocol!$V$20,1,B4763+1),B4763)</f>
        <v>1</v>
      </c>
      <c r="C4764" s="1">
        <f>IF(C4763+1=Protocol!$V$21,0,C4763+1)</f>
        <v>4</v>
      </c>
      <c r="D4764" s="1">
        <f t="shared" si="165"/>
        <v>5</v>
      </c>
      <c r="E4764" s="1" t="str">
        <f>INDEX(Protocol[Mark],MATCH(C4764,Protocol[Step],0))</f>
        <v>3M2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303010005</v>
      </c>
      <c r="H4764" s="134">
        <f>Systematic[[#This Row],[SampleVariableLabel]]+100*Systematic[[#This Row],[State]]</f>
        <v>303010405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303</v>
      </c>
      <c r="B4765" s="1">
        <f>IF(C4765=0,IF(B4764=Protocol!$V$20,1,B4764+1),B4764)</f>
        <v>1</v>
      </c>
      <c r="C4765" s="1">
        <f>IF(C4764+1=Protocol!$V$21,0,C4764+1)</f>
        <v>5</v>
      </c>
      <c r="D4765" s="1">
        <f t="shared" si="165"/>
        <v>6</v>
      </c>
      <c r="E4765" s="1" t="str">
        <f>INDEX(Protocol[Mark],MATCH(C4765,Protocol[Step],0))</f>
        <v>M(c)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303010006</v>
      </c>
      <c r="H4765" s="134">
        <f>Systematic[[#This Row],[SampleVariableLabel]]+100*Systematic[[#This Row],[State]]</f>
        <v>303010506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303</v>
      </c>
      <c r="B4766" s="1">
        <f>IF(C4766=0,IF(B4765=Protocol!$V$20,1,B4765+1),B4765)</f>
        <v>1</v>
      </c>
      <c r="C4766" s="1">
        <f>IF(C4765+1=Protocol!$V$21,0,C4765+1)</f>
        <v>6</v>
      </c>
      <c r="D4766" s="1">
        <f t="shared" si="165"/>
        <v>1</v>
      </c>
      <c r="E4766" s="1" t="str">
        <f>INDEX(Protocol[Mark],MATCH(C4766,Protocol[Step],0))</f>
        <v>4P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303010001</v>
      </c>
      <c r="H4766" s="134">
        <f>Systematic[[#This Row],[SampleVariableLabel]]+100*Systematic[[#This Row],[State]]</f>
        <v>303010601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303</v>
      </c>
      <c r="B4767" s="1">
        <f>IF(C4767=0,IF(B4766=Protocol!$V$20,1,B4766+1),B4766)</f>
        <v>1</v>
      </c>
      <c r="C4767" s="1">
        <f>IF(C4766+1=Protocol!$V$21,0,C4766+1)</f>
        <v>7</v>
      </c>
      <c r="D4767" s="1">
        <f t="shared" si="165"/>
        <v>2</v>
      </c>
      <c r="E4767" s="1" t="str">
        <f>INDEX(Protocol[Mark],MATCH(C4767,Protocol[Step],0))</f>
        <v>5G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303010002</v>
      </c>
      <c r="H4767" s="134">
        <f>Systematic[[#This Row],[SampleVariableLabel]]+100*Systematic[[#This Row],[State]]</f>
        <v>303010702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303</v>
      </c>
      <c r="B4768" s="1">
        <f>IF(C4768=0,IF(B4767=Protocol!$V$20,1,B4767+1),B4767)</f>
        <v>1</v>
      </c>
      <c r="C4768" s="1">
        <f>IF(C4767+1=Protocol!$V$21,0,C4767+1)</f>
        <v>8</v>
      </c>
      <c r="D4768" s="1">
        <f t="shared" si="165"/>
        <v>3</v>
      </c>
      <c r="E4768" s="1" t="str">
        <f>INDEX(Protocol[Mark],MATCH(C4768,Protocol[Step],0))</f>
        <v>6S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303010003</v>
      </c>
      <c r="H4768" s="134">
        <f>Systematic[[#This Row],[SampleVariableLabel]]+100*Systematic[[#This Row],[State]]</f>
        <v>303010803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303</v>
      </c>
      <c r="B4769" s="1">
        <f>IF(C4769=0,IF(B4768=Protocol!$V$20,1,B4768+1),B4768)</f>
        <v>1</v>
      </c>
      <c r="C4769" s="1">
        <f>IF(C4768+1=Protocol!$V$21,0,C4768+1)</f>
        <v>9</v>
      </c>
      <c r="D4769" s="1">
        <f t="shared" si="165"/>
        <v>4</v>
      </c>
      <c r="E4769" s="1" t="str">
        <f>INDEX(Protocol[Mark],MATCH(C4769,Protocol[Step],0))</f>
        <v>7Gp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303010004</v>
      </c>
      <c r="H4769" s="134">
        <f>Systematic[[#This Row],[SampleVariableLabel]]+100*Systematic[[#This Row],[State]]</f>
        <v>303010904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303</v>
      </c>
      <c r="B4770" s="1">
        <f>IF(C4770=0,IF(B4769=Protocol!$V$20,1,B4769+1),B4769)</f>
        <v>1</v>
      </c>
      <c r="C4770" s="1">
        <f>IF(C4769+1=Protocol!$V$21,0,C4769+1)</f>
        <v>10</v>
      </c>
      <c r="D4770" s="1">
        <f t="shared" si="165"/>
        <v>5</v>
      </c>
      <c r="E4770" s="1" t="str">
        <f>INDEX(Protocol[Mark],MATCH(C4770,Protocol[Step],0))</f>
        <v>8U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303010005</v>
      </c>
      <c r="H4770" s="134">
        <f>Systematic[[#This Row],[SampleVariableLabel]]+100*Systematic[[#This Row],[State]]</f>
        <v>303011005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303</v>
      </c>
      <c r="B4771" s="1">
        <f>IF(C4771=0,IF(B4770=Protocol!$V$20,1,B4770+1),B4770)</f>
        <v>1</v>
      </c>
      <c r="C4771" s="1">
        <f>IF(C4770+1=Protocol!$V$21,0,C4770+1)</f>
        <v>11</v>
      </c>
      <c r="D4771" s="1">
        <f t="shared" si="165"/>
        <v>6</v>
      </c>
      <c r="E4771" s="1" t="str">
        <f>INDEX(Protocol[Mark],MATCH(C4771,Protocol[Step],0))</f>
        <v>9Rot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303010006</v>
      </c>
      <c r="H4771" s="134">
        <f>Systematic[[#This Row],[SampleVariableLabel]]+100*Systematic[[#This Row],[State]]</f>
        <v>303011106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303</v>
      </c>
      <c r="B4772" s="1">
        <f>IF(C4772=0,IF(B4771=Protocol!$V$20,1,B4771+1),B4771)</f>
        <v>1</v>
      </c>
      <c r="C4772" s="1">
        <f>IF(C4771+1=Protocol!$V$21,0,C4771+1)</f>
        <v>12</v>
      </c>
      <c r="D4772" s="1">
        <f t="shared" si="165"/>
        <v>1</v>
      </c>
      <c r="E4772" s="1" t="str">
        <f>INDEX(Protocol[Mark],MATCH(C4772,Protocol[Step],0))</f>
        <v>10Ama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303010001</v>
      </c>
      <c r="H4772" s="134">
        <f>Systematic[[#This Row],[SampleVariableLabel]]+100*Systematic[[#This Row],[State]]</f>
        <v>303011201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304</v>
      </c>
      <c r="B4773" s="1">
        <f>IF(C4773=0,IF(B4772=Protocol!$V$20,1,B4772+1),B4772)</f>
        <v>1</v>
      </c>
      <c r="C4773" s="1">
        <f>IF(C4772+1=Protocol!$V$21,0,C4772+1)</f>
        <v>0</v>
      </c>
      <c r="D4773" s="1">
        <f t="shared" si="165"/>
        <v>2</v>
      </c>
      <c r="E4773" s="1" t="str">
        <f>INDEX(Protocol[Mark],MATCH(C4773,Protocol[Step],0))</f>
        <v>0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304010002</v>
      </c>
      <c r="H4773" s="134">
        <f>Systematic[[#This Row],[SampleVariableLabel]]+100*Systematic[[#This Row],[State]]</f>
        <v>304010002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304</v>
      </c>
      <c r="B4774" s="1">
        <f>IF(C4774=0,IF(B4773=Protocol!$V$20,1,B4773+1),B4773)</f>
        <v>1</v>
      </c>
      <c r="C4774" s="1">
        <f>IF(C4773+1=Protocol!$V$21,0,C4773+1)</f>
        <v>1</v>
      </c>
      <c r="D4774" s="1">
        <f t="shared" si="165"/>
        <v>3</v>
      </c>
      <c r="E4774" s="1" t="str">
        <f>INDEX(Protocol[Mark],MATCH(C4774,Protocol[Step],0))</f>
        <v>1D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304010003</v>
      </c>
      <c r="H4774" s="134">
        <f>Systematic[[#This Row],[SampleVariableLabel]]+100*Systematic[[#This Row],[State]]</f>
        <v>304010103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304</v>
      </c>
      <c r="B4775" s="1">
        <f>IF(C4775=0,IF(B4774=Protocol!$V$20,1,B4774+1),B4774)</f>
        <v>1</v>
      </c>
      <c r="C4775" s="1">
        <f>IF(C4774+1=Protocol!$V$21,0,C4774+1)</f>
        <v>2</v>
      </c>
      <c r="D4775" s="1">
        <f t="shared" si="165"/>
        <v>4</v>
      </c>
      <c r="E4775" s="1" t="str">
        <f>INDEX(Protocol[Mark],MATCH(C4775,Protocol[Step],0))</f>
        <v>(M.1)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304010004</v>
      </c>
      <c r="H4775" s="134">
        <f>Systematic[[#This Row],[SampleVariableLabel]]+100*Systematic[[#This Row],[State]]</f>
        <v>304010204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304</v>
      </c>
      <c r="B4776" s="1">
        <f>IF(C4776=0,IF(B4775=Protocol!$V$20,1,B4775+1),B4775)</f>
        <v>1</v>
      </c>
      <c r="C4776" s="1">
        <f>IF(C4775+1=Protocol!$V$21,0,C4775+1)</f>
        <v>3</v>
      </c>
      <c r="D4776" s="1">
        <f t="shared" si="165"/>
        <v>5</v>
      </c>
      <c r="E4776" s="1" t="str">
        <f>INDEX(Protocol[Mark],MATCH(C4776,Protocol[Step],0))</f>
        <v>2Oct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304010005</v>
      </c>
      <c r="H4776" s="134">
        <f>Systematic[[#This Row],[SampleVariableLabel]]+100*Systematic[[#This Row],[State]]</f>
        <v>304010305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304</v>
      </c>
      <c r="B4777" s="1">
        <f>IF(C4777=0,IF(B4776=Protocol!$V$20,1,B4776+1),B4776)</f>
        <v>1</v>
      </c>
      <c r="C4777" s="1">
        <f>IF(C4776+1=Protocol!$V$21,0,C4776+1)</f>
        <v>4</v>
      </c>
      <c r="D4777" s="1">
        <f t="shared" si="165"/>
        <v>6</v>
      </c>
      <c r="E4777" s="1" t="str">
        <f>INDEX(Protocol[Mark],MATCH(C4777,Protocol[Step],0))</f>
        <v>3M2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304010006</v>
      </c>
      <c r="H4777" s="134">
        <f>Systematic[[#This Row],[SampleVariableLabel]]+100*Systematic[[#This Row],[State]]</f>
        <v>304010406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304</v>
      </c>
      <c r="B4778" s="1">
        <f>IF(C4778=0,IF(B4777=Protocol!$V$20,1,B4777+1),B4777)</f>
        <v>1</v>
      </c>
      <c r="C4778" s="1">
        <f>IF(C4777+1=Protocol!$V$21,0,C4777+1)</f>
        <v>5</v>
      </c>
      <c r="D4778" s="1">
        <f t="shared" si="165"/>
        <v>1</v>
      </c>
      <c r="E4778" s="1" t="str">
        <f>INDEX(Protocol[Mark],MATCH(C4778,Protocol[Step],0))</f>
        <v>M(c)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304010001</v>
      </c>
      <c r="H4778" s="134">
        <f>Systematic[[#This Row],[SampleVariableLabel]]+100*Systematic[[#This Row],[State]]</f>
        <v>304010501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304</v>
      </c>
      <c r="B4779" s="1">
        <f>IF(C4779=0,IF(B4778=Protocol!$V$20,1,B4778+1),B4778)</f>
        <v>1</v>
      </c>
      <c r="C4779" s="1">
        <f>IF(C4778+1=Protocol!$V$21,0,C4778+1)</f>
        <v>6</v>
      </c>
      <c r="D4779" s="1">
        <f t="shared" si="165"/>
        <v>2</v>
      </c>
      <c r="E4779" s="1" t="str">
        <f>INDEX(Protocol[Mark],MATCH(C4779,Protocol[Step],0))</f>
        <v>4P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304010002</v>
      </c>
      <c r="H4779" s="134">
        <f>Systematic[[#This Row],[SampleVariableLabel]]+100*Systematic[[#This Row],[State]]</f>
        <v>304010602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304</v>
      </c>
      <c r="B4780" s="1">
        <f>IF(C4780=0,IF(B4779=Protocol!$V$20,1,B4779+1),B4779)</f>
        <v>1</v>
      </c>
      <c r="C4780" s="1">
        <f>IF(C4779+1=Protocol!$V$21,0,C4779+1)</f>
        <v>7</v>
      </c>
      <c r="D4780" s="1">
        <f t="shared" si="165"/>
        <v>3</v>
      </c>
      <c r="E4780" s="1" t="str">
        <f>INDEX(Protocol[Mark],MATCH(C4780,Protocol[Step],0))</f>
        <v>5G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304010003</v>
      </c>
      <c r="H4780" s="134">
        <f>Systematic[[#This Row],[SampleVariableLabel]]+100*Systematic[[#This Row],[State]]</f>
        <v>304010703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304</v>
      </c>
      <c r="B4781" s="1">
        <f>IF(C4781=0,IF(B4780=Protocol!$V$20,1,B4780+1),B4780)</f>
        <v>1</v>
      </c>
      <c r="C4781" s="1">
        <f>IF(C4780+1=Protocol!$V$21,0,C4780+1)</f>
        <v>8</v>
      </c>
      <c r="D4781" s="1">
        <f t="shared" si="165"/>
        <v>4</v>
      </c>
      <c r="E4781" s="1" t="str">
        <f>INDEX(Protocol[Mark],MATCH(C4781,Protocol[Step],0))</f>
        <v>6S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304010004</v>
      </c>
      <c r="H4781" s="134">
        <f>Systematic[[#This Row],[SampleVariableLabel]]+100*Systematic[[#This Row],[State]]</f>
        <v>304010804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304</v>
      </c>
      <c r="B4782" s="1">
        <f>IF(C4782=0,IF(B4781=Protocol!$V$20,1,B4781+1),B4781)</f>
        <v>1</v>
      </c>
      <c r="C4782" s="1">
        <f>IF(C4781+1=Protocol!$V$21,0,C4781+1)</f>
        <v>9</v>
      </c>
      <c r="D4782" s="1">
        <f t="shared" si="165"/>
        <v>5</v>
      </c>
      <c r="E4782" s="1" t="str">
        <f>INDEX(Protocol[Mark],MATCH(C4782,Protocol[Step],0))</f>
        <v>7Gp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304010005</v>
      </c>
      <c r="H4782" s="134">
        <f>Systematic[[#This Row],[SampleVariableLabel]]+100*Systematic[[#This Row],[State]]</f>
        <v>304010905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304</v>
      </c>
      <c r="B4783" s="1">
        <f>IF(C4783=0,IF(B4782=Protocol!$V$20,1,B4782+1),B4782)</f>
        <v>1</v>
      </c>
      <c r="C4783" s="1">
        <f>IF(C4782+1=Protocol!$V$21,0,C4782+1)</f>
        <v>10</v>
      </c>
      <c r="D4783" s="1">
        <f t="shared" si="165"/>
        <v>6</v>
      </c>
      <c r="E4783" s="1" t="str">
        <f>INDEX(Protocol[Mark],MATCH(C4783,Protocol[Step],0))</f>
        <v>8U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304010006</v>
      </c>
      <c r="H4783" s="134">
        <f>Systematic[[#This Row],[SampleVariableLabel]]+100*Systematic[[#This Row],[State]]</f>
        <v>304011006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304</v>
      </c>
      <c r="B4784" s="1">
        <f>IF(C4784=0,IF(B4783=Protocol!$V$20,1,B4783+1),B4783)</f>
        <v>1</v>
      </c>
      <c r="C4784" s="1">
        <f>IF(C4783+1=Protocol!$V$21,0,C4783+1)</f>
        <v>11</v>
      </c>
      <c r="D4784" s="1">
        <f t="shared" si="165"/>
        <v>1</v>
      </c>
      <c r="E4784" s="1" t="str">
        <f>INDEX(Protocol[Mark],MATCH(C4784,Protocol[Step],0))</f>
        <v>9Rot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304010001</v>
      </c>
      <c r="H4784" s="134">
        <f>Systematic[[#This Row],[SampleVariableLabel]]+100*Systematic[[#This Row],[State]]</f>
        <v>304011101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304</v>
      </c>
      <c r="B4785" s="1">
        <f>IF(C4785=0,IF(B4784=Protocol!$V$20,1,B4784+1),B4784)</f>
        <v>1</v>
      </c>
      <c r="C4785" s="1">
        <f>IF(C4784+1=Protocol!$V$21,0,C4784+1)</f>
        <v>12</v>
      </c>
      <c r="D4785" s="1">
        <f t="shared" si="165"/>
        <v>2</v>
      </c>
      <c r="E4785" s="1" t="str">
        <f>INDEX(Protocol[Mark],MATCH(C4785,Protocol[Step],0))</f>
        <v>10Ama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304010002</v>
      </c>
      <c r="H4785" s="134">
        <f>Systematic[[#This Row],[SampleVariableLabel]]+100*Systematic[[#This Row],[State]]</f>
        <v>304011202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305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0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305010003</v>
      </c>
      <c r="H4786" s="134">
        <f>Systematic[[#This Row],[SampleVariableLabel]]+100*Systematic[[#This Row],[State]]</f>
        <v>305010003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305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305010004</v>
      </c>
      <c r="H4787" s="134">
        <f>Systematic[[#This Row],[SampleVariableLabel]]+100*Systematic[[#This Row],[State]]</f>
        <v>305010104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305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(M.1)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305010005</v>
      </c>
      <c r="H4788" s="134">
        <f>Systematic[[#This Row],[SampleVariableLabel]]+100*Systematic[[#This Row],[State]]</f>
        <v>305010205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305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2Oct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305010006</v>
      </c>
      <c r="H4789" s="134">
        <f>Systematic[[#This Row],[SampleVariableLabel]]+100*Systematic[[#This Row],[State]]</f>
        <v>305010306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305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3M2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305010001</v>
      </c>
      <c r="H4790" s="134">
        <f>Systematic[[#This Row],[SampleVariableLabel]]+100*Systematic[[#This Row],[State]]</f>
        <v>305010401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305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M(c)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305010002</v>
      </c>
      <c r="H4791" s="134">
        <f>Systematic[[#This Row],[SampleVariableLabel]]+100*Systematic[[#This Row],[State]]</f>
        <v>305010502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305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4P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305010003</v>
      </c>
      <c r="H4792" s="134">
        <f>Systematic[[#This Row],[SampleVariableLabel]]+100*Systematic[[#This Row],[State]]</f>
        <v>305010603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305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5G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305010004</v>
      </c>
      <c r="H4793" s="134">
        <f>Systematic[[#This Row],[SampleVariableLabel]]+100*Systematic[[#This Row],[State]]</f>
        <v>305010704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305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6S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305010005</v>
      </c>
      <c r="H4794" s="134">
        <f>Systematic[[#This Row],[SampleVariableLabel]]+100*Systematic[[#This Row],[State]]</f>
        <v>305010805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305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7Gp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305010006</v>
      </c>
      <c r="H4795" s="134">
        <f>Systematic[[#This Row],[SampleVariableLabel]]+100*Systematic[[#This Row],[State]]</f>
        <v>305010906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305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8U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305010001</v>
      </c>
      <c r="H4796" s="134">
        <f>Systematic[[#This Row],[SampleVariableLabel]]+100*Systematic[[#This Row],[State]]</f>
        <v>305011001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305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9Rot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305010002</v>
      </c>
      <c r="H4797" s="134">
        <f>Systematic[[#This Row],[SampleVariableLabel]]+100*Systematic[[#This Row],[State]]</f>
        <v>305011102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305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10Ama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305010003</v>
      </c>
      <c r="H4798" s="134">
        <f>Systematic[[#This Row],[SampleVariableLabel]]+100*Systematic[[#This Row],[State]]</f>
        <v>305011203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306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0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306010004</v>
      </c>
      <c r="H4799" s="134">
        <f>Systematic[[#This Row],[SampleVariableLabel]]+100*Systematic[[#This Row],[State]]</f>
        <v>306010004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306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1D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306010005</v>
      </c>
      <c r="H4800" s="134">
        <f>Systematic[[#This Row],[SampleVariableLabel]]+100*Systematic[[#This Row],[State]]</f>
        <v>306010105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306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(M.1)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306010006</v>
      </c>
      <c r="H4801" s="134">
        <f>Systematic[[#This Row],[SampleVariableLabel]]+100*Systematic[[#This Row],[State]]</f>
        <v>306010206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306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2Oct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306010001</v>
      </c>
      <c r="H4802" s="134">
        <f>Systematic[[#This Row],[SampleVariableLabel]]+100*Systematic[[#This Row],[State]]</f>
        <v>306010301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306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3M2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306010002</v>
      </c>
      <c r="H4803" s="134">
        <f>Systematic[[#This Row],[SampleVariableLabel]]+100*Systematic[[#This Row],[State]]</f>
        <v>306010402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306</v>
      </c>
      <c r="B4804" s="1">
        <f>IF(C4804=0,IF(B4803=Protocol!$V$20,1,B4803+1),B4803)</f>
        <v>1</v>
      </c>
      <c r="C4804" s="1">
        <f>IF(C4803+1=Protocol!$V$21,0,C4803+1)</f>
        <v>5</v>
      </c>
      <c r="D4804" s="1">
        <f t="shared" si="167"/>
        <v>3</v>
      </c>
      <c r="E4804" s="1" t="str">
        <f>INDEX(Protocol[Mark],MATCH(C4804,Protocol[Step],0))</f>
        <v>M(c)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306010003</v>
      </c>
      <c r="H4804" s="134">
        <f>Systematic[[#This Row],[SampleVariableLabel]]+100*Systematic[[#This Row],[State]]</f>
        <v>306010503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306</v>
      </c>
      <c r="B4805" s="1">
        <f>IF(C4805=0,IF(B4804=Protocol!$V$20,1,B4804+1),B4804)</f>
        <v>1</v>
      </c>
      <c r="C4805" s="1">
        <f>IF(C4804+1=Protocol!$V$21,0,C4804+1)</f>
        <v>6</v>
      </c>
      <c r="D4805" s="1">
        <f t="shared" si="167"/>
        <v>4</v>
      </c>
      <c r="E4805" s="1" t="str">
        <f>INDEX(Protocol[Mark],MATCH(C4805,Protocol[Step],0))</f>
        <v>4P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306010004</v>
      </c>
      <c r="H4805" s="134">
        <f>Systematic[[#This Row],[SampleVariableLabel]]+100*Systematic[[#This Row],[State]]</f>
        <v>306010604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306</v>
      </c>
      <c r="B4806" s="1">
        <f>IF(C4806=0,IF(B4805=Protocol!$V$20,1,B4805+1),B4805)</f>
        <v>1</v>
      </c>
      <c r="C4806" s="1">
        <f>IF(C4805+1=Protocol!$V$21,0,C4805+1)</f>
        <v>7</v>
      </c>
      <c r="D4806" s="1">
        <f t="shared" si="167"/>
        <v>5</v>
      </c>
      <c r="E4806" s="1" t="str">
        <f>INDEX(Protocol[Mark],MATCH(C4806,Protocol[Step],0))</f>
        <v>5G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306010005</v>
      </c>
      <c r="H4806" s="134">
        <f>Systematic[[#This Row],[SampleVariableLabel]]+100*Systematic[[#This Row],[State]]</f>
        <v>306010705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306</v>
      </c>
      <c r="B4807" s="1">
        <f>IF(C4807=0,IF(B4806=Protocol!$V$20,1,B4806+1),B4806)</f>
        <v>1</v>
      </c>
      <c r="C4807" s="1">
        <f>IF(C4806+1=Protocol!$V$21,0,C4806+1)</f>
        <v>8</v>
      </c>
      <c r="D4807" s="1">
        <f t="shared" si="167"/>
        <v>6</v>
      </c>
      <c r="E4807" s="1" t="str">
        <f>INDEX(Protocol[Mark],MATCH(C4807,Protocol[Step],0))</f>
        <v>6S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306010006</v>
      </c>
      <c r="H4807" s="134">
        <f>Systematic[[#This Row],[SampleVariableLabel]]+100*Systematic[[#This Row],[State]]</f>
        <v>306010806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306</v>
      </c>
      <c r="B4808" s="1">
        <f>IF(C4808=0,IF(B4807=Protocol!$V$20,1,B4807+1),B4807)</f>
        <v>1</v>
      </c>
      <c r="C4808" s="1">
        <f>IF(C4807+1=Protocol!$V$21,0,C4807+1)</f>
        <v>9</v>
      </c>
      <c r="D4808" s="1">
        <f t="shared" si="167"/>
        <v>1</v>
      </c>
      <c r="E4808" s="1" t="str">
        <f>INDEX(Protocol[Mark],MATCH(C4808,Protocol[Step],0))</f>
        <v>7Gp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306010001</v>
      </c>
      <c r="H4808" s="134">
        <f>Systematic[[#This Row],[SampleVariableLabel]]+100*Systematic[[#This Row],[State]]</f>
        <v>306010901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306</v>
      </c>
      <c r="B4809" s="1">
        <f>IF(C4809=0,IF(B4808=Protocol!$V$20,1,B4808+1),B4808)</f>
        <v>1</v>
      </c>
      <c r="C4809" s="1">
        <f>IF(C4808+1=Protocol!$V$21,0,C4808+1)</f>
        <v>10</v>
      </c>
      <c r="D4809" s="1">
        <f t="shared" si="167"/>
        <v>2</v>
      </c>
      <c r="E4809" s="1" t="str">
        <f>INDEX(Protocol[Mark],MATCH(C4809,Protocol[Step],0))</f>
        <v>8U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306010002</v>
      </c>
      <c r="H4809" s="134">
        <f>Systematic[[#This Row],[SampleVariableLabel]]+100*Systematic[[#This Row],[State]]</f>
        <v>306011002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306</v>
      </c>
      <c r="B4810" s="1">
        <f>IF(C4810=0,IF(B4809=Protocol!$V$20,1,B4809+1),B4809)</f>
        <v>1</v>
      </c>
      <c r="C4810" s="1">
        <f>IF(C4809+1=Protocol!$V$21,0,C4809+1)</f>
        <v>11</v>
      </c>
      <c r="D4810" s="1">
        <f t="shared" si="167"/>
        <v>3</v>
      </c>
      <c r="E4810" s="1" t="str">
        <f>INDEX(Protocol[Mark],MATCH(C4810,Protocol[Step],0))</f>
        <v>9Rot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306010003</v>
      </c>
      <c r="H4810" s="134">
        <f>Systematic[[#This Row],[SampleVariableLabel]]+100*Systematic[[#This Row],[State]]</f>
        <v>306011103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306</v>
      </c>
      <c r="B4811" s="1">
        <f>IF(C4811=0,IF(B4810=Protocol!$V$20,1,B4810+1),B4810)</f>
        <v>1</v>
      </c>
      <c r="C4811" s="1">
        <f>IF(C4810+1=Protocol!$V$21,0,C4810+1)</f>
        <v>12</v>
      </c>
      <c r="D4811" s="1">
        <f t="shared" si="167"/>
        <v>4</v>
      </c>
      <c r="E4811" s="1" t="str">
        <f>INDEX(Protocol[Mark],MATCH(C4811,Protocol[Step],0))</f>
        <v>10Ama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306010004</v>
      </c>
      <c r="H4811" s="134">
        <f>Systematic[[#This Row],[SampleVariableLabel]]+100*Systematic[[#This Row],[State]]</f>
        <v>306011204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307</v>
      </c>
      <c r="B4812" s="1">
        <f>IF(C4812=0,IF(B4811=Protocol!$V$20,1,B4811+1),B4811)</f>
        <v>1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0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307010005</v>
      </c>
      <c r="H4812" s="134">
        <f>Systematic[[#This Row],[SampleVariableLabel]]+100*Systematic[[#This Row],[State]]</f>
        <v>307010005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307</v>
      </c>
      <c r="B4813" s="1">
        <f>IF(C4813=0,IF(B4812=Protocol!$V$20,1,B4812+1),B4812)</f>
        <v>1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1D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307010006</v>
      </c>
      <c r="H4813" s="134">
        <f>Systematic[[#This Row],[SampleVariableLabel]]+100*Systematic[[#This Row],[State]]</f>
        <v>307010106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307</v>
      </c>
      <c r="B4814" s="1">
        <f>IF(C4814=0,IF(B4813=Protocol!$V$20,1,B4813+1),B4813)</f>
        <v>1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(M.1)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307010001</v>
      </c>
      <c r="H4814" s="134">
        <f>Systematic[[#This Row],[SampleVariableLabel]]+100*Systematic[[#This Row],[State]]</f>
        <v>307010201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307</v>
      </c>
      <c r="B4815" s="1">
        <f>IF(C4815=0,IF(B4814=Protocol!$V$20,1,B4814+1),B4814)</f>
        <v>1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2Oct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307010002</v>
      </c>
      <c r="H4815" s="134">
        <f>Systematic[[#This Row],[SampleVariableLabel]]+100*Systematic[[#This Row],[State]]</f>
        <v>307010302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307</v>
      </c>
      <c r="B4816" s="1">
        <f>IF(C4816=0,IF(B4815=Protocol!$V$20,1,B4815+1),B4815)</f>
        <v>1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3M2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307010003</v>
      </c>
      <c r="H4816" s="134">
        <f>Systematic[[#This Row],[SampleVariableLabel]]+100*Systematic[[#This Row],[State]]</f>
        <v>307010403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307</v>
      </c>
      <c r="B4817" s="1">
        <f>IF(C4817=0,IF(B4816=Protocol!$V$20,1,B4816+1),B4816)</f>
        <v>1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M(c)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307010004</v>
      </c>
      <c r="H4817" s="134">
        <f>Systematic[[#This Row],[SampleVariableLabel]]+100*Systematic[[#This Row],[State]]</f>
        <v>307010504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307</v>
      </c>
      <c r="B4818" s="1">
        <f>IF(C4818=0,IF(B4817=Protocol!$V$20,1,B4817+1),B4817)</f>
        <v>1</v>
      </c>
      <c r="C4818" s="1">
        <f>IF(C4817+1=Protocol!$V$21,0,C4817+1)</f>
        <v>6</v>
      </c>
      <c r="D4818" s="1">
        <f t="shared" si="167"/>
        <v>5</v>
      </c>
      <c r="E4818" s="1" t="str">
        <f>INDEX(Protocol[Mark],MATCH(C4818,Protocol[Step],0))</f>
        <v>4P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307010005</v>
      </c>
      <c r="H4818" s="134">
        <f>Systematic[[#This Row],[SampleVariableLabel]]+100*Systematic[[#This Row],[State]]</f>
        <v>307010605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307</v>
      </c>
      <c r="B4819" s="1">
        <f>IF(C4819=0,IF(B4818=Protocol!$V$20,1,B4818+1),B4818)</f>
        <v>1</v>
      </c>
      <c r="C4819" s="1">
        <f>IF(C4818+1=Protocol!$V$21,0,C4818+1)</f>
        <v>7</v>
      </c>
      <c r="D4819" s="1">
        <f t="shared" si="167"/>
        <v>6</v>
      </c>
      <c r="E4819" s="1" t="str">
        <f>INDEX(Protocol[Mark],MATCH(C4819,Protocol[Step],0))</f>
        <v>5G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307010006</v>
      </c>
      <c r="H4819" s="134">
        <f>Systematic[[#This Row],[SampleVariableLabel]]+100*Systematic[[#This Row],[State]]</f>
        <v>307010706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307</v>
      </c>
      <c r="B4820" s="1">
        <f>IF(C4820=0,IF(B4819=Protocol!$V$20,1,B4819+1),B4819)</f>
        <v>1</v>
      </c>
      <c r="C4820" s="1">
        <f>IF(C4819+1=Protocol!$V$21,0,C4819+1)</f>
        <v>8</v>
      </c>
      <c r="D4820" s="1">
        <f t="shared" si="167"/>
        <v>1</v>
      </c>
      <c r="E4820" s="1" t="str">
        <f>INDEX(Protocol[Mark],MATCH(C4820,Protocol[Step],0))</f>
        <v>6S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307010001</v>
      </c>
      <c r="H4820" s="134">
        <f>Systematic[[#This Row],[SampleVariableLabel]]+100*Systematic[[#This Row],[State]]</f>
        <v>307010801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307</v>
      </c>
      <c r="B4821" s="1">
        <f>IF(C4821=0,IF(B4820=Protocol!$V$20,1,B4820+1),B4820)</f>
        <v>1</v>
      </c>
      <c r="C4821" s="1">
        <f>IF(C4820+1=Protocol!$V$21,0,C4820+1)</f>
        <v>9</v>
      </c>
      <c r="D4821" s="1">
        <f t="shared" si="167"/>
        <v>2</v>
      </c>
      <c r="E4821" s="1" t="str">
        <f>INDEX(Protocol[Mark],MATCH(C4821,Protocol[Step],0))</f>
        <v>7Gp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307010002</v>
      </c>
      <c r="H4821" s="134">
        <f>Systematic[[#This Row],[SampleVariableLabel]]+100*Systematic[[#This Row],[State]]</f>
        <v>307010902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307</v>
      </c>
      <c r="B4822" s="1">
        <f>IF(C4822=0,IF(B4821=Protocol!$V$20,1,B4821+1),B4821)</f>
        <v>1</v>
      </c>
      <c r="C4822" s="1">
        <f>IF(C4821+1=Protocol!$V$21,0,C4821+1)</f>
        <v>10</v>
      </c>
      <c r="D4822" s="1">
        <f t="shared" si="167"/>
        <v>3</v>
      </c>
      <c r="E4822" s="1" t="str">
        <f>INDEX(Protocol[Mark],MATCH(C4822,Protocol[Step],0))</f>
        <v>8U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307010003</v>
      </c>
      <c r="H4822" s="134">
        <f>Systematic[[#This Row],[SampleVariableLabel]]+100*Systematic[[#This Row],[State]]</f>
        <v>307011003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307</v>
      </c>
      <c r="B4823" s="1">
        <f>IF(C4823=0,IF(B4822=Protocol!$V$20,1,B4822+1),B4822)</f>
        <v>1</v>
      </c>
      <c r="C4823" s="1">
        <f>IF(C4822+1=Protocol!$V$21,0,C4822+1)</f>
        <v>11</v>
      </c>
      <c r="D4823" s="1">
        <f t="shared" si="167"/>
        <v>4</v>
      </c>
      <c r="E4823" s="1" t="str">
        <f>INDEX(Protocol[Mark],MATCH(C4823,Protocol[Step],0))</f>
        <v>9Rot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307010004</v>
      </c>
      <c r="H4823" s="134">
        <f>Systematic[[#This Row],[SampleVariableLabel]]+100*Systematic[[#This Row],[State]]</f>
        <v>307011104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307</v>
      </c>
      <c r="B4824" s="1">
        <f>IF(C4824=0,IF(B4823=Protocol!$V$20,1,B4823+1),B4823)</f>
        <v>1</v>
      </c>
      <c r="C4824" s="1">
        <f>IF(C4823+1=Protocol!$V$21,0,C4823+1)</f>
        <v>12</v>
      </c>
      <c r="D4824" s="1">
        <f t="shared" si="167"/>
        <v>5</v>
      </c>
      <c r="E4824" s="1" t="str">
        <f>INDEX(Protocol[Mark],MATCH(C4824,Protocol[Step],0))</f>
        <v>10Ama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307010005</v>
      </c>
      <c r="H4824" s="134">
        <f>Systematic[[#This Row],[SampleVariableLabel]]+100*Systematic[[#This Row],[State]]</f>
        <v>307011205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308</v>
      </c>
      <c r="B4825" s="1">
        <f>IF(C4825=0,IF(B4824=Protocol!$V$20,1,B4824+1),B4824)</f>
        <v>1</v>
      </c>
      <c r="C4825" s="1">
        <f>IF(C4824+1=Protocol!$V$21,0,C4824+1)</f>
        <v>0</v>
      </c>
      <c r="D4825" s="1">
        <f t="shared" si="167"/>
        <v>6</v>
      </c>
      <c r="E4825" s="1" t="str">
        <f>INDEX(Protocol[Mark],MATCH(C4825,Protocol[Step],0))</f>
        <v>0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308010006</v>
      </c>
      <c r="H4825" s="134">
        <f>Systematic[[#This Row],[SampleVariableLabel]]+100*Systematic[[#This Row],[State]]</f>
        <v>308010006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308</v>
      </c>
      <c r="B4826" s="1">
        <f>IF(C4826=0,IF(B4825=Protocol!$V$20,1,B4825+1),B4825)</f>
        <v>1</v>
      </c>
      <c r="C4826" s="1">
        <f>IF(C4825+1=Protocol!$V$21,0,C4825+1)</f>
        <v>1</v>
      </c>
      <c r="D4826" s="1">
        <f t="shared" si="167"/>
        <v>1</v>
      </c>
      <c r="E4826" s="1" t="str">
        <f>INDEX(Protocol[Mark],MATCH(C4826,Protocol[Step],0))</f>
        <v>1D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308010001</v>
      </c>
      <c r="H4826" s="134">
        <f>Systematic[[#This Row],[SampleVariableLabel]]+100*Systematic[[#This Row],[State]]</f>
        <v>308010101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308</v>
      </c>
      <c r="B4827" s="1">
        <f>IF(C4827=0,IF(B4826=Protocol!$V$20,1,B4826+1),B4826)</f>
        <v>1</v>
      </c>
      <c r="C4827" s="1">
        <f>IF(C4826+1=Protocol!$V$21,0,C4826+1)</f>
        <v>2</v>
      </c>
      <c r="D4827" s="1">
        <f t="shared" si="167"/>
        <v>2</v>
      </c>
      <c r="E4827" s="1" t="str">
        <f>INDEX(Protocol[Mark],MATCH(C4827,Protocol[Step],0))</f>
        <v>(M.1)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308010002</v>
      </c>
      <c r="H4827" s="134">
        <f>Systematic[[#This Row],[SampleVariableLabel]]+100*Systematic[[#This Row],[State]]</f>
        <v>308010202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308</v>
      </c>
      <c r="B4828" s="1">
        <f>IF(C4828=0,IF(B4827=Protocol!$V$20,1,B4827+1),B4827)</f>
        <v>1</v>
      </c>
      <c r="C4828" s="1">
        <f>IF(C4827+1=Protocol!$V$21,0,C4827+1)</f>
        <v>3</v>
      </c>
      <c r="D4828" s="1">
        <f t="shared" si="167"/>
        <v>3</v>
      </c>
      <c r="E4828" s="1" t="str">
        <f>INDEX(Protocol[Mark],MATCH(C4828,Protocol[Step],0))</f>
        <v>2Oct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308010003</v>
      </c>
      <c r="H4828" s="134">
        <f>Systematic[[#This Row],[SampleVariableLabel]]+100*Systematic[[#This Row],[State]]</f>
        <v>308010303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308</v>
      </c>
      <c r="B4829" s="1">
        <f>IF(C4829=0,IF(B4828=Protocol!$V$20,1,B4828+1),B4828)</f>
        <v>1</v>
      </c>
      <c r="C4829" s="1">
        <f>IF(C4828+1=Protocol!$V$21,0,C4828+1)</f>
        <v>4</v>
      </c>
      <c r="D4829" s="1">
        <f t="shared" si="167"/>
        <v>4</v>
      </c>
      <c r="E4829" s="1" t="str">
        <f>INDEX(Protocol[Mark],MATCH(C4829,Protocol[Step],0))</f>
        <v>3M2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308010004</v>
      </c>
      <c r="H4829" s="134">
        <f>Systematic[[#This Row],[SampleVariableLabel]]+100*Systematic[[#This Row],[State]]</f>
        <v>308010404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308</v>
      </c>
      <c r="B4830" s="1">
        <f>IF(C4830=0,IF(B4829=Protocol!$V$20,1,B4829+1),B4829)</f>
        <v>1</v>
      </c>
      <c r="C4830" s="1">
        <f>IF(C4829+1=Protocol!$V$21,0,C4829+1)</f>
        <v>5</v>
      </c>
      <c r="D4830" s="1">
        <f t="shared" si="167"/>
        <v>5</v>
      </c>
      <c r="E4830" s="1" t="str">
        <f>INDEX(Protocol[Mark],MATCH(C4830,Protocol[Step],0))</f>
        <v>M(c)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308010005</v>
      </c>
      <c r="H4830" s="134">
        <f>Systematic[[#This Row],[SampleVariableLabel]]+100*Systematic[[#This Row],[State]]</f>
        <v>308010505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308</v>
      </c>
      <c r="B4831" s="1">
        <f>IF(C4831=0,IF(B4830=Protocol!$V$20,1,B4830+1),B4830)</f>
        <v>1</v>
      </c>
      <c r="C4831" s="1">
        <f>IF(C4830+1=Protocol!$V$21,0,C4830+1)</f>
        <v>6</v>
      </c>
      <c r="D4831" s="1">
        <f t="shared" si="167"/>
        <v>6</v>
      </c>
      <c r="E4831" s="1" t="str">
        <f>INDEX(Protocol[Mark],MATCH(C4831,Protocol[Step],0))</f>
        <v>4P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308010006</v>
      </c>
      <c r="H4831" s="134">
        <f>Systematic[[#This Row],[SampleVariableLabel]]+100*Systematic[[#This Row],[State]]</f>
        <v>308010606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308</v>
      </c>
      <c r="B4832" s="1">
        <f>IF(C4832=0,IF(B4831=Protocol!$V$20,1,B4831+1),B4831)</f>
        <v>1</v>
      </c>
      <c r="C4832" s="1">
        <f>IF(C4831+1=Protocol!$V$21,0,C4831+1)</f>
        <v>7</v>
      </c>
      <c r="D4832" s="1">
        <f t="shared" si="167"/>
        <v>1</v>
      </c>
      <c r="E4832" s="1" t="str">
        <f>INDEX(Protocol[Mark],MATCH(C4832,Protocol[Step],0))</f>
        <v>5G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308010001</v>
      </c>
      <c r="H4832" s="134">
        <f>Systematic[[#This Row],[SampleVariableLabel]]+100*Systematic[[#This Row],[State]]</f>
        <v>308010701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308</v>
      </c>
      <c r="B4833" s="1">
        <f>IF(C4833=0,IF(B4832=Protocol!$V$20,1,B4832+1),B4832)</f>
        <v>1</v>
      </c>
      <c r="C4833" s="1">
        <f>IF(C4832+1=Protocol!$V$21,0,C4832+1)</f>
        <v>8</v>
      </c>
      <c r="D4833" s="1">
        <f t="shared" si="167"/>
        <v>2</v>
      </c>
      <c r="E4833" s="1" t="str">
        <f>INDEX(Protocol[Mark],MATCH(C4833,Protocol[Step],0))</f>
        <v>6S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308010002</v>
      </c>
      <c r="H4833" s="134">
        <f>Systematic[[#This Row],[SampleVariableLabel]]+100*Systematic[[#This Row],[State]]</f>
        <v>308010802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308</v>
      </c>
      <c r="B4834" s="1">
        <f>IF(C4834=0,IF(B4833=Protocol!$V$20,1,B4833+1),B4833)</f>
        <v>1</v>
      </c>
      <c r="C4834" s="1">
        <f>IF(C4833+1=Protocol!$V$21,0,C4833+1)</f>
        <v>9</v>
      </c>
      <c r="D4834" s="1">
        <f t="shared" si="167"/>
        <v>3</v>
      </c>
      <c r="E4834" s="1" t="str">
        <f>INDEX(Protocol[Mark],MATCH(C4834,Protocol[Step],0))</f>
        <v>7Gp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308010003</v>
      </c>
      <c r="H4834" s="134">
        <f>Systematic[[#This Row],[SampleVariableLabel]]+100*Systematic[[#This Row],[State]]</f>
        <v>308010903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308</v>
      </c>
      <c r="B4835" s="1">
        <f>IF(C4835=0,IF(B4834=Protocol!$V$20,1,B4834+1),B4834)</f>
        <v>1</v>
      </c>
      <c r="C4835" s="1">
        <f>IF(C4834+1=Protocol!$V$21,0,C4834+1)</f>
        <v>10</v>
      </c>
      <c r="D4835" s="1">
        <f t="shared" si="167"/>
        <v>4</v>
      </c>
      <c r="E4835" s="1" t="str">
        <f>INDEX(Protocol[Mark],MATCH(C4835,Protocol[Step],0))</f>
        <v>8U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308010004</v>
      </c>
      <c r="H4835" s="134">
        <f>Systematic[[#This Row],[SampleVariableLabel]]+100*Systematic[[#This Row],[State]]</f>
        <v>308011004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308</v>
      </c>
      <c r="B4836" s="1">
        <f>IF(C4836=0,IF(B4835=Protocol!$V$20,1,B4835+1),B4835)</f>
        <v>1</v>
      </c>
      <c r="C4836" s="1">
        <f>IF(C4835+1=Protocol!$V$21,0,C4835+1)</f>
        <v>11</v>
      </c>
      <c r="D4836" s="1">
        <f t="shared" si="167"/>
        <v>5</v>
      </c>
      <c r="E4836" s="1" t="str">
        <f>INDEX(Protocol[Mark],MATCH(C4836,Protocol[Step],0))</f>
        <v>9Rot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308010005</v>
      </c>
      <c r="H4836" s="134">
        <f>Systematic[[#This Row],[SampleVariableLabel]]+100*Systematic[[#This Row],[State]]</f>
        <v>308011105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308</v>
      </c>
      <c r="B4837" s="1">
        <f>IF(C4837=0,IF(B4836=Protocol!$V$20,1,B4836+1),B4836)</f>
        <v>1</v>
      </c>
      <c r="C4837" s="1">
        <f>IF(C4836+1=Protocol!$V$21,0,C4836+1)</f>
        <v>12</v>
      </c>
      <c r="D4837" s="1">
        <f t="shared" si="167"/>
        <v>6</v>
      </c>
      <c r="E4837" s="1" t="str">
        <f>INDEX(Protocol[Mark],MATCH(C4837,Protocol[Step],0))</f>
        <v>10Ama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308010006</v>
      </c>
      <c r="H4837" s="134">
        <f>Systematic[[#This Row],[SampleVariableLabel]]+100*Systematic[[#This Row],[State]]</f>
        <v>308011206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309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0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309010001</v>
      </c>
      <c r="H4838" s="134">
        <f>Systematic[[#This Row],[SampleVariableLabel]]+100*Systematic[[#This Row],[State]]</f>
        <v>309010001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309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1D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309010002</v>
      </c>
      <c r="H4839" s="134">
        <f>Systematic[[#This Row],[SampleVariableLabel]]+100*Systematic[[#This Row],[State]]</f>
        <v>309010102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309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(M.1)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309010003</v>
      </c>
      <c r="H4840" s="134">
        <f>Systematic[[#This Row],[SampleVariableLabel]]+100*Systematic[[#This Row],[State]]</f>
        <v>309010203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309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2Oct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309010004</v>
      </c>
      <c r="H4841" s="134">
        <f>Systematic[[#This Row],[SampleVariableLabel]]+100*Systematic[[#This Row],[State]]</f>
        <v>309010304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309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3M2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309010005</v>
      </c>
      <c r="H4842" s="134">
        <f>Systematic[[#This Row],[SampleVariableLabel]]+100*Systematic[[#This Row],[State]]</f>
        <v>309010405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309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M(c)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309010006</v>
      </c>
      <c r="H4843" s="134">
        <f>Systematic[[#This Row],[SampleVariableLabel]]+100*Systematic[[#This Row],[State]]</f>
        <v>309010506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309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4P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309010001</v>
      </c>
      <c r="H4844" s="134">
        <f>Systematic[[#This Row],[SampleVariableLabel]]+100*Systematic[[#This Row],[State]]</f>
        <v>309010601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309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5G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309010002</v>
      </c>
      <c r="H4845" s="134">
        <f>Systematic[[#This Row],[SampleVariableLabel]]+100*Systematic[[#This Row],[State]]</f>
        <v>309010702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309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6S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309010003</v>
      </c>
      <c r="H4846" s="134">
        <f>Systematic[[#This Row],[SampleVariableLabel]]+100*Systematic[[#This Row],[State]]</f>
        <v>309010803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309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7Gp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309010004</v>
      </c>
      <c r="H4847" s="134">
        <f>Systematic[[#This Row],[SampleVariableLabel]]+100*Systematic[[#This Row],[State]]</f>
        <v>309010904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309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8U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309010005</v>
      </c>
      <c r="H4848" s="134">
        <f>Systematic[[#This Row],[SampleVariableLabel]]+100*Systematic[[#This Row],[State]]</f>
        <v>309011005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309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9Rot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309010006</v>
      </c>
      <c r="H4849" s="134">
        <f>Systematic[[#This Row],[SampleVariableLabel]]+100*Systematic[[#This Row],[State]]</f>
        <v>309011106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309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10Ama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309010001</v>
      </c>
      <c r="H4850" s="134">
        <f>Systematic[[#This Row],[SampleVariableLabel]]+100*Systematic[[#This Row],[State]]</f>
        <v>309011201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310</v>
      </c>
      <c r="B4851" s="1">
        <f>IF(C4851=0,IF(B4850=Protocol!$V$20,1,B4850+1),B4850)</f>
        <v>1</v>
      </c>
      <c r="C4851" s="1">
        <f>IF(C4850+1=Protocol!$V$21,0,C4850+1)</f>
        <v>0</v>
      </c>
      <c r="D4851" s="1">
        <f t="shared" si="167"/>
        <v>2</v>
      </c>
      <c r="E4851" s="1" t="str">
        <f>INDEX(Protocol[Mark],MATCH(C4851,Protocol[Step],0))</f>
        <v>0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310010002</v>
      </c>
      <c r="H4851" s="134">
        <f>Systematic[[#This Row],[SampleVariableLabel]]+100*Systematic[[#This Row],[State]]</f>
        <v>310010002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310</v>
      </c>
      <c r="B4852" s="1">
        <f>IF(C4852=0,IF(B4851=Protocol!$V$20,1,B4851+1),B4851)</f>
        <v>1</v>
      </c>
      <c r="C4852" s="1">
        <f>IF(C4851+1=Protocol!$V$21,0,C4851+1)</f>
        <v>1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310010003</v>
      </c>
      <c r="H4852" s="134">
        <f>Systematic[[#This Row],[SampleVariableLabel]]+100*Systematic[[#This Row],[State]]</f>
        <v>310010103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310</v>
      </c>
      <c r="B4853" s="1">
        <f>IF(C4853=0,IF(B4852=Protocol!$V$20,1,B4852+1),B4852)</f>
        <v>1</v>
      </c>
      <c r="C4853" s="1">
        <f>IF(C4852+1=Protocol!$V$21,0,C4852+1)</f>
        <v>2</v>
      </c>
      <c r="D4853" s="1">
        <f t="shared" si="167"/>
        <v>4</v>
      </c>
      <c r="E4853" s="1" t="str">
        <f>INDEX(Protocol[Mark],MATCH(C4853,Protocol[Step],0))</f>
        <v>(M.1)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310010004</v>
      </c>
      <c r="H4853" s="134">
        <f>Systematic[[#This Row],[SampleVariableLabel]]+100*Systematic[[#This Row],[State]]</f>
        <v>310010204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310</v>
      </c>
      <c r="B4854" s="1">
        <f>IF(C4854=0,IF(B4853=Protocol!$V$20,1,B4853+1),B4853)</f>
        <v>1</v>
      </c>
      <c r="C4854" s="1">
        <f>IF(C4853+1=Protocol!$V$21,0,C4853+1)</f>
        <v>3</v>
      </c>
      <c r="D4854" s="1">
        <f t="shared" si="167"/>
        <v>5</v>
      </c>
      <c r="E4854" s="1" t="str">
        <f>INDEX(Protocol[Mark],MATCH(C4854,Protocol[Step],0))</f>
        <v>2Oct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310010005</v>
      </c>
      <c r="H4854" s="134">
        <f>Systematic[[#This Row],[SampleVariableLabel]]+100*Systematic[[#This Row],[State]]</f>
        <v>310010305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310</v>
      </c>
      <c r="B4855" s="1">
        <f>IF(C4855=0,IF(B4854=Protocol!$V$20,1,B4854+1),B4854)</f>
        <v>1</v>
      </c>
      <c r="C4855" s="1">
        <f>IF(C4854+1=Protocol!$V$21,0,C4854+1)</f>
        <v>4</v>
      </c>
      <c r="D4855" s="1">
        <f t="shared" si="167"/>
        <v>6</v>
      </c>
      <c r="E4855" s="1" t="str">
        <f>INDEX(Protocol[Mark],MATCH(C4855,Protocol[Step],0))</f>
        <v>3M2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310010006</v>
      </c>
      <c r="H4855" s="134">
        <f>Systematic[[#This Row],[SampleVariableLabel]]+100*Systematic[[#This Row],[State]]</f>
        <v>310010406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310</v>
      </c>
      <c r="B4856" s="1">
        <f>IF(C4856=0,IF(B4855=Protocol!$V$20,1,B4855+1),B4855)</f>
        <v>1</v>
      </c>
      <c r="C4856" s="1">
        <f>IF(C4855+1=Protocol!$V$21,0,C4855+1)</f>
        <v>5</v>
      </c>
      <c r="D4856" s="1">
        <f t="shared" si="167"/>
        <v>1</v>
      </c>
      <c r="E4856" s="1" t="str">
        <f>INDEX(Protocol[Mark],MATCH(C4856,Protocol[Step],0))</f>
        <v>M(c)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310010001</v>
      </c>
      <c r="H4856" s="134">
        <f>Systematic[[#This Row],[SampleVariableLabel]]+100*Systematic[[#This Row],[State]]</f>
        <v>310010501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310</v>
      </c>
      <c r="B4857" s="1">
        <f>IF(C4857=0,IF(B4856=Protocol!$V$20,1,B4856+1),B4856)</f>
        <v>1</v>
      </c>
      <c r="C4857" s="1">
        <f>IF(C4856+1=Protocol!$V$21,0,C4856+1)</f>
        <v>6</v>
      </c>
      <c r="D4857" s="1">
        <f t="shared" si="167"/>
        <v>2</v>
      </c>
      <c r="E4857" s="1" t="str">
        <f>INDEX(Protocol[Mark],MATCH(C4857,Protocol[Step],0))</f>
        <v>4P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310010002</v>
      </c>
      <c r="H4857" s="134">
        <f>Systematic[[#This Row],[SampleVariableLabel]]+100*Systematic[[#This Row],[State]]</f>
        <v>310010602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310</v>
      </c>
      <c r="B4858" s="1">
        <f>IF(C4858=0,IF(B4857=Protocol!$V$20,1,B4857+1),B4857)</f>
        <v>1</v>
      </c>
      <c r="C4858" s="1">
        <f>IF(C4857+1=Protocol!$V$21,0,C4857+1)</f>
        <v>7</v>
      </c>
      <c r="D4858" s="1">
        <f t="shared" si="167"/>
        <v>3</v>
      </c>
      <c r="E4858" s="1" t="str">
        <f>INDEX(Protocol[Mark],MATCH(C4858,Protocol[Step],0))</f>
        <v>5G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310010003</v>
      </c>
      <c r="H4858" s="134">
        <f>Systematic[[#This Row],[SampleVariableLabel]]+100*Systematic[[#This Row],[State]]</f>
        <v>310010703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310</v>
      </c>
      <c r="B4859" s="1">
        <f>IF(C4859=0,IF(B4858=Protocol!$V$20,1,B4858+1),B4858)</f>
        <v>1</v>
      </c>
      <c r="C4859" s="1">
        <f>IF(C4858+1=Protocol!$V$21,0,C4858+1)</f>
        <v>8</v>
      </c>
      <c r="D4859" s="1">
        <f t="shared" si="167"/>
        <v>4</v>
      </c>
      <c r="E4859" s="1" t="str">
        <f>INDEX(Protocol[Mark],MATCH(C4859,Protocol[Step],0))</f>
        <v>6S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310010004</v>
      </c>
      <c r="H4859" s="134">
        <f>Systematic[[#This Row],[SampleVariableLabel]]+100*Systematic[[#This Row],[State]]</f>
        <v>310010804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310</v>
      </c>
      <c r="B4860" s="1">
        <f>IF(C4860=0,IF(B4859=Protocol!$V$20,1,B4859+1),B4859)</f>
        <v>1</v>
      </c>
      <c r="C4860" s="1">
        <f>IF(C4859+1=Protocol!$V$21,0,C4859+1)</f>
        <v>9</v>
      </c>
      <c r="D4860" s="1">
        <f t="shared" si="167"/>
        <v>5</v>
      </c>
      <c r="E4860" s="1" t="str">
        <f>INDEX(Protocol[Mark],MATCH(C4860,Protocol[Step],0))</f>
        <v>7Gp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310010005</v>
      </c>
      <c r="H4860" s="134">
        <f>Systematic[[#This Row],[SampleVariableLabel]]+100*Systematic[[#This Row],[State]]</f>
        <v>310010905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310</v>
      </c>
      <c r="B4861" s="1">
        <f>IF(C4861=0,IF(B4860=Protocol!$V$20,1,B4860+1),B4860)</f>
        <v>1</v>
      </c>
      <c r="C4861" s="1">
        <f>IF(C4860+1=Protocol!$V$21,0,C4860+1)</f>
        <v>10</v>
      </c>
      <c r="D4861" s="1">
        <f t="shared" si="167"/>
        <v>6</v>
      </c>
      <c r="E4861" s="1" t="str">
        <f>INDEX(Protocol[Mark],MATCH(C4861,Protocol[Step],0))</f>
        <v>8U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310010006</v>
      </c>
      <c r="H4861" s="134">
        <f>Systematic[[#This Row],[SampleVariableLabel]]+100*Systematic[[#This Row],[State]]</f>
        <v>310011006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310</v>
      </c>
      <c r="B4862" s="1">
        <f>IF(C4862=0,IF(B4861=Protocol!$V$20,1,B4861+1),B4861)</f>
        <v>1</v>
      </c>
      <c r="C4862" s="1">
        <f>IF(C4861+1=Protocol!$V$21,0,C4861+1)</f>
        <v>11</v>
      </c>
      <c r="D4862" s="1">
        <f t="shared" si="167"/>
        <v>1</v>
      </c>
      <c r="E4862" s="1" t="str">
        <f>INDEX(Protocol[Mark],MATCH(C4862,Protocol[Step],0))</f>
        <v>9Rot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310010001</v>
      </c>
      <c r="H4862" s="134">
        <f>Systematic[[#This Row],[SampleVariableLabel]]+100*Systematic[[#This Row],[State]]</f>
        <v>310011101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310</v>
      </c>
      <c r="B4863" s="1">
        <f>IF(C4863=0,IF(B4862=Protocol!$V$20,1,B4862+1),B4862)</f>
        <v>1</v>
      </c>
      <c r="C4863" s="1">
        <f>IF(C4862+1=Protocol!$V$21,0,C4862+1)</f>
        <v>12</v>
      </c>
      <c r="D4863" s="1">
        <f t="shared" si="167"/>
        <v>2</v>
      </c>
      <c r="E4863" s="1" t="str">
        <f>INDEX(Protocol[Mark],MATCH(C4863,Protocol[Step],0))</f>
        <v>10Ama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310010002</v>
      </c>
      <c r="H4863" s="134">
        <f>Systematic[[#This Row],[SampleVariableLabel]]+100*Systematic[[#This Row],[State]]</f>
        <v>310011202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311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0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311010003</v>
      </c>
      <c r="H4864" s="134">
        <f>Systematic[[#This Row],[SampleVariableLabel]]+100*Systematic[[#This Row],[State]]</f>
        <v>311010003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311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311010004</v>
      </c>
      <c r="H4865" s="134">
        <f>Systematic[[#This Row],[SampleVariableLabel]]+100*Systematic[[#This Row],[State]]</f>
        <v>311010104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311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(M.1)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311010005</v>
      </c>
      <c r="H4866" s="134">
        <f>Systematic[[#This Row],[SampleVariableLabel]]+100*Systematic[[#This Row],[State]]</f>
        <v>311010205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311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2Oct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311010006</v>
      </c>
      <c r="H4867" s="134">
        <f>Systematic[[#This Row],[SampleVariableLabel]]+100*Systematic[[#This Row],[State]]</f>
        <v>311010306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311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3M2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311010001</v>
      </c>
      <c r="H4868" s="134">
        <f>Systematic[[#This Row],[SampleVariableLabel]]+100*Systematic[[#This Row],[State]]</f>
        <v>311010401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311</v>
      </c>
      <c r="B4869" s="1">
        <f>IF(C4869=0,IF(B4868=Protocol!$V$20,1,B4868+1),B4868)</f>
        <v>1</v>
      </c>
      <c r="C4869" s="1">
        <f>IF(C4868+1=Protocol!$V$21,0,C4868+1)</f>
        <v>5</v>
      </c>
      <c r="D4869" s="1">
        <f t="shared" si="169"/>
        <v>2</v>
      </c>
      <c r="E4869" s="1" t="str">
        <f>INDEX(Protocol[Mark],MATCH(C4869,Protocol[Step],0))</f>
        <v>M(c)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311010002</v>
      </c>
      <c r="H4869" s="134">
        <f>Systematic[[#This Row],[SampleVariableLabel]]+100*Systematic[[#This Row],[State]]</f>
        <v>311010502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311</v>
      </c>
      <c r="B4870" s="1">
        <f>IF(C4870=0,IF(B4869=Protocol!$V$20,1,B4869+1),B4869)</f>
        <v>1</v>
      </c>
      <c r="C4870" s="1">
        <f>IF(C4869+1=Protocol!$V$21,0,C4869+1)</f>
        <v>6</v>
      </c>
      <c r="D4870" s="1">
        <f t="shared" si="169"/>
        <v>3</v>
      </c>
      <c r="E4870" s="1" t="str">
        <f>INDEX(Protocol[Mark],MATCH(C4870,Protocol[Step],0))</f>
        <v>4P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311010003</v>
      </c>
      <c r="H4870" s="134">
        <f>Systematic[[#This Row],[SampleVariableLabel]]+100*Systematic[[#This Row],[State]]</f>
        <v>311010603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311</v>
      </c>
      <c r="B4871" s="1">
        <f>IF(C4871=0,IF(B4870=Protocol!$V$20,1,B4870+1),B4870)</f>
        <v>1</v>
      </c>
      <c r="C4871" s="1">
        <f>IF(C4870+1=Protocol!$V$21,0,C4870+1)</f>
        <v>7</v>
      </c>
      <c r="D4871" s="1">
        <f t="shared" si="169"/>
        <v>4</v>
      </c>
      <c r="E4871" s="1" t="str">
        <f>INDEX(Protocol[Mark],MATCH(C4871,Protocol[Step],0))</f>
        <v>5G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311010004</v>
      </c>
      <c r="H4871" s="134">
        <f>Systematic[[#This Row],[SampleVariableLabel]]+100*Systematic[[#This Row],[State]]</f>
        <v>311010704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311</v>
      </c>
      <c r="B4872" s="1">
        <f>IF(C4872=0,IF(B4871=Protocol!$V$20,1,B4871+1),B4871)</f>
        <v>1</v>
      </c>
      <c r="C4872" s="1">
        <f>IF(C4871+1=Protocol!$V$21,0,C4871+1)</f>
        <v>8</v>
      </c>
      <c r="D4872" s="1">
        <f t="shared" si="169"/>
        <v>5</v>
      </c>
      <c r="E4872" s="1" t="str">
        <f>INDEX(Protocol[Mark],MATCH(C4872,Protocol[Step],0))</f>
        <v>6S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311010005</v>
      </c>
      <c r="H4872" s="134">
        <f>Systematic[[#This Row],[SampleVariableLabel]]+100*Systematic[[#This Row],[State]]</f>
        <v>311010805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311</v>
      </c>
      <c r="B4873" s="1">
        <f>IF(C4873=0,IF(B4872=Protocol!$V$20,1,B4872+1),B4872)</f>
        <v>1</v>
      </c>
      <c r="C4873" s="1">
        <f>IF(C4872+1=Protocol!$V$21,0,C4872+1)</f>
        <v>9</v>
      </c>
      <c r="D4873" s="1">
        <f t="shared" si="169"/>
        <v>6</v>
      </c>
      <c r="E4873" s="1" t="str">
        <f>INDEX(Protocol[Mark],MATCH(C4873,Protocol[Step],0))</f>
        <v>7Gp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311010006</v>
      </c>
      <c r="H4873" s="134">
        <f>Systematic[[#This Row],[SampleVariableLabel]]+100*Systematic[[#This Row],[State]]</f>
        <v>311010906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311</v>
      </c>
      <c r="B4874" s="1">
        <f>IF(C4874=0,IF(B4873=Protocol!$V$20,1,B4873+1),B4873)</f>
        <v>1</v>
      </c>
      <c r="C4874" s="1">
        <f>IF(C4873+1=Protocol!$V$21,0,C4873+1)</f>
        <v>10</v>
      </c>
      <c r="D4874" s="1">
        <f t="shared" si="169"/>
        <v>1</v>
      </c>
      <c r="E4874" s="1" t="str">
        <f>INDEX(Protocol[Mark],MATCH(C4874,Protocol[Step],0))</f>
        <v>8U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311010001</v>
      </c>
      <c r="H4874" s="134">
        <f>Systematic[[#This Row],[SampleVariableLabel]]+100*Systematic[[#This Row],[State]]</f>
        <v>311011001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311</v>
      </c>
      <c r="B4875" s="1">
        <f>IF(C4875=0,IF(B4874=Protocol!$V$20,1,B4874+1),B4874)</f>
        <v>1</v>
      </c>
      <c r="C4875" s="1">
        <f>IF(C4874+1=Protocol!$V$21,0,C4874+1)</f>
        <v>11</v>
      </c>
      <c r="D4875" s="1">
        <f t="shared" si="169"/>
        <v>2</v>
      </c>
      <c r="E4875" s="1" t="str">
        <f>INDEX(Protocol[Mark],MATCH(C4875,Protocol[Step],0))</f>
        <v>9Rot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311010002</v>
      </c>
      <c r="H4875" s="134">
        <f>Systematic[[#This Row],[SampleVariableLabel]]+100*Systematic[[#This Row],[State]]</f>
        <v>311011102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311</v>
      </c>
      <c r="B4876" s="1">
        <f>IF(C4876=0,IF(B4875=Protocol!$V$20,1,B4875+1),B4875)</f>
        <v>1</v>
      </c>
      <c r="C4876" s="1">
        <f>IF(C4875+1=Protocol!$V$21,0,C4875+1)</f>
        <v>12</v>
      </c>
      <c r="D4876" s="1">
        <f t="shared" si="169"/>
        <v>3</v>
      </c>
      <c r="E4876" s="1" t="str">
        <f>INDEX(Protocol[Mark],MATCH(C4876,Protocol[Step],0))</f>
        <v>10Ama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311010003</v>
      </c>
      <c r="H4876" s="134">
        <f>Systematic[[#This Row],[SampleVariableLabel]]+100*Systematic[[#This Row],[State]]</f>
        <v>311011203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312</v>
      </c>
      <c r="B4877" s="1">
        <f>IF(C4877=0,IF(B4876=Protocol!$V$20,1,B4876+1),B4876)</f>
        <v>1</v>
      </c>
      <c r="C4877" s="1">
        <f>IF(C4876+1=Protocol!$V$21,0,C4876+1)</f>
        <v>0</v>
      </c>
      <c r="D4877" s="1">
        <f t="shared" si="169"/>
        <v>4</v>
      </c>
      <c r="E4877" s="1" t="str">
        <f>INDEX(Protocol[Mark],MATCH(C4877,Protocol[Step],0))</f>
        <v>0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312010004</v>
      </c>
      <c r="H4877" s="134">
        <f>Systematic[[#This Row],[SampleVariableLabel]]+100*Systematic[[#This Row],[State]]</f>
        <v>312010004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312</v>
      </c>
      <c r="B4878" s="1">
        <f>IF(C4878=0,IF(B4877=Protocol!$V$20,1,B4877+1),B4877)</f>
        <v>1</v>
      </c>
      <c r="C4878" s="1">
        <f>IF(C4877+1=Protocol!$V$21,0,C4877+1)</f>
        <v>1</v>
      </c>
      <c r="D4878" s="1">
        <f t="shared" si="169"/>
        <v>5</v>
      </c>
      <c r="E4878" s="1" t="str">
        <f>INDEX(Protocol[Mark],MATCH(C4878,Protocol[Step],0))</f>
        <v>1D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312010005</v>
      </c>
      <c r="H4878" s="134">
        <f>Systematic[[#This Row],[SampleVariableLabel]]+100*Systematic[[#This Row],[State]]</f>
        <v>312010105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312</v>
      </c>
      <c r="B4879" s="1">
        <f>IF(C4879=0,IF(B4878=Protocol!$V$20,1,B4878+1),B4878)</f>
        <v>1</v>
      </c>
      <c r="C4879" s="1">
        <f>IF(C4878+1=Protocol!$V$21,0,C4878+1)</f>
        <v>2</v>
      </c>
      <c r="D4879" s="1">
        <f t="shared" si="169"/>
        <v>6</v>
      </c>
      <c r="E4879" s="1" t="str">
        <f>INDEX(Protocol[Mark],MATCH(C4879,Protocol[Step],0))</f>
        <v>(M.1)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312010006</v>
      </c>
      <c r="H4879" s="134">
        <f>Systematic[[#This Row],[SampleVariableLabel]]+100*Systematic[[#This Row],[State]]</f>
        <v>312010206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312</v>
      </c>
      <c r="B4880" s="1">
        <f>IF(C4880=0,IF(B4879=Protocol!$V$20,1,B4879+1),B4879)</f>
        <v>1</v>
      </c>
      <c r="C4880" s="1">
        <f>IF(C4879+1=Protocol!$V$21,0,C4879+1)</f>
        <v>3</v>
      </c>
      <c r="D4880" s="1">
        <f t="shared" si="169"/>
        <v>1</v>
      </c>
      <c r="E4880" s="1" t="str">
        <f>INDEX(Protocol[Mark],MATCH(C4880,Protocol[Step],0))</f>
        <v>2Oct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312010001</v>
      </c>
      <c r="H4880" s="134">
        <f>Systematic[[#This Row],[SampleVariableLabel]]+100*Systematic[[#This Row],[State]]</f>
        <v>312010301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312</v>
      </c>
      <c r="B4881" s="1">
        <f>IF(C4881=0,IF(B4880=Protocol!$V$20,1,B4880+1),B4880)</f>
        <v>1</v>
      </c>
      <c r="C4881" s="1">
        <f>IF(C4880+1=Protocol!$V$21,0,C4880+1)</f>
        <v>4</v>
      </c>
      <c r="D4881" s="1">
        <f t="shared" si="169"/>
        <v>2</v>
      </c>
      <c r="E4881" s="1" t="str">
        <f>INDEX(Protocol[Mark],MATCH(C4881,Protocol[Step],0))</f>
        <v>3M2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312010002</v>
      </c>
      <c r="H4881" s="134">
        <f>Systematic[[#This Row],[SampleVariableLabel]]+100*Systematic[[#This Row],[State]]</f>
        <v>312010402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312</v>
      </c>
      <c r="B4882" s="1">
        <f>IF(C4882=0,IF(B4881=Protocol!$V$20,1,B4881+1),B4881)</f>
        <v>1</v>
      </c>
      <c r="C4882" s="1">
        <f>IF(C4881+1=Protocol!$V$21,0,C4881+1)</f>
        <v>5</v>
      </c>
      <c r="D4882" s="1">
        <f t="shared" si="169"/>
        <v>3</v>
      </c>
      <c r="E4882" s="1" t="str">
        <f>INDEX(Protocol[Mark],MATCH(C4882,Protocol[Step],0))</f>
        <v>M(c)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312010003</v>
      </c>
      <c r="H4882" s="134">
        <f>Systematic[[#This Row],[SampleVariableLabel]]+100*Systematic[[#This Row],[State]]</f>
        <v>312010503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312</v>
      </c>
      <c r="B4883" s="1">
        <f>IF(C4883=0,IF(B4882=Protocol!$V$20,1,B4882+1),B4882)</f>
        <v>1</v>
      </c>
      <c r="C4883" s="1">
        <f>IF(C4882+1=Protocol!$V$21,0,C4882+1)</f>
        <v>6</v>
      </c>
      <c r="D4883" s="1">
        <f t="shared" si="169"/>
        <v>4</v>
      </c>
      <c r="E4883" s="1" t="str">
        <f>INDEX(Protocol[Mark],MATCH(C4883,Protocol[Step],0))</f>
        <v>4P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312010004</v>
      </c>
      <c r="H4883" s="134">
        <f>Systematic[[#This Row],[SampleVariableLabel]]+100*Systematic[[#This Row],[State]]</f>
        <v>312010604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312</v>
      </c>
      <c r="B4884" s="1">
        <f>IF(C4884=0,IF(B4883=Protocol!$V$20,1,B4883+1),B4883)</f>
        <v>1</v>
      </c>
      <c r="C4884" s="1">
        <f>IF(C4883+1=Protocol!$V$21,0,C4883+1)</f>
        <v>7</v>
      </c>
      <c r="D4884" s="1">
        <f t="shared" si="169"/>
        <v>5</v>
      </c>
      <c r="E4884" s="1" t="str">
        <f>INDEX(Protocol[Mark],MATCH(C4884,Protocol[Step],0))</f>
        <v>5G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312010005</v>
      </c>
      <c r="H4884" s="134">
        <f>Systematic[[#This Row],[SampleVariableLabel]]+100*Systematic[[#This Row],[State]]</f>
        <v>312010705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312</v>
      </c>
      <c r="B4885" s="1">
        <f>IF(C4885=0,IF(B4884=Protocol!$V$20,1,B4884+1),B4884)</f>
        <v>1</v>
      </c>
      <c r="C4885" s="1">
        <f>IF(C4884+1=Protocol!$V$21,0,C4884+1)</f>
        <v>8</v>
      </c>
      <c r="D4885" s="1">
        <f t="shared" si="169"/>
        <v>6</v>
      </c>
      <c r="E4885" s="1" t="str">
        <f>INDEX(Protocol[Mark],MATCH(C4885,Protocol[Step],0))</f>
        <v>6S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312010006</v>
      </c>
      <c r="H4885" s="134">
        <f>Systematic[[#This Row],[SampleVariableLabel]]+100*Systematic[[#This Row],[State]]</f>
        <v>312010806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312</v>
      </c>
      <c r="B4886" s="1">
        <f>IF(C4886=0,IF(B4885=Protocol!$V$20,1,B4885+1),B4885)</f>
        <v>1</v>
      </c>
      <c r="C4886" s="1">
        <f>IF(C4885+1=Protocol!$V$21,0,C4885+1)</f>
        <v>9</v>
      </c>
      <c r="D4886" s="1">
        <f t="shared" si="169"/>
        <v>1</v>
      </c>
      <c r="E4886" s="1" t="str">
        <f>INDEX(Protocol[Mark],MATCH(C4886,Protocol[Step],0))</f>
        <v>7Gp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312010001</v>
      </c>
      <c r="H4886" s="134">
        <f>Systematic[[#This Row],[SampleVariableLabel]]+100*Systematic[[#This Row],[State]]</f>
        <v>312010901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312</v>
      </c>
      <c r="B4887" s="1">
        <f>IF(C4887=0,IF(B4886=Protocol!$V$20,1,B4886+1),B4886)</f>
        <v>1</v>
      </c>
      <c r="C4887" s="1">
        <f>IF(C4886+1=Protocol!$V$21,0,C4886+1)</f>
        <v>10</v>
      </c>
      <c r="D4887" s="1">
        <f t="shared" si="169"/>
        <v>2</v>
      </c>
      <c r="E4887" s="1" t="str">
        <f>INDEX(Protocol[Mark],MATCH(C4887,Protocol[Step],0))</f>
        <v>8U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312010002</v>
      </c>
      <c r="H4887" s="134">
        <f>Systematic[[#This Row],[SampleVariableLabel]]+100*Systematic[[#This Row],[State]]</f>
        <v>312011002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312</v>
      </c>
      <c r="B4888" s="1">
        <f>IF(C4888=0,IF(B4887=Protocol!$V$20,1,B4887+1),B4887)</f>
        <v>1</v>
      </c>
      <c r="C4888" s="1">
        <f>IF(C4887+1=Protocol!$V$21,0,C4887+1)</f>
        <v>11</v>
      </c>
      <c r="D4888" s="1">
        <f t="shared" si="169"/>
        <v>3</v>
      </c>
      <c r="E4888" s="1" t="str">
        <f>INDEX(Protocol[Mark],MATCH(C4888,Protocol[Step],0))</f>
        <v>9Rot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312010003</v>
      </c>
      <c r="H4888" s="134">
        <f>Systematic[[#This Row],[SampleVariableLabel]]+100*Systematic[[#This Row],[State]]</f>
        <v>312011103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312</v>
      </c>
      <c r="B4889" s="1">
        <f>IF(C4889=0,IF(B4888=Protocol!$V$20,1,B4888+1),B4888)</f>
        <v>1</v>
      </c>
      <c r="C4889" s="1">
        <f>IF(C4888+1=Protocol!$V$21,0,C4888+1)</f>
        <v>12</v>
      </c>
      <c r="D4889" s="1">
        <f t="shared" si="169"/>
        <v>4</v>
      </c>
      <c r="E4889" s="1" t="str">
        <f>INDEX(Protocol[Mark],MATCH(C4889,Protocol[Step],0))</f>
        <v>10Ama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312010004</v>
      </c>
      <c r="H4889" s="134">
        <f>Systematic[[#This Row],[SampleVariableLabel]]+100*Systematic[[#This Row],[State]]</f>
        <v>312011204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313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0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313010005</v>
      </c>
      <c r="H4890" s="134">
        <f>Systematic[[#This Row],[SampleVariableLabel]]+100*Systematic[[#This Row],[State]]</f>
        <v>313010005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313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1D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313010006</v>
      </c>
      <c r="H4891" s="134">
        <f>Systematic[[#This Row],[SampleVariableLabel]]+100*Systematic[[#This Row],[State]]</f>
        <v>313010106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313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(M.1)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313010001</v>
      </c>
      <c r="H4892" s="134">
        <f>Systematic[[#This Row],[SampleVariableLabel]]+100*Systematic[[#This Row],[State]]</f>
        <v>313010201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313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2Oct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313010002</v>
      </c>
      <c r="H4893" s="134">
        <f>Systematic[[#This Row],[SampleVariableLabel]]+100*Systematic[[#This Row],[State]]</f>
        <v>313010302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313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3M2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313010003</v>
      </c>
      <c r="H4894" s="134">
        <f>Systematic[[#This Row],[SampleVariableLabel]]+100*Systematic[[#This Row],[State]]</f>
        <v>313010403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313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M(c)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313010004</v>
      </c>
      <c r="H4895" s="134">
        <f>Systematic[[#This Row],[SampleVariableLabel]]+100*Systematic[[#This Row],[State]]</f>
        <v>313010504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313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4P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313010005</v>
      </c>
      <c r="H4896" s="134">
        <f>Systematic[[#This Row],[SampleVariableLabel]]+100*Systematic[[#This Row],[State]]</f>
        <v>313010605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313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5G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313010006</v>
      </c>
      <c r="H4897" s="134">
        <f>Systematic[[#This Row],[SampleVariableLabel]]+100*Systematic[[#This Row],[State]]</f>
        <v>313010706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313</v>
      </c>
      <c r="B4898" s="1">
        <f>IF(C4898=0,IF(B4897=Protocol!$V$20,1,B4897+1),B4897)</f>
        <v>1</v>
      </c>
      <c r="C4898" s="1">
        <f>IF(C4897+1=Protocol!$V$21,0,C4897+1)</f>
        <v>8</v>
      </c>
      <c r="D4898" s="1">
        <f t="shared" si="169"/>
        <v>1</v>
      </c>
      <c r="E4898" s="1" t="str">
        <f>INDEX(Protocol[Mark],MATCH(C4898,Protocol[Step],0))</f>
        <v>6S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313010001</v>
      </c>
      <c r="H4898" s="134">
        <f>Systematic[[#This Row],[SampleVariableLabel]]+100*Systematic[[#This Row],[State]]</f>
        <v>313010801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313</v>
      </c>
      <c r="B4899" s="1">
        <f>IF(C4899=0,IF(B4898=Protocol!$V$20,1,B4898+1),B4898)</f>
        <v>1</v>
      </c>
      <c r="C4899" s="1">
        <f>IF(C4898+1=Protocol!$V$21,0,C4898+1)</f>
        <v>9</v>
      </c>
      <c r="D4899" s="1">
        <f t="shared" si="169"/>
        <v>2</v>
      </c>
      <c r="E4899" s="1" t="str">
        <f>INDEX(Protocol[Mark],MATCH(C4899,Protocol[Step],0))</f>
        <v>7Gp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313010002</v>
      </c>
      <c r="H4899" s="134">
        <f>Systematic[[#This Row],[SampleVariableLabel]]+100*Systematic[[#This Row],[State]]</f>
        <v>313010902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313</v>
      </c>
      <c r="B4900" s="1">
        <f>IF(C4900=0,IF(B4899=Protocol!$V$20,1,B4899+1),B4899)</f>
        <v>1</v>
      </c>
      <c r="C4900" s="1">
        <f>IF(C4899+1=Protocol!$V$21,0,C4899+1)</f>
        <v>10</v>
      </c>
      <c r="D4900" s="1">
        <f t="shared" si="169"/>
        <v>3</v>
      </c>
      <c r="E4900" s="1" t="str">
        <f>INDEX(Protocol[Mark],MATCH(C4900,Protocol[Step],0))</f>
        <v>8U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313010003</v>
      </c>
      <c r="H4900" s="134">
        <f>Systematic[[#This Row],[SampleVariableLabel]]+100*Systematic[[#This Row],[State]]</f>
        <v>313011003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313</v>
      </c>
      <c r="B4901" s="1">
        <f>IF(C4901=0,IF(B4900=Protocol!$V$20,1,B4900+1),B4900)</f>
        <v>1</v>
      </c>
      <c r="C4901" s="1">
        <f>IF(C4900+1=Protocol!$V$21,0,C4900+1)</f>
        <v>11</v>
      </c>
      <c r="D4901" s="1">
        <f t="shared" si="169"/>
        <v>4</v>
      </c>
      <c r="E4901" s="1" t="str">
        <f>INDEX(Protocol[Mark],MATCH(C4901,Protocol[Step],0))</f>
        <v>9Rot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313010004</v>
      </c>
      <c r="H4901" s="134">
        <f>Systematic[[#This Row],[SampleVariableLabel]]+100*Systematic[[#This Row],[State]]</f>
        <v>313011104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313</v>
      </c>
      <c r="B4902" s="1">
        <f>IF(C4902=0,IF(B4901=Protocol!$V$20,1,B4901+1),B4901)</f>
        <v>1</v>
      </c>
      <c r="C4902" s="1">
        <f>IF(C4901+1=Protocol!$V$21,0,C4901+1)</f>
        <v>12</v>
      </c>
      <c r="D4902" s="1">
        <f t="shared" si="169"/>
        <v>5</v>
      </c>
      <c r="E4902" s="1" t="str">
        <f>INDEX(Protocol[Mark],MATCH(C4902,Protocol[Step],0))</f>
        <v>10Ama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313010005</v>
      </c>
      <c r="H4902" s="134">
        <f>Systematic[[#This Row],[SampleVariableLabel]]+100*Systematic[[#This Row],[State]]</f>
        <v>313011205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314</v>
      </c>
      <c r="B4903" s="1">
        <f>IF(C4903=0,IF(B4902=Protocol!$V$20,1,B4902+1),B4902)</f>
        <v>1</v>
      </c>
      <c r="C4903" s="1">
        <f>IF(C4902+1=Protocol!$V$21,0,C4902+1)</f>
        <v>0</v>
      </c>
      <c r="D4903" s="1">
        <f t="shared" si="169"/>
        <v>6</v>
      </c>
      <c r="E4903" s="1" t="str">
        <f>INDEX(Protocol[Mark],MATCH(C4903,Protocol[Step],0))</f>
        <v>0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314010006</v>
      </c>
      <c r="H4903" s="134">
        <f>Systematic[[#This Row],[SampleVariableLabel]]+100*Systematic[[#This Row],[State]]</f>
        <v>314010006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314</v>
      </c>
      <c r="B4904" s="1">
        <f>IF(C4904=0,IF(B4903=Protocol!$V$20,1,B4903+1),B4903)</f>
        <v>1</v>
      </c>
      <c r="C4904" s="1">
        <f>IF(C4903+1=Protocol!$V$21,0,C4903+1)</f>
        <v>1</v>
      </c>
      <c r="D4904" s="1">
        <f t="shared" si="169"/>
        <v>1</v>
      </c>
      <c r="E4904" s="1" t="str">
        <f>INDEX(Protocol[Mark],MATCH(C4904,Protocol[Step],0))</f>
        <v>1D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314010001</v>
      </c>
      <c r="H4904" s="134">
        <f>Systematic[[#This Row],[SampleVariableLabel]]+100*Systematic[[#This Row],[State]]</f>
        <v>314010101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314</v>
      </c>
      <c r="B4905" s="1">
        <f>IF(C4905=0,IF(B4904=Protocol!$V$20,1,B4904+1),B4904)</f>
        <v>1</v>
      </c>
      <c r="C4905" s="1">
        <f>IF(C4904+1=Protocol!$V$21,0,C4904+1)</f>
        <v>2</v>
      </c>
      <c r="D4905" s="1">
        <f t="shared" si="169"/>
        <v>2</v>
      </c>
      <c r="E4905" s="1" t="str">
        <f>INDEX(Protocol[Mark],MATCH(C4905,Protocol[Step],0))</f>
        <v>(M.1)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314010002</v>
      </c>
      <c r="H4905" s="134">
        <f>Systematic[[#This Row],[SampleVariableLabel]]+100*Systematic[[#This Row],[State]]</f>
        <v>314010202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314</v>
      </c>
      <c r="B4906" s="1">
        <f>IF(C4906=0,IF(B4905=Protocol!$V$20,1,B4905+1),B4905)</f>
        <v>1</v>
      </c>
      <c r="C4906" s="1">
        <f>IF(C4905+1=Protocol!$V$21,0,C4905+1)</f>
        <v>3</v>
      </c>
      <c r="D4906" s="1">
        <f t="shared" si="169"/>
        <v>3</v>
      </c>
      <c r="E4906" s="1" t="str">
        <f>INDEX(Protocol[Mark],MATCH(C4906,Protocol[Step],0))</f>
        <v>2Oct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314010003</v>
      </c>
      <c r="H4906" s="134">
        <f>Systematic[[#This Row],[SampleVariableLabel]]+100*Systematic[[#This Row],[State]]</f>
        <v>314010303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314</v>
      </c>
      <c r="B4907" s="1">
        <f>IF(C4907=0,IF(B4906=Protocol!$V$20,1,B4906+1),B4906)</f>
        <v>1</v>
      </c>
      <c r="C4907" s="1">
        <f>IF(C4906+1=Protocol!$V$21,0,C4906+1)</f>
        <v>4</v>
      </c>
      <c r="D4907" s="1">
        <f t="shared" si="169"/>
        <v>4</v>
      </c>
      <c r="E4907" s="1" t="str">
        <f>INDEX(Protocol[Mark],MATCH(C4907,Protocol[Step],0))</f>
        <v>3M2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314010004</v>
      </c>
      <c r="H4907" s="134">
        <f>Systematic[[#This Row],[SampleVariableLabel]]+100*Systematic[[#This Row],[State]]</f>
        <v>314010404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314</v>
      </c>
      <c r="B4908" s="1">
        <f>IF(C4908=0,IF(B4907=Protocol!$V$20,1,B4907+1),B4907)</f>
        <v>1</v>
      </c>
      <c r="C4908" s="1">
        <f>IF(C4907+1=Protocol!$V$21,0,C4907+1)</f>
        <v>5</v>
      </c>
      <c r="D4908" s="1">
        <f t="shared" si="169"/>
        <v>5</v>
      </c>
      <c r="E4908" s="1" t="str">
        <f>INDEX(Protocol[Mark],MATCH(C4908,Protocol[Step],0))</f>
        <v>M(c)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314010005</v>
      </c>
      <c r="H4908" s="134">
        <f>Systematic[[#This Row],[SampleVariableLabel]]+100*Systematic[[#This Row],[State]]</f>
        <v>314010505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314</v>
      </c>
      <c r="B4909" s="1">
        <f>IF(C4909=0,IF(B4908=Protocol!$V$20,1,B4908+1),B4908)</f>
        <v>1</v>
      </c>
      <c r="C4909" s="1">
        <f>IF(C4908+1=Protocol!$V$21,0,C4908+1)</f>
        <v>6</v>
      </c>
      <c r="D4909" s="1">
        <f t="shared" si="169"/>
        <v>6</v>
      </c>
      <c r="E4909" s="1" t="str">
        <f>INDEX(Protocol[Mark],MATCH(C4909,Protocol[Step],0))</f>
        <v>4P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314010006</v>
      </c>
      <c r="H4909" s="134">
        <f>Systematic[[#This Row],[SampleVariableLabel]]+100*Systematic[[#This Row],[State]]</f>
        <v>314010606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314</v>
      </c>
      <c r="B4910" s="1">
        <f>IF(C4910=0,IF(B4909=Protocol!$V$20,1,B4909+1),B4909)</f>
        <v>1</v>
      </c>
      <c r="C4910" s="1">
        <f>IF(C4909+1=Protocol!$V$21,0,C4909+1)</f>
        <v>7</v>
      </c>
      <c r="D4910" s="1">
        <f t="shared" si="169"/>
        <v>1</v>
      </c>
      <c r="E4910" s="1" t="str">
        <f>INDEX(Protocol[Mark],MATCH(C4910,Protocol[Step],0))</f>
        <v>5G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314010001</v>
      </c>
      <c r="H4910" s="134">
        <f>Systematic[[#This Row],[SampleVariableLabel]]+100*Systematic[[#This Row],[State]]</f>
        <v>314010701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314</v>
      </c>
      <c r="B4911" s="1">
        <f>IF(C4911=0,IF(B4910=Protocol!$V$20,1,B4910+1),B4910)</f>
        <v>1</v>
      </c>
      <c r="C4911" s="1">
        <f>IF(C4910+1=Protocol!$V$21,0,C4910+1)</f>
        <v>8</v>
      </c>
      <c r="D4911" s="1">
        <f t="shared" si="169"/>
        <v>2</v>
      </c>
      <c r="E4911" s="1" t="str">
        <f>INDEX(Protocol[Mark],MATCH(C4911,Protocol[Step],0))</f>
        <v>6S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314010002</v>
      </c>
      <c r="H4911" s="134">
        <f>Systematic[[#This Row],[SampleVariableLabel]]+100*Systematic[[#This Row],[State]]</f>
        <v>314010802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314</v>
      </c>
      <c r="B4912" s="1">
        <f>IF(C4912=0,IF(B4911=Protocol!$V$20,1,B4911+1),B4911)</f>
        <v>1</v>
      </c>
      <c r="C4912" s="1">
        <f>IF(C4911+1=Protocol!$V$21,0,C4911+1)</f>
        <v>9</v>
      </c>
      <c r="D4912" s="1">
        <f t="shared" si="169"/>
        <v>3</v>
      </c>
      <c r="E4912" s="1" t="str">
        <f>INDEX(Protocol[Mark],MATCH(C4912,Protocol[Step],0))</f>
        <v>7Gp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314010003</v>
      </c>
      <c r="H4912" s="134">
        <f>Systematic[[#This Row],[SampleVariableLabel]]+100*Systematic[[#This Row],[State]]</f>
        <v>314010903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314</v>
      </c>
      <c r="B4913" s="1">
        <f>IF(C4913=0,IF(B4912=Protocol!$V$20,1,B4912+1),B4912)</f>
        <v>1</v>
      </c>
      <c r="C4913" s="1">
        <f>IF(C4912+1=Protocol!$V$21,0,C4912+1)</f>
        <v>10</v>
      </c>
      <c r="D4913" s="1">
        <f t="shared" si="169"/>
        <v>4</v>
      </c>
      <c r="E4913" s="1" t="str">
        <f>INDEX(Protocol[Mark],MATCH(C4913,Protocol[Step],0))</f>
        <v>8U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314010004</v>
      </c>
      <c r="H4913" s="134">
        <f>Systematic[[#This Row],[SampleVariableLabel]]+100*Systematic[[#This Row],[State]]</f>
        <v>314011004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314</v>
      </c>
      <c r="B4914" s="1">
        <f>IF(C4914=0,IF(B4913=Protocol!$V$20,1,B4913+1),B4913)</f>
        <v>1</v>
      </c>
      <c r="C4914" s="1">
        <f>IF(C4913+1=Protocol!$V$21,0,C4913+1)</f>
        <v>11</v>
      </c>
      <c r="D4914" s="1">
        <f t="shared" si="169"/>
        <v>5</v>
      </c>
      <c r="E4914" s="1" t="str">
        <f>INDEX(Protocol[Mark],MATCH(C4914,Protocol[Step],0))</f>
        <v>9Rot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314010005</v>
      </c>
      <c r="H4914" s="134">
        <f>Systematic[[#This Row],[SampleVariableLabel]]+100*Systematic[[#This Row],[State]]</f>
        <v>314011105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314</v>
      </c>
      <c r="B4915" s="1">
        <f>IF(C4915=0,IF(B4914=Protocol!$V$20,1,B4914+1),B4914)</f>
        <v>1</v>
      </c>
      <c r="C4915" s="1">
        <f>IF(C4914+1=Protocol!$V$21,0,C4914+1)</f>
        <v>12</v>
      </c>
      <c r="D4915" s="1">
        <f t="shared" si="169"/>
        <v>6</v>
      </c>
      <c r="E4915" s="1" t="str">
        <f>INDEX(Protocol[Mark],MATCH(C4915,Protocol[Step],0))</f>
        <v>10Ama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314010006</v>
      </c>
      <c r="H4915" s="134">
        <f>Systematic[[#This Row],[SampleVariableLabel]]+100*Systematic[[#This Row],[State]]</f>
        <v>314011206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315</v>
      </c>
      <c r="B4916" s="1">
        <f>IF(C4916=0,IF(B4915=Protocol!$V$20,1,B4915+1),B4915)</f>
        <v>1</v>
      </c>
      <c r="C4916" s="1">
        <f>IF(C4915+1=Protocol!$V$21,0,C4915+1)</f>
        <v>0</v>
      </c>
      <c r="D4916" s="1">
        <f t="shared" si="169"/>
        <v>1</v>
      </c>
      <c r="E4916" s="1" t="str">
        <f>INDEX(Protocol[Mark],MATCH(C4916,Protocol[Step],0))</f>
        <v>0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315010001</v>
      </c>
      <c r="H4916" s="134">
        <f>Systematic[[#This Row],[SampleVariableLabel]]+100*Systematic[[#This Row],[State]]</f>
        <v>315010001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315</v>
      </c>
      <c r="B4917" s="1">
        <f>IF(C4917=0,IF(B4916=Protocol!$V$20,1,B4916+1),B4916)</f>
        <v>1</v>
      </c>
      <c r="C4917" s="1">
        <f>IF(C4916+1=Protocol!$V$21,0,C4916+1)</f>
        <v>1</v>
      </c>
      <c r="D4917" s="1">
        <f t="shared" si="169"/>
        <v>2</v>
      </c>
      <c r="E4917" s="1" t="str">
        <f>INDEX(Protocol[Mark],MATCH(C4917,Protocol[Step],0))</f>
        <v>1D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315010002</v>
      </c>
      <c r="H4917" s="134">
        <f>Systematic[[#This Row],[SampleVariableLabel]]+100*Systematic[[#This Row],[State]]</f>
        <v>315010102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315</v>
      </c>
      <c r="B4918" s="1">
        <f>IF(C4918=0,IF(B4917=Protocol!$V$20,1,B4917+1),B4917)</f>
        <v>1</v>
      </c>
      <c r="C4918" s="1">
        <f>IF(C4917+1=Protocol!$V$21,0,C4917+1)</f>
        <v>2</v>
      </c>
      <c r="D4918" s="1">
        <f t="shared" si="169"/>
        <v>3</v>
      </c>
      <c r="E4918" s="1" t="str">
        <f>INDEX(Protocol[Mark],MATCH(C4918,Protocol[Step],0))</f>
        <v>(M.1)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315010003</v>
      </c>
      <c r="H4918" s="134">
        <f>Systematic[[#This Row],[SampleVariableLabel]]+100*Systematic[[#This Row],[State]]</f>
        <v>315010203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315</v>
      </c>
      <c r="B4919" s="1">
        <f>IF(C4919=0,IF(B4918=Protocol!$V$20,1,B4918+1),B4918)</f>
        <v>1</v>
      </c>
      <c r="C4919" s="1">
        <f>IF(C4918+1=Protocol!$V$21,0,C4918+1)</f>
        <v>3</v>
      </c>
      <c r="D4919" s="1">
        <f t="shared" si="169"/>
        <v>4</v>
      </c>
      <c r="E4919" s="1" t="str">
        <f>INDEX(Protocol[Mark],MATCH(C4919,Protocol[Step],0))</f>
        <v>2Oct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315010004</v>
      </c>
      <c r="H4919" s="134">
        <f>Systematic[[#This Row],[SampleVariableLabel]]+100*Systematic[[#This Row],[State]]</f>
        <v>315010304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315</v>
      </c>
      <c r="B4920" s="1">
        <f>IF(C4920=0,IF(B4919=Protocol!$V$20,1,B4919+1),B4919)</f>
        <v>1</v>
      </c>
      <c r="C4920" s="1">
        <f>IF(C4919+1=Protocol!$V$21,0,C4919+1)</f>
        <v>4</v>
      </c>
      <c r="D4920" s="1">
        <f t="shared" si="169"/>
        <v>5</v>
      </c>
      <c r="E4920" s="1" t="str">
        <f>INDEX(Protocol[Mark],MATCH(C4920,Protocol[Step],0))</f>
        <v>3M2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315010005</v>
      </c>
      <c r="H4920" s="134">
        <f>Systematic[[#This Row],[SampleVariableLabel]]+100*Systematic[[#This Row],[State]]</f>
        <v>315010405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315</v>
      </c>
      <c r="B4921" s="1">
        <f>IF(C4921=0,IF(B4920=Protocol!$V$20,1,B4920+1),B4920)</f>
        <v>1</v>
      </c>
      <c r="C4921" s="1">
        <f>IF(C4920+1=Protocol!$V$21,0,C4920+1)</f>
        <v>5</v>
      </c>
      <c r="D4921" s="1">
        <f t="shared" si="169"/>
        <v>6</v>
      </c>
      <c r="E4921" s="1" t="str">
        <f>INDEX(Protocol[Mark],MATCH(C4921,Protocol[Step],0))</f>
        <v>M(c)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315010006</v>
      </c>
      <c r="H4921" s="134">
        <f>Systematic[[#This Row],[SampleVariableLabel]]+100*Systematic[[#This Row],[State]]</f>
        <v>315010506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315</v>
      </c>
      <c r="B4922" s="1">
        <f>IF(C4922=0,IF(B4921=Protocol!$V$20,1,B4921+1),B4921)</f>
        <v>1</v>
      </c>
      <c r="C4922" s="1">
        <f>IF(C4921+1=Protocol!$V$21,0,C4921+1)</f>
        <v>6</v>
      </c>
      <c r="D4922" s="1">
        <f t="shared" si="169"/>
        <v>1</v>
      </c>
      <c r="E4922" s="1" t="str">
        <f>INDEX(Protocol[Mark],MATCH(C4922,Protocol[Step],0))</f>
        <v>4P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315010001</v>
      </c>
      <c r="H4922" s="134">
        <f>Systematic[[#This Row],[SampleVariableLabel]]+100*Systematic[[#This Row],[State]]</f>
        <v>315010601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315</v>
      </c>
      <c r="B4923" s="1">
        <f>IF(C4923=0,IF(B4922=Protocol!$V$20,1,B4922+1),B4922)</f>
        <v>1</v>
      </c>
      <c r="C4923" s="1">
        <f>IF(C4922+1=Protocol!$V$21,0,C4922+1)</f>
        <v>7</v>
      </c>
      <c r="D4923" s="1">
        <f t="shared" si="169"/>
        <v>2</v>
      </c>
      <c r="E4923" s="1" t="str">
        <f>INDEX(Protocol[Mark],MATCH(C4923,Protocol[Step],0))</f>
        <v>5G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315010002</v>
      </c>
      <c r="H4923" s="134">
        <f>Systematic[[#This Row],[SampleVariableLabel]]+100*Systematic[[#This Row],[State]]</f>
        <v>315010702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315</v>
      </c>
      <c r="B4924" s="1">
        <f>IF(C4924=0,IF(B4923=Protocol!$V$20,1,B4923+1),B4923)</f>
        <v>1</v>
      </c>
      <c r="C4924" s="1">
        <f>IF(C4923+1=Protocol!$V$21,0,C4923+1)</f>
        <v>8</v>
      </c>
      <c r="D4924" s="1">
        <f t="shared" si="169"/>
        <v>3</v>
      </c>
      <c r="E4924" s="1" t="str">
        <f>INDEX(Protocol[Mark],MATCH(C4924,Protocol[Step],0))</f>
        <v>6S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315010003</v>
      </c>
      <c r="H4924" s="134">
        <f>Systematic[[#This Row],[SampleVariableLabel]]+100*Systematic[[#This Row],[State]]</f>
        <v>315010803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315</v>
      </c>
      <c r="B4925" s="1">
        <f>IF(C4925=0,IF(B4924=Protocol!$V$20,1,B4924+1),B4924)</f>
        <v>1</v>
      </c>
      <c r="C4925" s="1">
        <f>IF(C4924+1=Protocol!$V$21,0,C4924+1)</f>
        <v>9</v>
      </c>
      <c r="D4925" s="1">
        <f t="shared" si="169"/>
        <v>4</v>
      </c>
      <c r="E4925" s="1" t="str">
        <f>INDEX(Protocol[Mark],MATCH(C4925,Protocol[Step],0))</f>
        <v>7Gp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315010004</v>
      </c>
      <c r="H4925" s="134">
        <f>Systematic[[#This Row],[SampleVariableLabel]]+100*Systematic[[#This Row],[State]]</f>
        <v>315010904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315</v>
      </c>
      <c r="B4926" s="1">
        <f>IF(C4926=0,IF(B4925=Protocol!$V$20,1,B4925+1),B4925)</f>
        <v>1</v>
      </c>
      <c r="C4926" s="1">
        <f>IF(C4925+1=Protocol!$V$21,0,C4925+1)</f>
        <v>10</v>
      </c>
      <c r="D4926" s="1">
        <f t="shared" si="169"/>
        <v>5</v>
      </c>
      <c r="E4926" s="1" t="str">
        <f>INDEX(Protocol[Mark],MATCH(C4926,Protocol[Step],0))</f>
        <v>8U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315010005</v>
      </c>
      <c r="H4926" s="134">
        <f>Systematic[[#This Row],[SampleVariableLabel]]+100*Systematic[[#This Row],[State]]</f>
        <v>315011005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315</v>
      </c>
      <c r="B4927" s="1">
        <f>IF(C4927=0,IF(B4926=Protocol!$V$20,1,B4926+1),B4926)</f>
        <v>1</v>
      </c>
      <c r="C4927" s="1">
        <f>IF(C4926+1=Protocol!$V$21,0,C4926+1)</f>
        <v>11</v>
      </c>
      <c r="D4927" s="1">
        <f t="shared" si="169"/>
        <v>6</v>
      </c>
      <c r="E4927" s="1" t="str">
        <f>INDEX(Protocol[Mark],MATCH(C4927,Protocol[Step],0))</f>
        <v>9Rot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315010006</v>
      </c>
      <c r="H4927" s="134">
        <f>Systematic[[#This Row],[SampleVariableLabel]]+100*Systematic[[#This Row],[State]]</f>
        <v>315011106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315</v>
      </c>
      <c r="B4928" s="1">
        <f>IF(C4928=0,IF(B4927=Protocol!$V$20,1,B4927+1),B4927)</f>
        <v>1</v>
      </c>
      <c r="C4928" s="1">
        <f>IF(C4927+1=Protocol!$V$21,0,C4927+1)</f>
        <v>12</v>
      </c>
      <c r="D4928" s="1">
        <f t="shared" si="169"/>
        <v>1</v>
      </c>
      <c r="E4928" s="1" t="str">
        <f>INDEX(Protocol[Mark],MATCH(C4928,Protocol[Step],0))</f>
        <v>10Ama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315010001</v>
      </c>
      <c r="H4928" s="134">
        <f>Systematic[[#This Row],[SampleVariableLabel]]+100*Systematic[[#This Row],[State]]</f>
        <v>315011201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316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0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316010002</v>
      </c>
      <c r="H4929" s="134">
        <f>Systematic[[#This Row],[SampleVariableLabel]]+100*Systematic[[#This Row],[State]]</f>
        <v>316010002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316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1D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316010003</v>
      </c>
      <c r="H4930" s="134">
        <f>Systematic[[#This Row],[SampleVariableLabel]]+100*Systematic[[#This Row],[State]]</f>
        <v>316010103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316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(M.1)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316010004</v>
      </c>
      <c r="H4931" s="134">
        <f>Systematic[[#This Row],[SampleVariableLabel]]+100*Systematic[[#This Row],[State]]</f>
        <v>316010204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316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2Oct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316010005</v>
      </c>
      <c r="H4932" s="134">
        <f>Systematic[[#This Row],[SampleVariableLabel]]+100*Systematic[[#This Row],[State]]</f>
        <v>316010305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316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3M2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316010006</v>
      </c>
      <c r="H4933" s="134">
        <f>Systematic[[#This Row],[SampleVariableLabel]]+100*Systematic[[#This Row],[State]]</f>
        <v>316010406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316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M(c)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316010001</v>
      </c>
      <c r="H4934" s="134">
        <f>Systematic[[#This Row],[SampleVariableLabel]]+100*Systematic[[#This Row],[State]]</f>
        <v>316010501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316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4P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316010002</v>
      </c>
      <c r="H4935" s="134">
        <f>Systematic[[#This Row],[SampleVariableLabel]]+100*Systematic[[#This Row],[State]]</f>
        <v>316010602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316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5G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316010003</v>
      </c>
      <c r="H4936" s="134">
        <f>Systematic[[#This Row],[SampleVariableLabel]]+100*Systematic[[#This Row],[State]]</f>
        <v>316010703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316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6S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316010004</v>
      </c>
      <c r="H4937" s="134">
        <f>Systematic[[#This Row],[SampleVariableLabel]]+100*Systematic[[#This Row],[State]]</f>
        <v>316010804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316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7Gp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316010005</v>
      </c>
      <c r="H4938" s="134">
        <f>Systematic[[#This Row],[SampleVariableLabel]]+100*Systematic[[#This Row],[State]]</f>
        <v>316010905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316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8U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316010006</v>
      </c>
      <c r="H4939" s="134">
        <f>Systematic[[#This Row],[SampleVariableLabel]]+100*Systematic[[#This Row],[State]]</f>
        <v>316011006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316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9Rot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316010001</v>
      </c>
      <c r="H4940" s="134">
        <f>Systematic[[#This Row],[SampleVariableLabel]]+100*Systematic[[#This Row],[State]]</f>
        <v>316011101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316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10Ama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316010002</v>
      </c>
      <c r="H4941" s="134">
        <f>Systematic[[#This Row],[SampleVariableLabel]]+100*Systematic[[#This Row],[State]]</f>
        <v>316011202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317</v>
      </c>
      <c r="B4942" s="1">
        <f>IF(C4942=0,IF(B4941=Protocol!$V$20,1,B4941+1),B4941)</f>
        <v>1</v>
      </c>
      <c r="C4942" s="1">
        <f>IF(C4941+1=Protocol!$V$21,0,C4941+1)</f>
        <v>0</v>
      </c>
      <c r="D4942" s="1">
        <f t="shared" si="171"/>
        <v>3</v>
      </c>
      <c r="E4942" s="1" t="str">
        <f>INDEX(Protocol[Mark],MATCH(C4942,Protocol[Step],0))</f>
        <v>0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317010003</v>
      </c>
      <c r="H4942" s="134">
        <f>Systematic[[#This Row],[SampleVariableLabel]]+100*Systematic[[#This Row],[State]]</f>
        <v>317010003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317</v>
      </c>
      <c r="B4943" s="1">
        <f>IF(C4943=0,IF(B4942=Protocol!$V$20,1,B4942+1),B4942)</f>
        <v>1</v>
      </c>
      <c r="C4943" s="1">
        <f>IF(C4942+1=Protocol!$V$21,0,C4942+1)</f>
        <v>1</v>
      </c>
      <c r="D4943" s="1">
        <f t="shared" si="171"/>
        <v>4</v>
      </c>
      <c r="E4943" s="1" t="str">
        <f>INDEX(Protocol[Mark],MATCH(C4943,Protocol[Step],0))</f>
        <v>1D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317010004</v>
      </c>
      <c r="H4943" s="134">
        <f>Systematic[[#This Row],[SampleVariableLabel]]+100*Systematic[[#This Row],[State]]</f>
        <v>317010104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317</v>
      </c>
      <c r="B4944" s="1">
        <f>IF(C4944=0,IF(B4943=Protocol!$V$20,1,B4943+1),B4943)</f>
        <v>1</v>
      </c>
      <c r="C4944" s="1">
        <f>IF(C4943+1=Protocol!$V$21,0,C4943+1)</f>
        <v>2</v>
      </c>
      <c r="D4944" s="1">
        <f t="shared" si="171"/>
        <v>5</v>
      </c>
      <c r="E4944" s="1" t="str">
        <f>INDEX(Protocol[Mark],MATCH(C4944,Protocol[Step],0))</f>
        <v>(M.1)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317010005</v>
      </c>
      <c r="H4944" s="134">
        <f>Systematic[[#This Row],[SampleVariableLabel]]+100*Systematic[[#This Row],[State]]</f>
        <v>317010205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317</v>
      </c>
      <c r="B4945" s="1">
        <f>IF(C4945=0,IF(B4944=Protocol!$V$20,1,B4944+1),B4944)</f>
        <v>1</v>
      </c>
      <c r="C4945" s="1">
        <f>IF(C4944+1=Protocol!$V$21,0,C4944+1)</f>
        <v>3</v>
      </c>
      <c r="D4945" s="1">
        <f t="shared" si="171"/>
        <v>6</v>
      </c>
      <c r="E4945" s="1" t="str">
        <f>INDEX(Protocol[Mark],MATCH(C4945,Protocol[Step],0))</f>
        <v>2Oct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317010006</v>
      </c>
      <c r="H4945" s="134">
        <f>Systematic[[#This Row],[SampleVariableLabel]]+100*Systematic[[#This Row],[State]]</f>
        <v>317010306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317</v>
      </c>
      <c r="B4946" s="1">
        <f>IF(C4946=0,IF(B4945=Protocol!$V$20,1,B4945+1),B4945)</f>
        <v>1</v>
      </c>
      <c r="C4946" s="1">
        <f>IF(C4945+1=Protocol!$V$21,0,C4945+1)</f>
        <v>4</v>
      </c>
      <c r="D4946" s="1">
        <f t="shared" si="171"/>
        <v>1</v>
      </c>
      <c r="E4946" s="1" t="str">
        <f>INDEX(Protocol[Mark],MATCH(C4946,Protocol[Step],0))</f>
        <v>3M2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317010001</v>
      </c>
      <c r="H4946" s="134">
        <f>Systematic[[#This Row],[SampleVariableLabel]]+100*Systematic[[#This Row],[State]]</f>
        <v>317010401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317</v>
      </c>
      <c r="B4947" s="1">
        <f>IF(C4947=0,IF(B4946=Protocol!$V$20,1,B4946+1),B4946)</f>
        <v>1</v>
      </c>
      <c r="C4947" s="1">
        <f>IF(C4946+1=Protocol!$V$21,0,C4946+1)</f>
        <v>5</v>
      </c>
      <c r="D4947" s="1">
        <f t="shared" si="171"/>
        <v>2</v>
      </c>
      <c r="E4947" s="1" t="str">
        <f>INDEX(Protocol[Mark],MATCH(C4947,Protocol[Step],0))</f>
        <v>M(c)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317010002</v>
      </c>
      <c r="H4947" s="134">
        <f>Systematic[[#This Row],[SampleVariableLabel]]+100*Systematic[[#This Row],[State]]</f>
        <v>317010502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317</v>
      </c>
      <c r="B4948" s="1">
        <f>IF(C4948=0,IF(B4947=Protocol!$V$20,1,B4947+1),B4947)</f>
        <v>1</v>
      </c>
      <c r="C4948" s="1">
        <f>IF(C4947+1=Protocol!$V$21,0,C4947+1)</f>
        <v>6</v>
      </c>
      <c r="D4948" s="1">
        <f t="shared" si="171"/>
        <v>3</v>
      </c>
      <c r="E4948" s="1" t="str">
        <f>INDEX(Protocol[Mark],MATCH(C4948,Protocol[Step],0))</f>
        <v>4P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317010003</v>
      </c>
      <c r="H4948" s="134">
        <f>Systematic[[#This Row],[SampleVariableLabel]]+100*Systematic[[#This Row],[State]]</f>
        <v>317010603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317</v>
      </c>
      <c r="B4949" s="1">
        <f>IF(C4949=0,IF(B4948=Protocol!$V$20,1,B4948+1),B4948)</f>
        <v>1</v>
      </c>
      <c r="C4949" s="1">
        <f>IF(C4948+1=Protocol!$V$21,0,C4948+1)</f>
        <v>7</v>
      </c>
      <c r="D4949" s="1">
        <f t="shared" si="171"/>
        <v>4</v>
      </c>
      <c r="E4949" s="1" t="str">
        <f>INDEX(Protocol[Mark],MATCH(C4949,Protocol[Step],0))</f>
        <v>5G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317010004</v>
      </c>
      <c r="H4949" s="134">
        <f>Systematic[[#This Row],[SampleVariableLabel]]+100*Systematic[[#This Row],[State]]</f>
        <v>317010704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317</v>
      </c>
      <c r="B4950" s="1">
        <f>IF(C4950=0,IF(B4949=Protocol!$V$20,1,B4949+1),B4949)</f>
        <v>1</v>
      </c>
      <c r="C4950" s="1">
        <f>IF(C4949+1=Protocol!$V$21,0,C4949+1)</f>
        <v>8</v>
      </c>
      <c r="D4950" s="1">
        <f t="shared" si="171"/>
        <v>5</v>
      </c>
      <c r="E4950" s="1" t="str">
        <f>INDEX(Protocol[Mark],MATCH(C4950,Protocol[Step],0))</f>
        <v>6S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317010005</v>
      </c>
      <c r="H4950" s="134">
        <f>Systematic[[#This Row],[SampleVariableLabel]]+100*Systematic[[#This Row],[State]]</f>
        <v>317010805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317</v>
      </c>
      <c r="B4951" s="1">
        <f>IF(C4951=0,IF(B4950=Protocol!$V$20,1,B4950+1),B4950)</f>
        <v>1</v>
      </c>
      <c r="C4951" s="1">
        <f>IF(C4950+1=Protocol!$V$21,0,C4950+1)</f>
        <v>9</v>
      </c>
      <c r="D4951" s="1">
        <f t="shared" si="171"/>
        <v>6</v>
      </c>
      <c r="E4951" s="1" t="str">
        <f>INDEX(Protocol[Mark],MATCH(C4951,Protocol[Step],0))</f>
        <v>7Gp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317010006</v>
      </c>
      <c r="H4951" s="134">
        <f>Systematic[[#This Row],[SampleVariableLabel]]+100*Systematic[[#This Row],[State]]</f>
        <v>317010906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317</v>
      </c>
      <c r="B4952" s="1">
        <f>IF(C4952=0,IF(B4951=Protocol!$V$20,1,B4951+1),B4951)</f>
        <v>1</v>
      </c>
      <c r="C4952" s="1">
        <f>IF(C4951+1=Protocol!$V$21,0,C4951+1)</f>
        <v>10</v>
      </c>
      <c r="D4952" s="1">
        <f t="shared" si="171"/>
        <v>1</v>
      </c>
      <c r="E4952" s="1" t="str">
        <f>INDEX(Protocol[Mark],MATCH(C4952,Protocol[Step],0))</f>
        <v>8U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317010001</v>
      </c>
      <c r="H4952" s="134">
        <f>Systematic[[#This Row],[SampleVariableLabel]]+100*Systematic[[#This Row],[State]]</f>
        <v>317011001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317</v>
      </c>
      <c r="B4953" s="1">
        <f>IF(C4953=0,IF(B4952=Protocol!$V$20,1,B4952+1),B4952)</f>
        <v>1</v>
      </c>
      <c r="C4953" s="1">
        <f>IF(C4952+1=Protocol!$V$21,0,C4952+1)</f>
        <v>11</v>
      </c>
      <c r="D4953" s="1">
        <f t="shared" si="171"/>
        <v>2</v>
      </c>
      <c r="E4953" s="1" t="str">
        <f>INDEX(Protocol[Mark],MATCH(C4953,Protocol[Step],0))</f>
        <v>9Rot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317010002</v>
      </c>
      <c r="H4953" s="134">
        <f>Systematic[[#This Row],[SampleVariableLabel]]+100*Systematic[[#This Row],[State]]</f>
        <v>317011102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317</v>
      </c>
      <c r="B4954" s="1">
        <f>IF(C4954=0,IF(B4953=Protocol!$V$20,1,B4953+1),B4953)</f>
        <v>1</v>
      </c>
      <c r="C4954" s="1">
        <f>IF(C4953+1=Protocol!$V$21,0,C4953+1)</f>
        <v>12</v>
      </c>
      <c r="D4954" s="1">
        <f t="shared" si="171"/>
        <v>3</v>
      </c>
      <c r="E4954" s="1" t="str">
        <f>INDEX(Protocol[Mark],MATCH(C4954,Protocol[Step],0))</f>
        <v>10Ama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317010003</v>
      </c>
      <c r="H4954" s="134">
        <f>Systematic[[#This Row],[SampleVariableLabel]]+100*Systematic[[#This Row],[State]]</f>
        <v>317011203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318</v>
      </c>
      <c r="B4955" s="1">
        <f>IF(C4955=0,IF(B4954=Protocol!$V$20,1,B4954+1),B4954)</f>
        <v>1</v>
      </c>
      <c r="C4955" s="1">
        <f>IF(C4954+1=Protocol!$V$21,0,C4954+1)</f>
        <v>0</v>
      </c>
      <c r="D4955" s="1">
        <f t="shared" si="171"/>
        <v>4</v>
      </c>
      <c r="E4955" s="1" t="str">
        <f>INDEX(Protocol[Mark],MATCH(C4955,Protocol[Step],0))</f>
        <v>0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318010004</v>
      </c>
      <c r="H4955" s="134">
        <f>Systematic[[#This Row],[SampleVariableLabel]]+100*Systematic[[#This Row],[State]]</f>
        <v>318010004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318</v>
      </c>
      <c r="B4956" s="1">
        <f>IF(C4956=0,IF(B4955=Protocol!$V$20,1,B4955+1),B4955)</f>
        <v>1</v>
      </c>
      <c r="C4956" s="1">
        <f>IF(C4955+1=Protocol!$V$21,0,C4955+1)</f>
        <v>1</v>
      </c>
      <c r="D4956" s="1">
        <f t="shared" si="171"/>
        <v>5</v>
      </c>
      <c r="E4956" s="1" t="str">
        <f>INDEX(Protocol[Mark],MATCH(C4956,Protocol[Step],0))</f>
        <v>1D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318010005</v>
      </c>
      <c r="H4956" s="134">
        <f>Systematic[[#This Row],[SampleVariableLabel]]+100*Systematic[[#This Row],[State]]</f>
        <v>318010105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318</v>
      </c>
      <c r="B4957" s="1">
        <f>IF(C4957=0,IF(B4956=Protocol!$V$20,1,B4956+1),B4956)</f>
        <v>1</v>
      </c>
      <c r="C4957" s="1">
        <f>IF(C4956+1=Protocol!$V$21,0,C4956+1)</f>
        <v>2</v>
      </c>
      <c r="D4957" s="1">
        <f t="shared" si="171"/>
        <v>6</v>
      </c>
      <c r="E4957" s="1" t="str">
        <f>INDEX(Protocol[Mark],MATCH(C4957,Protocol[Step],0))</f>
        <v>(M.1)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318010006</v>
      </c>
      <c r="H4957" s="134">
        <f>Systematic[[#This Row],[SampleVariableLabel]]+100*Systematic[[#This Row],[State]]</f>
        <v>318010206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318</v>
      </c>
      <c r="B4958" s="1">
        <f>IF(C4958=0,IF(B4957=Protocol!$V$20,1,B4957+1),B4957)</f>
        <v>1</v>
      </c>
      <c r="C4958" s="1">
        <f>IF(C4957+1=Protocol!$V$21,0,C4957+1)</f>
        <v>3</v>
      </c>
      <c r="D4958" s="1">
        <f t="shared" si="171"/>
        <v>1</v>
      </c>
      <c r="E4958" s="1" t="str">
        <f>INDEX(Protocol[Mark],MATCH(C4958,Protocol[Step],0))</f>
        <v>2Oct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318010001</v>
      </c>
      <c r="H4958" s="134">
        <f>Systematic[[#This Row],[SampleVariableLabel]]+100*Systematic[[#This Row],[State]]</f>
        <v>318010301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318</v>
      </c>
      <c r="B4959" s="1">
        <f>IF(C4959=0,IF(B4958=Protocol!$V$20,1,B4958+1),B4958)</f>
        <v>1</v>
      </c>
      <c r="C4959" s="1">
        <f>IF(C4958+1=Protocol!$V$21,0,C4958+1)</f>
        <v>4</v>
      </c>
      <c r="D4959" s="1">
        <f t="shared" si="171"/>
        <v>2</v>
      </c>
      <c r="E4959" s="1" t="str">
        <f>INDEX(Protocol[Mark],MATCH(C4959,Protocol[Step],0))</f>
        <v>3M2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318010002</v>
      </c>
      <c r="H4959" s="134">
        <f>Systematic[[#This Row],[SampleVariableLabel]]+100*Systematic[[#This Row],[State]]</f>
        <v>318010402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318</v>
      </c>
      <c r="B4960" s="1">
        <f>IF(C4960=0,IF(B4959=Protocol!$V$20,1,B4959+1),B4959)</f>
        <v>1</v>
      </c>
      <c r="C4960" s="1">
        <f>IF(C4959+1=Protocol!$V$21,0,C4959+1)</f>
        <v>5</v>
      </c>
      <c r="D4960" s="1">
        <f t="shared" si="171"/>
        <v>3</v>
      </c>
      <c r="E4960" s="1" t="str">
        <f>INDEX(Protocol[Mark],MATCH(C4960,Protocol[Step],0))</f>
        <v>M(c)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318010003</v>
      </c>
      <c r="H4960" s="134">
        <f>Systematic[[#This Row],[SampleVariableLabel]]+100*Systematic[[#This Row],[State]]</f>
        <v>318010503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318</v>
      </c>
      <c r="B4961" s="1">
        <f>IF(C4961=0,IF(B4960=Protocol!$V$20,1,B4960+1),B4960)</f>
        <v>1</v>
      </c>
      <c r="C4961" s="1">
        <f>IF(C4960+1=Protocol!$V$21,0,C4960+1)</f>
        <v>6</v>
      </c>
      <c r="D4961" s="1">
        <f t="shared" si="171"/>
        <v>4</v>
      </c>
      <c r="E4961" s="1" t="str">
        <f>INDEX(Protocol[Mark],MATCH(C4961,Protocol[Step],0))</f>
        <v>4P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318010004</v>
      </c>
      <c r="H4961" s="134">
        <f>Systematic[[#This Row],[SampleVariableLabel]]+100*Systematic[[#This Row],[State]]</f>
        <v>318010604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318</v>
      </c>
      <c r="B4962" s="1">
        <f>IF(C4962=0,IF(B4961=Protocol!$V$20,1,B4961+1),B4961)</f>
        <v>1</v>
      </c>
      <c r="C4962" s="1">
        <f>IF(C4961+1=Protocol!$V$21,0,C4961+1)</f>
        <v>7</v>
      </c>
      <c r="D4962" s="1">
        <f t="shared" si="171"/>
        <v>5</v>
      </c>
      <c r="E4962" s="1" t="str">
        <f>INDEX(Protocol[Mark],MATCH(C4962,Protocol[Step],0))</f>
        <v>5G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318010005</v>
      </c>
      <c r="H4962" s="134">
        <f>Systematic[[#This Row],[SampleVariableLabel]]+100*Systematic[[#This Row],[State]]</f>
        <v>318010705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318</v>
      </c>
      <c r="B4963" s="1">
        <f>IF(C4963=0,IF(B4962=Protocol!$V$20,1,B4962+1),B4962)</f>
        <v>1</v>
      </c>
      <c r="C4963" s="1">
        <f>IF(C4962+1=Protocol!$V$21,0,C4962+1)</f>
        <v>8</v>
      </c>
      <c r="D4963" s="1">
        <f t="shared" si="171"/>
        <v>6</v>
      </c>
      <c r="E4963" s="1" t="str">
        <f>INDEX(Protocol[Mark],MATCH(C4963,Protocol[Step],0))</f>
        <v>6S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318010006</v>
      </c>
      <c r="H4963" s="134">
        <f>Systematic[[#This Row],[SampleVariableLabel]]+100*Systematic[[#This Row],[State]]</f>
        <v>318010806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318</v>
      </c>
      <c r="B4964" s="1">
        <f>IF(C4964=0,IF(B4963=Protocol!$V$20,1,B4963+1),B4963)</f>
        <v>1</v>
      </c>
      <c r="C4964" s="1">
        <f>IF(C4963+1=Protocol!$V$21,0,C4963+1)</f>
        <v>9</v>
      </c>
      <c r="D4964" s="1">
        <f t="shared" si="171"/>
        <v>1</v>
      </c>
      <c r="E4964" s="1" t="str">
        <f>INDEX(Protocol[Mark],MATCH(C4964,Protocol[Step],0))</f>
        <v>7Gp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318010001</v>
      </c>
      <c r="H4964" s="134">
        <f>Systematic[[#This Row],[SampleVariableLabel]]+100*Systematic[[#This Row],[State]]</f>
        <v>318010901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318</v>
      </c>
      <c r="B4965" s="1">
        <f>IF(C4965=0,IF(B4964=Protocol!$V$20,1,B4964+1),B4964)</f>
        <v>1</v>
      </c>
      <c r="C4965" s="1">
        <f>IF(C4964+1=Protocol!$V$21,0,C4964+1)</f>
        <v>10</v>
      </c>
      <c r="D4965" s="1">
        <f t="shared" si="171"/>
        <v>2</v>
      </c>
      <c r="E4965" s="1" t="str">
        <f>INDEX(Protocol[Mark],MATCH(C4965,Protocol[Step],0))</f>
        <v>8U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318010002</v>
      </c>
      <c r="H4965" s="134">
        <f>Systematic[[#This Row],[SampleVariableLabel]]+100*Systematic[[#This Row],[State]]</f>
        <v>318011002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318</v>
      </c>
      <c r="B4966" s="1">
        <f>IF(C4966=0,IF(B4965=Protocol!$V$20,1,B4965+1),B4965)</f>
        <v>1</v>
      </c>
      <c r="C4966" s="1">
        <f>IF(C4965+1=Protocol!$V$21,0,C4965+1)</f>
        <v>11</v>
      </c>
      <c r="D4966" s="1">
        <f t="shared" si="171"/>
        <v>3</v>
      </c>
      <c r="E4966" s="1" t="str">
        <f>INDEX(Protocol[Mark],MATCH(C4966,Protocol[Step],0))</f>
        <v>9Rot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318010003</v>
      </c>
      <c r="H4966" s="134">
        <f>Systematic[[#This Row],[SampleVariableLabel]]+100*Systematic[[#This Row],[State]]</f>
        <v>318011103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318</v>
      </c>
      <c r="B4967" s="1">
        <f>IF(C4967=0,IF(B4966=Protocol!$V$20,1,B4966+1),B4966)</f>
        <v>1</v>
      </c>
      <c r="C4967" s="1">
        <f>IF(C4966+1=Protocol!$V$21,0,C4966+1)</f>
        <v>12</v>
      </c>
      <c r="D4967" s="1">
        <f t="shared" si="171"/>
        <v>4</v>
      </c>
      <c r="E4967" s="1" t="str">
        <f>INDEX(Protocol[Mark],MATCH(C4967,Protocol[Step],0))</f>
        <v>10Ama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318010004</v>
      </c>
      <c r="H4967" s="134">
        <f>Systematic[[#This Row],[SampleVariableLabel]]+100*Systematic[[#This Row],[State]]</f>
        <v>318011204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319</v>
      </c>
      <c r="B4968" s="1">
        <f>IF(C4968=0,IF(B4967=Protocol!$V$20,1,B4967+1),B4967)</f>
        <v>1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0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319010005</v>
      </c>
      <c r="H4968" s="134">
        <f>Systematic[[#This Row],[SampleVariableLabel]]+100*Systematic[[#This Row],[State]]</f>
        <v>319010005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319</v>
      </c>
      <c r="B4969" s="1">
        <f>IF(C4969=0,IF(B4968=Protocol!$V$20,1,B4968+1),B4968)</f>
        <v>1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1D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319010006</v>
      </c>
      <c r="H4969" s="134">
        <f>Systematic[[#This Row],[SampleVariableLabel]]+100*Systematic[[#This Row],[State]]</f>
        <v>319010106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319</v>
      </c>
      <c r="B4970" s="1">
        <f>IF(C4970=0,IF(B4969=Protocol!$V$20,1,B4969+1),B4969)</f>
        <v>1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(M.1)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319010001</v>
      </c>
      <c r="H4970" s="134">
        <f>Systematic[[#This Row],[SampleVariableLabel]]+100*Systematic[[#This Row],[State]]</f>
        <v>319010201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319</v>
      </c>
      <c r="B4971" s="1">
        <f>IF(C4971=0,IF(B4970=Protocol!$V$20,1,B4970+1),B4970)</f>
        <v>1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2Oct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319010002</v>
      </c>
      <c r="H4971" s="134">
        <f>Systematic[[#This Row],[SampleVariableLabel]]+100*Systematic[[#This Row],[State]]</f>
        <v>319010302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319</v>
      </c>
      <c r="B4972" s="1">
        <f>IF(C4972=0,IF(B4971=Protocol!$V$20,1,B4971+1),B4971)</f>
        <v>1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3M2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319010003</v>
      </c>
      <c r="H4972" s="134">
        <f>Systematic[[#This Row],[SampleVariableLabel]]+100*Systematic[[#This Row],[State]]</f>
        <v>319010403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319</v>
      </c>
      <c r="B4973" s="1">
        <f>IF(C4973=0,IF(B4972=Protocol!$V$20,1,B4972+1),B4972)</f>
        <v>1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M(c)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319010004</v>
      </c>
      <c r="H4973" s="134">
        <f>Systematic[[#This Row],[SampleVariableLabel]]+100*Systematic[[#This Row],[State]]</f>
        <v>319010504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319</v>
      </c>
      <c r="B4974" s="1">
        <f>IF(C4974=0,IF(B4973=Protocol!$V$20,1,B4973+1),B4973)</f>
        <v>1</v>
      </c>
      <c r="C4974" s="1">
        <f>IF(C4973+1=Protocol!$V$21,0,C4973+1)</f>
        <v>6</v>
      </c>
      <c r="D4974" s="1">
        <f t="shared" si="171"/>
        <v>5</v>
      </c>
      <c r="E4974" s="1" t="str">
        <f>INDEX(Protocol[Mark],MATCH(C4974,Protocol[Step],0))</f>
        <v>4P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319010005</v>
      </c>
      <c r="H4974" s="134">
        <f>Systematic[[#This Row],[SampleVariableLabel]]+100*Systematic[[#This Row],[State]]</f>
        <v>319010605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319</v>
      </c>
      <c r="B4975" s="1">
        <f>IF(C4975=0,IF(B4974=Protocol!$V$20,1,B4974+1),B4974)</f>
        <v>1</v>
      </c>
      <c r="C4975" s="1">
        <f>IF(C4974+1=Protocol!$V$21,0,C4974+1)</f>
        <v>7</v>
      </c>
      <c r="D4975" s="1">
        <f t="shared" si="171"/>
        <v>6</v>
      </c>
      <c r="E4975" s="1" t="str">
        <f>INDEX(Protocol[Mark],MATCH(C4975,Protocol[Step],0))</f>
        <v>5G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319010006</v>
      </c>
      <c r="H4975" s="134">
        <f>Systematic[[#This Row],[SampleVariableLabel]]+100*Systematic[[#This Row],[State]]</f>
        <v>319010706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319</v>
      </c>
      <c r="B4976" s="1">
        <f>IF(C4976=0,IF(B4975=Protocol!$V$20,1,B4975+1),B4975)</f>
        <v>1</v>
      </c>
      <c r="C4976" s="1">
        <f>IF(C4975+1=Protocol!$V$21,0,C4975+1)</f>
        <v>8</v>
      </c>
      <c r="D4976" s="1">
        <f t="shared" si="171"/>
        <v>1</v>
      </c>
      <c r="E4976" s="1" t="str">
        <f>INDEX(Protocol[Mark],MATCH(C4976,Protocol[Step],0))</f>
        <v>6S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319010001</v>
      </c>
      <c r="H4976" s="134">
        <f>Systematic[[#This Row],[SampleVariableLabel]]+100*Systematic[[#This Row],[State]]</f>
        <v>319010801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319</v>
      </c>
      <c r="B4977" s="1">
        <f>IF(C4977=0,IF(B4976=Protocol!$V$20,1,B4976+1),B4976)</f>
        <v>1</v>
      </c>
      <c r="C4977" s="1">
        <f>IF(C4976+1=Protocol!$V$21,0,C4976+1)</f>
        <v>9</v>
      </c>
      <c r="D4977" s="1">
        <f t="shared" si="171"/>
        <v>2</v>
      </c>
      <c r="E4977" s="1" t="str">
        <f>INDEX(Protocol[Mark],MATCH(C4977,Protocol[Step],0))</f>
        <v>7Gp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319010002</v>
      </c>
      <c r="H4977" s="134">
        <f>Systematic[[#This Row],[SampleVariableLabel]]+100*Systematic[[#This Row],[State]]</f>
        <v>319010902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319</v>
      </c>
      <c r="B4978" s="1">
        <f>IF(C4978=0,IF(B4977=Protocol!$V$20,1,B4977+1),B4977)</f>
        <v>1</v>
      </c>
      <c r="C4978" s="1">
        <f>IF(C4977+1=Protocol!$V$21,0,C4977+1)</f>
        <v>10</v>
      </c>
      <c r="D4978" s="1">
        <f t="shared" si="171"/>
        <v>3</v>
      </c>
      <c r="E4978" s="1" t="str">
        <f>INDEX(Protocol[Mark],MATCH(C4978,Protocol[Step],0))</f>
        <v>8U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319010003</v>
      </c>
      <c r="H4978" s="134">
        <f>Systematic[[#This Row],[SampleVariableLabel]]+100*Systematic[[#This Row],[State]]</f>
        <v>319011003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319</v>
      </c>
      <c r="B4979" s="1">
        <f>IF(C4979=0,IF(B4978=Protocol!$V$20,1,B4978+1),B4978)</f>
        <v>1</v>
      </c>
      <c r="C4979" s="1">
        <f>IF(C4978+1=Protocol!$V$21,0,C4978+1)</f>
        <v>11</v>
      </c>
      <c r="D4979" s="1">
        <f t="shared" si="171"/>
        <v>4</v>
      </c>
      <c r="E4979" s="1" t="str">
        <f>INDEX(Protocol[Mark],MATCH(C4979,Protocol[Step],0))</f>
        <v>9Rot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319010004</v>
      </c>
      <c r="H4979" s="134">
        <f>Systematic[[#This Row],[SampleVariableLabel]]+100*Systematic[[#This Row],[State]]</f>
        <v>319011104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319</v>
      </c>
      <c r="B4980" s="1">
        <f>IF(C4980=0,IF(B4979=Protocol!$V$20,1,B4979+1),B4979)</f>
        <v>1</v>
      </c>
      <c r="C4980" s="1">
        <f>IF(C4979+1=Protocol!$V$21,0,C4979+1)</f>
        <v>12</v>
      </c>
      <c r="D4980" s="1">
        <f t="shared" si="171"/>
        <v>5</v>
      </c>
      <c r="E4980" s="1" t="str">
        <f>INDEX(Protocol[Mark],MATCH(C4980,Protocol[Step],0))</f>
        <v>10Ama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319010005</v>
      </c>
      <c r="H4980" s="134">
        <f>Systematic[[#This Row],[SampleVariableLabel]]+100*Systematic[[#This Row],[State]]</f>
        <v>319011205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320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0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320010006</v>
      </c>
      <c r="H4981" s="134">
        <f>Systematic[[#This Row],[SampleVariableLabel]]+100*Systematic[[#This Row],[State]]</f>
        <v>320010006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320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1D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320010001</v>
      </c>
      <c r="H4982" s="134">
        <f>Systematic[[#This Row],[SampleVariableLabel]]+100*Systematic[[#This Row],[State]]</f>
        <v>320010101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320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(M.1)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320010002</v>
      </c>
      <c r="H4983" s="134">
        <f>Systematic[[#This Row],[SampleVariableLabel]]+100*Systematic[[#This Row],[State]]</f>
        <v>320010202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320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2Oct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320010003</v>
      </c>
      <c r="H4984" s="134">
        <f>Systematic[[#This Row],[SampleVariableLabel]]+100*Systematic[[#This Row],[State]]</f>
        <v>320010303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320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3M2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320010004</v>
      </c>
      <c r="H4985" s="134">
        <f>Systematic[[#This Row],[SampleVariableLabel]]+100*Systematic[[#This Row],[State]]</f>
        <v>320010404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320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M(c)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320010005</v>
      </c>
      <c r="H4986" s="134">
        <f>Systematic[[#This Row],[SampleVariableLabel]]+100*Systematic[[#This Row],[State]]</f>
        <v>320010505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320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4P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320010006</v>
      </c>
      <c r="H4987" s="134">
        <f>Systematic[[#This Row],[SampleVariableLabel]]+100*Systematic[[#This Row],[State]]</f>
        <v>320010606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320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5G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320010001</v>
      </c>
      <c r="H4988" s="134">
        <f>Systematic[[#This Row],[SampleVariableLabel]]+100*Systematic[[#This Row],[State]]</f>
        <v>320010701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320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6S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320010002</v>
      </c>
      <c r="H4989" s="134">
        <f>Systematic[[#This Row],[SampleVariableLabel]]+100*Systematic[[#This Row],[State]]</f>
        <v>320010802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320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7Gp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320010003</v>
      </c>
      <c r="H4990" s="134">
        <f>Systematic[[#This Row],[SampleVariableLabel]]+100*Systematic[[#This Row],[State]]</f>
        <v>320010903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320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8U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320010004</v>
      </c>
      <c r="H4991" s="134">
        <f>Systematic[[#This Row],[SampleVariableLabel]]+100*Systematic[[#This Row],[State]]</f>
        <v>320011004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320</v>
      </c>
      <c r="B4992" s="1">
        <f>IF(C4992=0,IF(B4991=Protocol!$V$20,1,B4991+1),B4991)</f>
        <v>1</v>
      </c>
      <c r="C4992" s="1">
        <f>IF(C4991+1=Protocol!$V$21,0,C4991+1)</f>
        <v>11</v>
      </c>
      <c r="D4992" s="1">
        <f t="shared" si="171"/>
        <v>5</v>
      </c>
      <c r="E4992" s="1" t="str">
        <f>INDEX(Protocol[Mark],MATCH(C4992,Protocol[Step],0))</f>
        <v>9Rot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320010005</v>
      </c>
      <c r="H4992" s="134">
        <f>Systematic[[#This Row],[SampleVariableLabel]]+100*Systematic[[#This Row],[State]]</f>
        <v>320011105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320</v>
      </c>
      <c r="B4993" s="1">
        <f>IF(C4993=0,IF(B4992=Protocol!$V$20,1,B4992+1),B4992)</f>
        <v>1</v>
      </c>
      <c r="C4993" s="1">
        <f>IF(C4992+1=Protocol!$V$21,0,C4992+1)</f>
        <v>12</v>
      </c>
      <c r="D4993" s="1">
        <f t="shared" si="171"/>
        <v>6</v>
      </c>
      <c r="E4993" s="1" t="str">
        <f>INDEX(Protocol[Mark],MATCH(C4993,Protocol[Step],0))</f>
        <v>10Ama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320010006</v>
      </c>
      <c r="H4993" s="134">
        <f>Systematic[[#This Row],[SampleVariableLabel]]+100*Systematic[[#This Row],[State]]</f>
        <v>320011206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321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0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321010001</v>
      </c>
      <c r="H4994" s="134">
        <f>Systematic[[#This Row],[SampleVariableLabel]]+100*Systematic[[#This Row],[State]]</f>
        <v>321010001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321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321010002</v>
      </c>
      <c r="H4995" s="134">
        <f>Systematic[[#This Row],[SampleVariableLabel]]+100*Systematic[[#This Row],[State]]</f>
        <v>321010102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321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(M.1)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321010003</v>
      </c>
      <c r="H4996" s="134">
        <f>Systematic[[#This Row],[SampleVariableLabel]]+100*Systematic[[#This Row],[State]]</f>
        <v>321010203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321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2Oct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321010004</v>
      </c>
      <c r="H4997" s="134">
        <f>Systematic[[#This Row],[SampleVariableLabel]]+100*Systematic[[#This Row],[State]]</f>
        <v>321010304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321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3M2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321010005</v>
      </c>
      <c r="H4998" s="134">
        <f>Systematic[[#This Row],[SampleVariableLabel]]+100*Systematic[[#This Row],[State]]</f>
        <v>321010405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321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M(c)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321010006</v>
      </c>
      <c r="H4999" s="134">
        <f>Systematic[[#This Row],[SampleVariableLabel]]+100*Systematic[[#This Row],[State]]</f>
        <v>321010506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321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4P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321010001</v>
      </c>
      <c r="H5000" s="134">
        <f>Systematic[[#This Row],[SampleVariableLabel]]+100*Systematic[[#This Row],[State]]</f>
        <v>321010601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321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5G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321010002</v>
      </c>
      <c r="H5001" s="134">
        <f>Systematic[[#This Row],[SampleVariableLabel]]+100*Systematic[[#This Row],[State]]</f>
        <v>321010702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321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6S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321010003</v>
      </c>
      <c r="H5002" s="134">
        <f>Systematic[[#This Row],[SampleVariableLabel]]+100*Systematic[[#This Row],[State]]</f>
        <v>321010803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321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7Gp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321010004</v>
      </c>
      <c r="H5003" s="134">
        <f>Systematic[[#This Row],[SampleVariableLabel]]+100*Systematic[[#This Row],[State]]</f>
        <v>321010904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321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8U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321010005</v>
      </c>
      <c r="H5004" s="134">
        <f>Systematic[[#This Row],[SampleVariableLabel]]+100*Systematic[[#This Row],[State]]</f>
        <v>321011005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321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9Rot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321010006</v>
      </c>
      <c r="H5005" s="134">
        <f>Systematic[[#This Row],[SampleVariableLabel]]+100*Systematic[[#This Row],[State]]</f>
        <v>321011106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321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10Ama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321010001</v>
      </c>
      <c r="H5006" s="134">
        <f>Systematic[[#This Row],[SampleVariableLabel]]+100*Systematic[[#This Row],[State]]</f>
        <v>321011201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322</v>
      </c>
      <c r="B5007" s="1">
        <f>IF(C5007=0,IF(B5006=Protocol!$V$20,1,B5006+1),B5006)</f>
        <v>1</v>
      </c>
      <c r="C5007" s="1">
        <f>IF(C5006+1=Protocol!$V$21,0,C5006+1)</f>
        <v>0</v>
      </c>
      <c r="D5007" s="1">
        <f t="shared" si="173"/>
        <v>2</v>
      </c>
      <c r="E5007" s="1" t="str">
        <f>INDEX(Protocol[Mark],MATCH(C5007,Protocol[Step],0))</f>
        <v>0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322010002</v>
      </c>
      <c r="H5007" s="134">
        <f>Systematic[[#This Row],[SampleVariableLabel]]+100*Systematic[[#This Row],[State]]</f>
        <v>322010002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322</v>
      </c>
      <c r="B5008" s="1">
        <f>IF(C5008=0,IF(B5007=Protocol!$V$20,1,B5007+1),B5007)</f>
        <v>1</v>
      </c>
      <c r="C5008" s="1">
        <f>IF(C5007+1=Protocol!$V$21,0,C5007+1)</f>
        <v>1</v>
      </c>
      <c r="D5008" s="1">
        <f t="shared" si="173"/>
        <v>3</v>
      </c>
      <c r="E5008" s="1" t="str">
        <f>INDEX(Protocol[Mark],MATCH(C5008,Protocol[Step],0))</f>
        <v>1D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322010003</v>
      </c>
      <c r="H5008" s="134">
        <f>Systematic[[#This Row],[SampleVariableLabel]]+100*Systematic[[#This Row],[State]]</f>
        <v>322010103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322</v>
      </c>
      <c r="B5009" s="1">
        <f>IF(C5009=0,IF(B5008=Protocol!$V$20,1,B5008+1),B5008)</f>
        <v>1</v>
      </c>
      <c r="C5009" s="1">
        <f>IF(C5008+1=Protocol!$V$21,0,C5008+1)</f>
        <v>2</v>
      </c>
      <c r="D5009" s="1">
        <f t="shared" si="173"/>
        <v>4</v>
      </c>
      <c r="E5009" s="1" t="str">
        <f>INDEX(Protocol[Mark],MATCH(C5009,Protocol[Step],0))</f>
        <v>(M.1)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322010004</v>
      </c>
      <c r="H5009" s="134">
        <f>Systematic[[#This Row],[SampleVariableLabel]]+100*Systematic[[#This Row],[State]]</f>
        <v>322010204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322</v>
      </c>
      <c r="B5010" s="1">
        <f>IF(C5010=0,IF(B5009=Protocol!$V$20,1,B5009+1),B5009)</f>
        <v>1</v>
      </c>
      <c r="C5010" s="1">
        <f>IF(C5009+1=Protocol!$V$21,0,C5009+1)</f>
        <v>3</v>
      </c>
      <c r="D5010" s="1">
        <f t="shared" si="173"/>
        <v>5</v>
      </c>
      <c r="E5010" s="1" t="str">
        <f>INDEX(Protocol[Mark],MATCH(C5010,Protocol[Step],0))</f>
        <v>2Oct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322010005</v>
      </c>
      <c r="H5010" s="134">
        <f>Systematic[[#This Row],[SampleVariableLabel]]+100*Systematic[[#This Row],[State]]</f>
        <v>322010305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322</v>
      </c>
      <c r="B5011" s="1">
        <f>IF(C5011=0,IF(B5010=Protocol!$V$20,1,B5010+1),B5010)</f>
        <v>1</v>
      </c>
      <c r="C5011" s="1">
        <f>IF(C5010+1=Protocol!$V$21,0,C5010+1)</f>
        <v>4</v>
      </c>
      <c r="D5011" s="1">
        <f t="shared" si="173"/>
        <v>6</v>
      </c>
      <c r="E5011" s="1" t="str">
        <f>INDEX(Protocol[Mark],MATCH(C5011,Protocol[Step],0))</f>
        <v>3M2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322010006</v>
      </c>
      <c r="H5011" s="134">
        <f>Systematic[[#This Row],[SampleVariableLabel]]+100*Systematic[[#This Row],[State]]</f>
        <v>322010406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322</v>
      </c>
      <c r="B5012" s="1">
        <f>IF(C5012=0,IF(B5011=Protocol!$V$20,1,B5011+1),B5011)</f>
        <v>1</v>
      </c>
      <c r="C5012" s="1">
        <f>IF(C5011+1=Protocol!$V$21,0,C5011+1)</f>
        <v>5</v>
      </c>
      <c r="D5012" s="1">
        <f t="shared" si="173"/>
        <v>1</v>
      </c>
      <c r="E5012" s="1" t="str">
        <f>INDEX(Protocol[Mark],MATCH(C5012,Protocol[Step],0))</f>
        <v>M(c)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322010001</v>
      </c>
      <c r="H5012" s="134">
        <f>Systematic[[#This Row],[SampleVariableLabel]]+100*Systematic[[#This Row],[State]]</f>
        <v>322010501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322</v>
      </c>
      <c r="B5013" s="1">
        <f>IF(C5013=0,IF(B5012=Protocol!$V$20,1,B5012+1),B5012)</f>
        <v>1</v>
      </c>
      <c r="C5013" s="1">
        <f>IF(C5012+1=Protocol!$V$21,0,C5012+1)</f>
        <v>6</v>
      </c>
      <c r="D5013" s="1">
        <f t="shared" si="173"/>
        <v>2</v>
      </c>
      <c r="E5013" s="1" t="str">
        <f>INDEX(Protocol[Mark],MATCH(C5013,Protocol[Step],0))</f>
        <v>4P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322010002</v>
      </c>
      <c r="H5013" s="134">
        <f>Systematic[[#This Row],[SampleVariableLabel]]+100*Systematic[[#This Row],[State]]</f>
        <v>322010602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322</v>
      </c>
      <c r="B5014" s="1">
        <f>IF(C5014=0,IF(B5013=Protocol!$V$20,1,B5013+1),B5013)</f>
        <v>1</v>
      </c>
      <c r="C5014" s="1">
        <f>IF(C5013+1=Protocol!$V$21,0,C5013+1)</f>
        <v>7</v>
      </c>
      <c r="D5014" s="1">
        <f t="shared" si="173"/>
        <v>3</v>
      </c>
      <c r="E5014" s="1" t="str">
        <f>INDEX(Protocol[Mark],MATCH(C5014,Protocol[Step],0))</f>
        <v>5G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322010003</v>
      </c>
      <c r="H5014" s="134">
        <f>Systematic[[#This Row],[SampleVariableLabel]]+100*Systematic[[#This Row],[State]]</f>
        <v>322010703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322</v>
      </c>
      <c r="B5015" s="1">
        <f>IF(C5015=0,IF(B5014=Protocol!$V$20,1,B5014+1),B5014)</f>
        <v>1</v>
      </c>
      <c r="C5015" s="1">
        <f>IF(C5014+1=Protocol!$V$21,0,C5014+1)</f>
        <v>8</v>
      </c>
      <c r="D5015" s="1">
        <f t="shared" si="173"/>
        <v>4</v>
      </c>
      <c r="E5015" s="1" t="str">
        <f>INDEX(Protocol[Mark],MATCH(C5015,Protocol[Step],0))</f>
        <v>6S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322010004</v>
      </c>
      <c r="H5015" s="134">
        <f>Systematic[[#This Row],[SampleVariableLabel]]+100*Systematic[[#This Row],[State]]</f>
        <v>322010804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322</v>
      </c>
      <c r="B5016" s="1">
        <f>IF(C5016=0,IF(B5015=Protocol!$V$20,1,B5015+1),B5015)</f>
        <v>1</v>
      </c>
      <c r="C5016" s="1">
        <f>IF(C5015+1=Protocol!$V$21,0,C5015+1)</f>
        <v>9</v>
      </c>
      <c r="D5016" s="1">
        <f t="shared" si="173"/>
        <v>5</v>
      </c>
      <c r="E5016" s="1" t="str">
        <f>INDEX(Protocol[Mark],MATCH(C5016,Protocol[Step],0))</f>
        <v>7Gp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322010005</v>
      </c>
      <c r="H5016" s="134">
        <f>Systematic[[#This Row],[SampleVariableLabel]]+100*Systematic[[#This Row],[State]]</f>
        <v>322010905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322</v>
      </c>
      <c r="B5017" s="1">
        <f>IF(C5017=0,IF(B5016=Protocol!$V$20,1,B5016+1),B5016)</f>
        <v>1</v>
      </c>
      <c r="C5017" s="1">
        <f>IF(C5016+1=Protocol!$V$21,0,C5016+1)</f>
        <v>10</v>
      </c>
      <c r="D5017" s="1">
        <f t="shared" si="173"/>
        <v>6</v>
      </c>
      <c r="E5017" s="1" t="str">
        <f>INDEX(Protocol[Mark],MATCH(C5017,Protocol[Step],0))</f>
        <v>8U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322010006</v>
      </c>
      <c r="H5017" s="134">
        <f>Systematic[[#This Row],[SampleVariableLabel]]+100*Systematic[[#This Row],[State]]</f>
        <v>322011006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322</v>
      </c>
      <c r="B5018" s="1">
        <f>IF(C5018=0,IF(B5017=Protocol!$V$20,1,B5017+1),B5017)</f>
        <v>1</v>
      </c>
      <c r="C5018" s="1">
        <f>IF(C5017+1=Protocol!$V$21,0,C5017+1)</f>
        <v>11</v>
      </c>
      <c r="D5018" s="1">
        <f t="shared" si="173"/>
        <v>1</v>
      </c>
      <c r="E5018" s="1" t="str">
        <f>INDEX(Protocol[Mark],MATCH(C5018,Protocol[Step],0))</f>
        <v>9Rot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322010001</v>
      </c>
      <c r="H5018" s="134">
        <f>Systematic[[#This Row],[SampleVariableLabel]]+100*Systematic[[#This Row],[State]]</f>
        <v>322011101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322</v>
      </c>
      <c r="B5019" s="1">
        <f>IF(C5019=0,IF(B5018=Protocol!$V$20,1,B5018+1),B5018)</f>
        <v>1</v>
      </c>
      <c r="C5019" s="1">
        <f>IF(C5018+1=Protocol!$V$21,0,C5018+1)</f>
        <v>12</v>
      </c>
      <c r="D5019" s="1">
        <f t="shared" si="173"/>
        <v>2</v>
      </c>
      <c r="E5019" s="1" t="str">
        <f>INDEX(Protocol[Mark],MATCH(C5019,Protocol[Step],0))</f>
        <v>10Ama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322010002</v>
      </c>
      <c r="H5019" s="134">
        <f>Systematic[[#This Row],[SampleVariableLabel]]+100*Systematic[[#This Row],[State]]</f>
        <v>322011202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323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0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323010003</v>
      </c>
      <c r="H5020" s="134">
        <f>Systematic[[#This Row],[SampleVariableLabel]]+100*Systematic[[#This Row],[State]]</f>
        <v>323010003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323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1D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323010004</v>
      </c>
      <c r="H5021" s="134">
        <f>Systematic[[#This Row],[SampleVariableLabel]]+100*Systematic[[#This Row],[State]]</f>
        <v>323010104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323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(M.1)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323010005</v>
      </c>
      <c r="H5022" s="134">
        <f>Systematic[[#This Row],[SampleVariableLabel]]+100*Systematic[[#This Row],[State]]</f>
        <v>323010205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323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2Oct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323010006</v>
      </c>
      <c r="H5023" s="134">
        <f>Systematic[[#This Row],[SampleVariableLabel]]+100*Systematic[[#This Row],[State]]</f>
        <v>323010306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323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3M2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323010001</v>
      </c>
      <c r="H5024" s="134">
        <f>Systematic[[#This Row],[SampleVariableLabel]]+100*Systematic[[#This Row],[State]]</f>
        <v>323010401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323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M(c)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323010002</v>
      </c>
      <c r="H5025" s="134">
        <f>Systematic[[#This Row],[SampleVariableLabel]]+100*Systematic[[#This Row],[State]]</f>
        <v>323010502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323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4P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323010003</v>
      </c>
      <c r="H5026" s="134">
        <f>Systematic[[#This Row],[SampleVariableLabel]]+100*Systematic[[#This Row],[State]]</f>
        <v>323010603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323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5G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323010004</v>
      </c>
      <c r="H5027" s="134">
        <f>Systematic[[#This Row],[SampleVariableLabel]]+100*Systematic[[#This Row],[State]]</f>
        <v>323010704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323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6S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323010005</v>
      </c>
      <c r="H5028" s="134">
        <f>Systematic[[#This Row],[SampleVariableLabel]]+100*Systematic[[#This Row],[State]]</f>
        <v>323010805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323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7Gp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323010006</v>
      </c>
      <c r="H5029" s="134">
        <f>Systematic[[#This Row],[SampleVariableLabel]]+100*Systematic[[#This Row],[State]]</f>
        <v>323010906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323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8U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323010001</v>
      </c>
      <c r="H5030" s="134">
        <f>Systematic[[#This Row],[SampleVariableLabel]]+100*Systematic[[#This Row],[State]]</f>
        <v>323011001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323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9Rot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323010002</v>
      </c>
      <c r="H5031" s="134">
        <f>Systematic[[#This Row],[SampleVariableLabel]]+100*Systematic[[#This Row],[State]]</f>
        <v>323011102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323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10Ama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323010003</v>
      </c>
      <c r="H5032" s="134">
        <f>Systematic[[#This Row],[SampleVariableLabel]]+100*Systematic[[#This Row],[State]]</f>
        <v>323011203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324</v>
      </c>
      <c r="B5033" s="1">
        <f>IF(C5033=0,IF(B5032=Protocol!$V$20,1,B5032+1),B5032)</f>
        <v>1</v>
      </c>
      <c r="C5033" s="1">
        <f>IF(C5032+1=Protocol!$V$21,0,C5032+1)</f>
        <v>0</v>
      </c>
      <c r="D5033" s="1">
        <f t="shared" si="173"/>
        <v>4</v>
      </c>
      <c r="E5033" s="1" t="str">
        <f>INDEX(Protocol[Mark],MATCH(C5033,Protocol[Step],0))</f>
        <v>0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324010004</v>
      </c>
      <c r="H5033" s="134">
        <f>Systematic[[#This Row],[SampleVariableLabel]]+100*Systematic[[#This Row],[State]]</f>
        <v>324010004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324</v>
      </c>
      <c r="B5034" s="1">
        <f>IF(C5034=0,IF(B5033=Protocol!$V$20,1,B5033+1),B5033)</f>
        <v>1</v>
      </c>
      <c r="C5034" s="1">
        <f>IF(C5033+1=Protocol!$V$21,0,C5033+1)</f>
        <v>1</v>
      </c>
      <c r="D5034" s="1">
        <f t="shared" si="173"/>
        <v>5</v>
      </c>
      <c r="E5034" s="1" t="str">
        <f>INDEX(Protocol[Mark],MATCH(C5034,Protocol[Step],0))</f>
        <v>1D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324010005</v>
      </c>
      <c r="H5034" s="134">
        <f>Systematic[[#This Row],[SampleVariableLabel]]+100*Systematic[[#This Row],[State]]</f>
        <v>324010105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324</v>
      </c>
      <c r="B5035" s="1">
        <f>IF(C5035=0,IF(B5034=Protocol!$V$20,1,B5034+1),B5034)</f>
        <v>1</v>
      </c>
      <c r="C5035" s="1">
        <f>IF(C5034+1=Protocol!$V$21,0,C5034+1)</f>
        <v>2</v>
      </c>
      <c r="D5035" s="1">
        <f t="shared" si="173"/>
        <v>6</v>
      </c>
      <c r="E5035" s="1" t="str">
        <f>INDEX(Protocol[Mark],MATCH(C5035,Protocol[Step],0))</f>
        <v>(M.1)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324010006</v>
      </c>
      <c r="H5035" s="134">
        <f>Systematic[[#This Row],[SampleVariableLabel]]+100*Systematic[[#This Row],[State]]</f>
        <v>324010206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324</v>
      </c>
      <c r="B5036" s="1">
        <f>IF(C5036=0,IF(B5035=Protocol!$V$20,1,B5035+1),B5035)</f>
        <v>1</v>
      </c>
      <c r="C5036" s="1">
        <f>IF(C5035+1=Protocol!$V$21,0,C5035+1)</f>
        <v>3</v>
      </c>
      <c r="D5036" s="1">
        <f t="shared" si="173"/>
        <v>1</v>
      </c>
      <c r="E5036" s="1" t="str">
        <f>INDEX(Protocol[Mark],MATCH(C5036,Protocol[Step],0))</f>
        <v>2Oct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324010001</v>
      </c>
      <c r="H5036" s="134">
        <f>Systematic[[#This Row],[SampleVariableLabel]]+100*Systematic[[#This Row],[State]]</f>
        <v>324010301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324</v>
      </c>
      <c r="B5037" s="1">
        <f>IF(C5037=0,IF(B5036=Protocol!$V$20,1,B5036+1),B5036)</f>
        <v>1</v>
      </c>
      <c r="C5037" s="1">
        <f>IF(C5036+1=Protocol!$V$21,0,C5036+1)</f>
        <v>4</v>
      </c>
      <c r="D5037" s="1">
        <f t="shared" si="173"/>
        <v>2</v>
      </c>
      <c r="E5037" s="1" t="str">
        <f>INDEX(Protocol[Mark],MATCH(C5037,Protocol[Step],0))</f>
        <v>3M2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324010002</v>
      </c>
      <c r="H5037" s="134">
        <f>Systematic[[#This Row],[SampleVariableLabel]]+100*Systematic[[#This Row],[State]]</f>
        <v>324010402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324</v>
      </c>
      <c r="B5038" s="1">
        <f>IF(C5038=0,IF(B5037=Protocol!$V$20,1,B5037+1),B5037)</f>
        <v>1</v>
      </c>
      <c r="C5038" s="1">
        <f>IF(C5037+1=Protocol!$V$21,0,C5037+1)</f>
        <v>5</v>
      </c>
      <c r="D5038" s="1">
        <f t="shared" si="173"/>
        <v>3</v>
      </c>
      <c r="E5038" s="1" t="str">
        <f>INDEX(Protocol[Mark],MATCH(C5038,Protocol[Step],0))</f>
        <v>M(c)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324010003</v>
      </c>
      <c r="H5038" s="134">
        <f>Systematic[[#This Row],[SampleVariableLabel]]+100*Systematic[[#This Row],[State]]</f>
        <v>324010503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324</v>
      </c>
      <c r="B5039" s="1">
        <f>IF(C5039=0,IF(B5038=Protocol!$V$20,1,B5038+1),B5038)</f>
        <v>1</v>
      </c>
      <c r="C5039" s="1">
        <f>IF(C5038+1=Protocol!$V$21,0,C5038+1)</f>
        <v>6</v>
      </c>
      <c r="D5039" s="1">
        <f t="shared" si="173"/>
        <v>4</v>
      </c>
      <c r="E5039" s="1" t="str">
        <f>INDEX(Protocol[Mark],MATCH(C5039,Protocol[Step],0))</f>
        <v>4P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324010004</v>
      </c>
      <c r="H5039" s="134">
        <f>Systematic[[#This Row],[SampleVariableLabel]]+100*Systematic[[#This Row],[State]]</f>
        <v>324010604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324</v>
      </c>
      <c r="B5040" s="1">
        <f>IF(C5040=0,IF(B5039=Protocol!$V$20,1,B5039+1),B5039)</f>
        <v>1</v>
      </c>
      <c r="C5040" s="1">
        <f>IF(C5039+1=Protocol!$V$21,0,C5039+1)</f>
        <v>7</v>
      </c>
      <c r="D5040" s="1">
        <f t="shared" si="173"/>
        <v>5</v>
      </c>
      <c r="E5040" s="1" t="str">
        <f>INDEX(Protocol[Mark],MATCH(C5040,Protocol[Step],0))</f>
        <v>5G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324010005</v>
      </c>
      <c r="H5040" s="134">
        <f>Systematic[[#This Row],[SampleVariableLabel]]+100*Systematic[[#This Row],[State]]</f>
        <v>324010705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324</v>
      </c>
      <c r="B5041" s="1">
        <f>IF(C5041=0,IF(B5040=Protocol!$V$20,1,B5040+1),B5040)</f>
        <v>1</v>
      </c>
      <c r="C5041" s="1">
        <f>IF(C5040+1=Protocol!$V$21,0,C5040+1)</f>
        <v>8</v>
      </c>
      <c r="D5041" s="1">
        <f t="shared" si="173"/>
        <v>6</v>
      </c>
      <c r="E5041" s="1" t="str">
        <f>INDEX(Protocol[Mark],MATCH(C5041,Protocol[Step],0))</f>
        <v>6S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324010006</v>
      </c>
      <c r="H5041" s="134">
        <f>Systematic[[#This Row],[SampleVariableLabel]]+100*Systematic[[#This Row],[State]]</f>
        <v>324010806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324</v>
      </c>
      <c r="B5042" s="1">
        <f>IF(C5042=0,IF(B5041=Protocol!$V$20,1,B5041+1),B5041)</f>
        <v>1</v>
      </c>
      <c r="C5042" s="1">
        <f>IF(C5041+1=Protocol!$V$21,0,C5041+1)</f>
        <v>9</v>
      </c>
      <c r="D5042" s="1">
        <f t="shared" si="173"/>
        <v>1</v>
      </c>
      <c r="E5042" s="1" t="str">
        <f>INDEX(Protocol[Mark],MATCH(C5042,Protocol[Step],0))</f>
        <v>7Gp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324010001</v>
      </c>
      <c r="H5042" s="134">
        <f>Systematic[[#This Row],[SampleVariableLabel]]+100*Systematic[[#This Row],[State]]</f>
        <v>324010901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324</v>
      </c>
      <c r="B5043" s="1">
        <f>IF(C5043=0,IF(B5042=Protocol!$V$20,1,B5042+1),B5042)</f>
        <v>1</v>
      </c>
      <c r="C5043" s="1">
        <f>IF(C5042+1=Protocol!$V$21,0,C5042+1)</f>
        <v>10</v>
      </c>
      <c r="D5043" s="1">
        <f t="shared" si="173"/>
        <v>2</v>
      </c>
      <c r="E5043" s="1" t="str">
        <f>INDEX(Protocol[Mark],MATCH(C5043,Protocol[Step],0))</f>
        <v>8U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324010002</v>
      </c>
      <c r="H5043" s="134">
        <f>Systematic[[#This Row],[SampleVariableLabel]]+100*Systematic[[#This Row],[State]]</f>
        <v>324011002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324</v>
      </c>
      <c r="B5044" s="1">
        <f>IF(C5044=0,IF(B5043=Protocol!$V$20,1,B5043+1),B5043)</f>
        <v>1</v>
      </c>
      <c r="C5044" s="1">
        <f>IF(C5043+1=Protocol!$V$21,0,C5043+1)</f>
        <v>11</v>
      </c>
      <c r="D5044" s="1">
        <f t="shared" si="173"/>
        <v>3</v>
      </c>
      <c r="E5044" s="1" t="str">
        <f>INDEX(Protocol[Mark],MATCH(C5044,Protocol[Step],0))</f>
        <v>9Rot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324010003</v>
      </c>
      <c r="H5044" s="134">
        <f>Systematic[[#This Row],[SampleVariableLabel]]+100*Systematic[[#This Row],[State]]</f>
        <v>324011103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324</v>
      </c>
      <c r="B5045" s="1">
        <f>IF(C5045=0,IF(B5044=Protocol!$V$20,1,B5044+1),B5044)</f>
        <v>1</v>
      </c>
      <c r="C5045" s="1">
        <f>IF(C5044+1=Protocol!$V$21,0,C5044+1)</f>
        <v>12</v>
      </c>
      <c r="D5045" s="1">
        <f t="shared" si="173"/>
        <v>4</v>
      </c>
      <c r="E5045" s="1" t="str">
        <f>INDEX(Protocol[Mark],MATCH(C5045,Protocol[Step],0))</f>
        <v>10Ama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324010004</v>
      </c>
      <c r="H5045" s="134">
        <f>Systematic[[#This Row],[SampleVariableLabel]]+100*Systematic[[#This Row],[State]]</f>
        <v>324011204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325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0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325010005</v>
      </c>
      <c r="H5046" s="134">
        <f>Systematic[[#This Row],[SampleVariableLabel]]+100*Systematic[[#This Row],[State]]</f>
        <v>325010005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325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1D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325010006</v>
      </c>
      <c r="H5047" s="134">
        <f>Systematic[[#This Row],[SampleVariableLabel]]+100*Systematic[[#This Row],[State]]</f>
        <v>325010106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325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(M.1)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325010001</v>
      </c>
      <c r="H5048" s="134">
        <f>Systematic[[#This Row],[SampleVariableLabel]]+100*Systematic[[#This Row],[State]]</f>
        <v>325010201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325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2Oct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325010002</v>
      </c>
      <c r="H5049" s="134">
        <f>Systematic[[#This Row],[SampleVariableLabel]]+100*Systematic[[#This Row],[State]]</f>
        <v>325010302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325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3M2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325010003</v>
      </c>
      <c r="H5050" s="134">
        <f>Systematic[[#This Row],[SampleVariableLabel]]+100*Systematic[[#This Row],[State]]</f>
        <v>325010403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325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M(c)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325010004</v>
      </c>
      <c r="H5051" s="134">
        <f>Systematic[[#This Row],[SampleVariableLabel]]+100*Systematic[[#This Row],[State]]</f>
        <v>325010504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325</v>
      </c>
      <c r="B5052" s="1">
        <f>IF(C5052=0,IF(B5051=Protocol!$V$20,1,B5051+1),B5051)</f>
        <v>1</v>
      </c>
      <c r="C5052" s="1">
        <f>IF(C5051+1=Protocol!$V$21,0,C5051+1)</f>
        <v>6</v>
      </c>
      <c r="D5052" s="1">
        <f t="shared" si="173"/>
        <v>5</v>
      </c>
      <c r="E5052" s="1" t="str">
        <f>INDEX(Protocol[Mark],MATCH(C5052,Protocol[Step],0))</f>
        <v>4P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325010005</v>
      </c>
      <c r="H5052" s="134">
        <f>Systematic[[#This Row],[SampleVariableLabel]]+100*Systematic[[#This Row],[State]]</f>
        <v>325010605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325</v>
      </c>
      <c r="B5053" s="1">
        <f>IF(C5053=0,IF(B5052=Protocol!$V$20,1,B5052+1),B5052)</f>
        <v>1</v>
      </c>
      <c r="C5053" s="1">
        <f>IF(C5052+1=Protocol!$V$21,0,C5052+1)</f>
        <v>7</v>
      </c>
      <c r="D5053" s="1">
        <f t="shared" si="173"/>
        <v>6</v>
      </c>
      <c r="E5053" s="1" t="str">
        <f>INDEX(Protocol[Mark],MATCH(C5053,Protocol[Step],0))</f>
        <v>5G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325010006</v>
      </c>
      <c r="H5053" s="134">
        <f>Systematic[[#This Row],[SampleVariableLabel]]+100*Systematic[[#This Row],[State]]</f>
        <v>325010706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325</v>
      </c>
      <c r="B5054" s="1">
        <f>IF(C5054=0,IF(B5053=Protocol!$V$20,1,B5053+1),B5053)</f>
        <v>1</v>
      </c>
      <c r="C5054" s="1">
        <f>IF(C5053+1=Protocol!$V$21,0,C5053+1)</f>
        <v>8</v>
      </c>
      <c r="D5054" s="1">
        <f t="shared" si="173"/>
        <v>1</v>
      </c>
      <c r="E5054" s="1" t="str">
        <f>INDEX(Protocol[Mark],MATCH(C5054,Protocol[Step],0))</f>
        <v>6S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325010001</v>
      </c>
      <c r="H5054" s="134">
        <f>Systematic[[#This Row],[SampleVariableLabel]]+100*Systematic[[#This Row],[State]]</f>
        <v>325010801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325</v>
      </c>
      <c r="B5055" s="1">
        <f>IF(C5055=0,IF(B5054=Protocol!$V$20,1,B5054+1),B5054)</f>
        <v>1</v>
      </c>
      <c r="C5055" s="1">
        <f>IF(C5054+1=Protocol!$V$21,0,C5054+1)</f>
        <v>9</v>
      </c>
      <c r="D5055" s="1">
        <f t="shared" si="173"/>
        <v>2</v>
      </c>
      <c r="E5055" s="1" t="str">
        <f>INDEX(Protocol[Mark],MATCH(C5055,Protocol[Step],0))</f>
        <v>7Gp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325010002</v>
      </c>
      <c r="H5055" s="134">
        <f>Systematic[[#This Row],[SampleVariableLabel]]+100*Systematic[[#This Row],[State]]</f>
        <v>325010902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325</v>
      </c>
      <c r="B5056" s="1">
        <f>IF(C5056=0,IF(B5055=Protocol!$V$20,1,B5055+1),B5055)</f>
        <v>1</v>
      </c>
      <c r="C5056" s="1">
        <f>IF(C5055+1=Protocol!$V$21,0,C5055+1)</f>
        <v>10</v>
      </c>
      <c r="D5056" s="1">
        <f t="shared" si="173"/>
        <v>3</v>
      </c>
      <c r="E5056" s="1" t="str">
        <f>INDEX(Protocol[Mark],MATCH(C5056,Protocol[Step],0))</f>
        <v>8U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325010003</v>
      </c>
      <c r="H5056" s="134">
        <f>Systematic[[#This Row],[SampleVariableLabel]]+100*Systematic[[#This Row],[State]]</f>
        <v>325011003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325</v>
      </c>
      <c r="B5057" s="1">
        <f>IF(C5057=0,IF(B5056=Protocol!$V$20,1,B5056+1),B5056)</f>
        <v>1</v>
      </c>
      <c r="C5057" s="1">
        <f>IF(C5056+1=Protocol!$V$21,0,C5056+1)</f>
        <v>11</v>
      </c>
      <c r="D5057" s="1">
        <f t="shared" si="173"/>
        <v>4</v>
      </c>
      <c r="E5057" s="1" t="str">
        <f>INDEX(Protocol[Mark],MATCH(C5057,Protocol[Step],0))</f>
        <v>9Rot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325010004</v>
      </c>
      <c r="H5057" s="134">
        <f>Systematic[[#This Row],[SampleVariableLabel]]+100*Systematic[[#This Row],[State]]</f>
        <v>325011104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325</v>
      </c>
      <c r="B5058" s="1">
        <f>IF(C5058=0,IF(B5057=Protocol!$V$20,1,B5057+1),B5057)</f>
        <v>1</v>
      </c>
      <c r="C5058" s="1">
        <f>IF(C5057+1=Protocol!$V$21,0,C5057+1)</f>
        <v>12</v>
      </c>
      <c r="D5058" s="1">
        <f t="shared" si="173"/>
        <v>5</v>
      </c>
      <c r="E5058" s="1" t="str">
        <f>INDEX(Protocol[Mark],MATCH(C5058,Protocol[Step],0))</f>
        <v>10Ama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325010005</v>
      </c>
      <c r="H5058" s="134">
        <f>Systematic[[#This Row],[SampleVariableLabel]]+100*Systematic[[#This Row],[State]]</f>
        <v>325011205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326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0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326010006</v>
      </c>
      <c r="H5059" s="134">
        <f>Systematic[[#This Row],[SampleVariableLabel]]+100*Systematic[[#This Row],[State]]</f>
        <v>326010006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326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326010001</v>
      </c>
      <c r="H5060" s="134">
        <f>Systematic[[#This Row],[SampleVariableLabel]]+100*Systematic[[#This Row],[State]]</f>
        <v>326010101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326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(M.1)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326010002</v>
      </c>
      <c r="H5061" s="134">
        <f>Systematic[[#This Row],[SampleVariableLabel]]+100*Systematic[[#This Row],[State]]</f>
        <v>326010202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326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2Oct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326010003</v>
      </c>
      <c r="H5062" s="134">
        <f>Systematic[[#This Row],[SampleVariableLabel]]+100*Systematic[[#This Row],[State]]</f>
        <v>326010303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326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3M2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326010004</v>
      </c>
      <c r="H5063" s="134">
        <f>Systematic[[#This Row],[SampleVariableLabel]]+100*Systematic[[#This Row],[State]]</f>
        <v>326010404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326</v>
      </c>
      <c r="B5064" s="1">
        <f>IF(C5064=0,IF(B5063=Protocol!$V$20,1,B5063+1),B5063)</f>
        <v>1</v>
      </c>
      <c r="C5064" s="1">
        <f>IF(C5063+1=Protocol!$V$21,0,C5063+1)</f>
        <v>5</v>
      </c>
      <c r="D5064" s="1">
        <f t="shared" si="175"/>
        <v>5</v>
      </c>
      <c r="E5064" s="1" t="str">
        <f>INDEX(Protocol[Mark],MATCH(C5064,Protocol[Step],0))</f>
        <v>M(c)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326010005</v>
      </c>
      <c r="H5064" s="134">
        <f>Systematic[[#This Row],[SampleVariableLabel]]+100*Systematic[[#This Row],[State]]</f>
        <v>326010505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326</v>
      </c>
      <c r="B5065" s="1">
        <f>IF(C5065=0,IF(B5064=Protocol!$V$20,1,B5064+1),B5064)</f>
        <v>1</v>
      </c>
      <c r="C5065" s="1">
        <f>IF(C5064+1=Protocol!$V$21,0,C5064+1)</f>
        <v>6</v>
      </c>
      <c r="D5065" s="1">
        <f t="shared" si="175"/>
        <v>6</v>
      </c>
      <c r="E5065" s="1" t="str">
        <f>INDEX(Protocol[Mark],MATCH(C5065,Protocol[Step],0))</f>
        <v>4P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326010006</v>
      </c>
      <c r="H5065" s="134">
        <f>Systematic[[#This Row],[SampleVariableLabel]]+100*Systematic[[#This Row],[State]]</f>
        <v>326010606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326</v>
      </c>
      <c r="B5066" s="1">
        <f>IF(C5066=0,IF(B5065=Protocol!$V$20,1,B5065+1),B5065)</f>
        <v>1</v>
      </c>
      <c r="C5066" s="1">
        <f>IF(C5065+1=Protocol!$V$21,0,C5065+1)</f>
        <v>7</v>
      </c>
      <c r="D5066" s="1">
        <f t="shared" si="175"/>
        <v>1</v>
      </c>
      <c r="E5066" s="1" t="str">
        <f>INDEX(Protocol[Mark],MATCH(C5066,Protocol[Step],0))</f>
        <v>5G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326010001</v>
      </c>
      <c r="H5066" s="134">
        <f>Systematic[[#This Row],[SampleVariableLabel]]+100*Systematic[[#This Row],[State]]</f>
        <v>326010701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326</v>
      </c>
      <c r="B5067" s="1">
        <f>IF(C5067=0,IF(B5066=Protocol!$V$20,1,B5066+1),B5066)</f>
        <v>1</v>
      </c>
      <c r="C5067" s="1">
        <f>IF(C5066+1=Protocol!$V$21,0,C5066+1)</f>
        <v>8</v>
      </c>
      <c r="D5067" s="1">
        <f t="shared" si="175"/>
        <v>2</v>
      </c>
      <c r="E5067" s="1" t="str">
        <f>INDEX(Protocol[Mark],MATCH(C5067,Protocol[Step],0))</f>
        <v>6S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326010002</v>
      </c>
      <c r="H5067" s="134">
        <f>Systematic[[#This Row],[SampleVariableLabel]]+100*Systematic[[#This Row],[State]]</f>
        <v>326010802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326</v>
      </c>
      <c r="B5068" s="1">
        <f>IF(C5068=0,IF(B5067=Protocol!$V$20,1,B5067+1),B5067)</f>
        <v>1</v>
      </c>
      <c r="C5068" s="1">
        <f>IF(C5067+1=Protocol!$V$21,0,C5067+1)</f>
        <v>9</v>
      </c>
      <c r="D5068" s="1">
        <f t="shared" si="175"/>
        <v>3</v>
      </c>
      <c r="E5068" s="1" t="str">
        <f>INDEX(Protocol[Mark],MATCH(C5068,Protocol[Step],0))</f>
        <v>7Gp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326010003</v>
      </c>
      <c r="H5068" s="134">
        <f>Systematic[[#This Row],[SampleVariableLabel]]+100*Systematic[[#This Row],[State]]</f>
        <v>326010903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326</v>
      </c>
      <c r="B5069" s="1">
        <f>IF(C5069=0,IF(B5068=Protocol!$V$20,1,B5068+1),B5068)</f>
        <v>1</v>
      </c>
      <c r="C5069" s="1">
        <f>IF(C5068+1=Protocol!$V$21,0,C5068+1)</f>
        <v>10</v>
      </c>
      <c r="D5069" s="1">
        <f t="shared" si="175"/>
        <v>4</v>
      </c>
      <c r="E5069" s="1" t="str">
        <f>INDEX(Protocol[Mark],MATCH(C5069,Protocol[Step],0))</f>
        <v>8U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326010004</v>
      </c>
      <c r="H5069" s="134">
        <f>Systematic[[#This Row],[SampleVariableLabel]]+100*Systematic[[#This Row],[State]]</f>
        <v>326011004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326</v>
      </c>
      <c r="B5070" s="1">
        <f>IF(C5070=0,IF(B5069=Protocol!$V$20,1,B5069+1),B5069)</f>
        <v>1</v>
      </c>
      <c r="C5070" s="1">
        <f>IF(C5069+1=Protocol!$V$21,0,C5069+1)</f>
        <v>11</v>
      </c>
      <c r="D5070" s="1">
        <f t="shared" si="175"/>
        <v>5</v>
      </c>
      <c r="E5070" s="1" t="str">
        <f>INDEX(Protocol[Mark],MATCH(C5070,Protocol[Step],0))</f>
        <v>9Rot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326010005</v>
      </c>
      <c r="H5070" s="134">
        <f>Systematic[[#This Row],[SampleVariableLabel]]+100*Systematic[[#This Row],[State]]</f>
        <v>326011105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326</v>
      </c>
      <c r="B5071" s="1">
        <f>IF(C5071=0,IF(B5070=Protocol!$V$20,1,B5070+1),B5070)</f>
        <v>1</v>
      </c>
      <c r="C5071" s="1">
        <f>IF(C5070+1=Protocol!$V$21,0,C5070+1)</f>
        <v>12</v>
      </c>
      <c r="D5071" s="1">
        <f t="shared" si="175"/>
        <v>6</v>
      </c>
      <c r="E5071" s="1" t="str">
        <f>INDEX(Protocol[Mark],MATCH(C5071,Protocol[Step],0))</f>
        <v>10Ama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326010006</v>
      </c>
      <c r="H5071" s="134">
        <f>Systematic[[#This Row],[SampleVariableLabel]]+100*Systematic[[#This Row],[State]]</f>
        <v>326011206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327</v>
      </c>
      <c r="B5072" s="1">
        <f>IF(C5072=0,IF(B5071=Protocol!$V$20,1,B5071+1),B5071)</f>
        <v>1</v>
      </c>
      <c r="C5072" s="1">
        <f>IF(C5071+1=Protocol!$V$21,0,C5071+1)</f>
        <v>0</v>
      </c>
      <c r="D5072" s="1">
        <f t="shared" si="175"/>
        <v>1</v>
      </c>
      <c r="E5072" s="1" t="str">
        <f>INDEX(Protocol[Mark],MATCH(C5072,Protocol[Step],0))</f>
        <v>0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327010001</v>
      </c>
      <c r="H5072" s="134">
        <f>Systematic[[#This Row],[SampleVariableLabel]]+100*Systematic[[#This Row],[State]]</f>
        <v>327010001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327</v>
      </c>
      <c r="B5073" s="1">
        <f>IF(C5073=0,IF(B5072=Protocol!$V$20,1,B5072+1),B5072)</f>
        <v>1</v>
      </c>
      <c r="C5073" s="1">
        <f>IF(C5072+1=Protocol!$V$21,0,C5072+1)</f>
        <v>1</v>
      </c>
      <c r="D5073" s="1">
        <f t="shared" si="175"/>
        <v>2</v>
      </c>
      <c r="E5073" s="1" t="str">
        <f>INDEX(Protocol[Mark],MATCH(C5073,Protocol[Step],0))</f>
        <v>1D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327010002</v>
      </c>
      <c r="H5073" s="134">
        <f>Systematic[[#This Row],[SampleVariableLabel]]+100*Systematic[[#This Row],[State]]</f>
        <v>327010102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327</v>
      </c>
      <c r="B5074" s="1">
        <f>IF(C5074=0,IF(B5073=Protocol!$V$20,1,B5073+1),B5073)</f>
        <v>1</v>
      </c>
      <c r="C5074" s="1">
        <f>IF(C5073+1=Protocol!$V$21,0,C5073+1)</f>
        <v>2</v>
      </c>
      <c r="D5074" s="1">
        <f t="shared" si="175"/>
        <v>3</v>
      </c>
      <c r="E5074" s="1" t="str">
        <f>INDEX(Protocol[Mark],MATCH(C5074,Protocol[Step],0))</f>
        <v>(M.1)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327010003</v>
      </c>
      <c r="H5074" s="134">
        <f>Systematic[[#This Row],[SampleVariableLabel]]+100*Systematic[[#This Row],[State]]</f>
        <v>327010203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327</v>
      </c>
      <c r="B5075" s="1">
        <f>IF(C5075=0,IF(B5074=Protocol!$V$20,1,B5074+1),B5074)</f>
        <v>1</v>
      </c>
      <c r="C5075" s="1">
        <f>IF(C5074+1=Protocol!$V$21,0,C5074+1)</f>
        <v>3</v>
      </c>
      <c r="D5075" s="1">
        <f t="shared" si="175"/>
        <v>4</v>
      </c>
      <c r="E5075" s="1" t="str">
        <f>INDEX(Protocol[Mark],MATCH(C5075,Protocol[Step],0))</f>
        <v>2Oct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327010004</v>
      </c>
      <c r="H5075" s="134">
        <f>Systematic[[#This Row],[SampleVariableLabel]]+100*Systematic[[#This Row],[State]]</f>
        <v>327010304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327</v>
      </c>
      <c r="B5076" s="1">
        <f>IF(C5076=0,IF(B5075=Protocol!$V$20,1,B5075+1),B5075)</f>
        <v>1</v>
      </c>
      <c r="C5076" s="1">
        <f>IF(C5075+1=Protocol!$V$21,0,C5075+1)</f>
        <v>4</v>
      </c>
      <c r="D5076" s="1">
        <f t="shared" si="175"/>
        <v>5</v>
      </c>
      <c r="E5076" s="1" t="str">
        <f>INDEX(Protocol[Mark],MATCH(C5076,Protocol[Step],0))</f>
        <v>3M2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327010005</v>
      </c>
      <c r="H5076" s="134">
        <f>Systematic[[#This Row],[SampleVariableLabel]]+100*Systematic[[#This Row],[State]]</f>
        <v>327010405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327</v>
      </c>
      <c r="B5077" s="1">
        <f>IF(C5077=0,IF(B5076=Protocol!$V$20,1,B5076+1),B5076)</f>
        <v>1</v>
      </c>
      <c r="C5077" s="1">
        <f>IF(C5076+1=Protocol!$V$21,0,C5076+1)</f>
        <v>5</v>
      </c>
      <c r="D5077" s="1">
        <f t="shared" si="175"/>
        <v>6</v>
      </c>
      <c r="E5077" s="1" t="str">
        <f>INDEX(Protocol[Mark],MATCH(C5077,Protocol[Step],0))</f>
        <v>M(c)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327010006</v>
      </c>
      <c r="H5077" s="134">
        <f>Systematic[[#This Row],[SampleVariableLabel]]+100*Systematic[[#This Row],[State]]</f>
        <v>327010506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327</v>
      </c>
      <c r="B5078" s="1">
        <f>IF(C5078=0,IF(B5077=Protocol!$V$20,1,B5077+1),B5077)</f>
        <v>1</v>
      </c>
      <c r="C5078" s="1">
        <f>IF(C5077+1=Protocol!$V$21,0,C5077+1)</f>
        <v>6</v>
      </c>
      <c r="D5078" s="1">
        <f t="shared" si="175"/>
        <v>1</v>
      </c>
      <c r="E5078" s="1" t="str">
        <f>INDEX(Protocol[Mark],MATCH(C5078,Protocol[Step],0))</f>
        <v>4P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327010001</v>
      </c>
      <c r="H5078" s="134">
        <f>Systematic[[#This Row],[SampleVariableLabel]]+100*Systematic[[#This Row],[State]]</f>
        <v>327010601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327</v>
      </c>
      <c r="B5079" s="1">
        <f>IF(C5079=0,IF(B5078=Protocol!$V$20,1,B5078+1),B5078)</f>
        <v>1</v>
      </c>
      <c r="C5079" s="1">
        <f>IF(C5078+1=Protocol!$V$21,0,C5078+1)</f>
        <v>7</v>
      </c>
      <c r="D5079" s="1">
        <f t="shared" si="175"/>
        <v>2</v>
      </c>
      <c r="E5079" s="1" t="str">
        <f>INDEX(Protocol[Mark],MATCH(C5079,Protocol[Step],0))</f>
        <v>5G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327010002</v>
      </c>
      <c r="H5079" s="134">
        <f>Systematic[[#This Row],[SampleVariableLabel]]+100*Systematic[[#This Row],[State]]</f>
        <v>327010702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327</v>
      </c>
      <c r="B5080" s="1">
        <f>IF(C5080=0,IF(B5079=Protocol!$V$20,1,B5079+1),B5079)</f>
        <v>1</v>
      </c>
      <c r="C5080" s="1">
        <f>IF(C5079+1=Protocol!$V$21,0,C5079+1)</f>
        <v>8</v>
      </c>
      <c r="D5080" s="1">
        <f t="shared" si="175"/>
        <v>3</v>
      </c>
      <c r="E5080" s="1" t="str">
        <f>INDEX(Protocol[Mark],MATCH(C5080,Protocol[Step],0))</f>
        <v>6S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327010003</v>
      </c>
      <c r="H5080" s="134">
        <f>Systematic[[#This Row],[SampleVariableLabel]]+100*Systematic[[#This Row],[State]]</f>
        <v>327010803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327</v>
      </c>
      <c r="B5081" s="1">
        <f>IF(C5081=0,IF(B5080=Protocol!$V$20,1,B5080+1),B5080)</f>
        <v>1</v>
      </c>
      <c r="C5081" s="1">
        <f>IF(C5080+1=Protocol!$V$21,0,C5080+1)</f>
        <v>9</v>
      </c>
      <c r="D5081" s="1">
        <f t="shared" si="175"/>
        <v>4</v>
      </c>
      <c r="E5081" s="1" t="str">
        <f>INDEX(Protocol[Mark],MATCH(C5081,Protocol[Step],0))</f>
        <v>7Gp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327010004</v>
      </c>
      <c r="H5081" s="134">
        <f>Systematic[[#This Row],[SampleVariableLabel]]+100*Systematic[[#This Row],[State]]</f>
        <v>327010904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327</v>
      </c>
      <c r="B5082" s="1">
        <f>IF(C5082=0,IF(B5081=Protocol!$V$20,1,B5081+1),B5081)</f>
        <v>1</v>
      </c>
      <c r="C5082" s="1">
        <f>IF(C5081+1=Protocol!$V$21,0,C5081+1)</f>
        <v>10</v>
      </c>
      <c r="D5082" s="1">
        <f t="shared" si="175"/>
        <v>5</v>
      </c>
      <c r="E5082" s="1" t="str">
        <f>INDEX(Protocol[Mark],MATCH(C5082,Protocol[Step],0))</f>
        <v>8U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327010005</v>
      </c>
      <c r="H5082" s="134">
        <f>Systematic[[#This Row],[SampleVariableLabel]]+100*Systematic[[#This Row],[State]]</f>
        <v>327011005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327</v>
      </c>
      <c r="B5083" s="1">
        <f>IF(C5083=0,IF(B5082=Protocol!$V$20,1,B5082+1),B5082)</f>
        <v>1</v>
      </c>
      <c r="C5083" s="1">
        <f>IF(C5082+1=Protocol!$V$21,0,C5082+1)</f>
        <v>11</v>
      </c>
      <c r="D5083" s="1">
        <f t="shared" si="175"/>
        <v>6</v>
      </c>
      <c r="E5083" s="1" t="str">
        <f>INDEX(Protocol[Mark],MATCH(C5083,Protocol[Step],0))</f>
        <v>9Rot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327010006</v>
      </c>
      <c r="H5083" s="134">
        <f>Systematic[[#This Row],[SampleVariableLabel]]+100*Systematic[[#This Row],[State]]</f>
        <v>327011106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327</v>
      </c>
      <c r="B5084" s="1">
        <f>IF(C5084=0,IF(B5083=Protocol!$V$20,1,B5083+1),B5083)</f>
        <v>1</v>
      </c>
      <c r="C5084" s="1">
        <f>IF(C5083+1=Protocol!$V$21,0,C5083+1)</f>
        <v>12</v>
      </c>
      <c r="D5084" s="1">
        <f t="shared" si="175"/>
        <v>1</v>
      </c>
      <c r="E5084" s="1" t="str">
        <f>INDEX(Protocol[Mark],MATCH(C5084,Protocol[Step],0))</f>
        <v>10Ama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327010001</v>
      </c>
      <c r="H5084" s="134">
        <f>Systematic[[#This Row],[SampleVariableLabel]]+100*Systematic[[#This Row],[State]]</f>
        <v>327011201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328</v>
      </c>
      <c r="B5085" s="1">
        <f>IF(C5085=0,IF(B5084=Protocol!$V$20,1,B5084+1),B5084)</f>
        <v>1</v>
      </c>
      <c r="C5085" s="1">
        <f>IF(C5084+1=Protocol!$V$21,0,C5084+1)</f>
        <v>0</v>
      </c>
      <c r="D5085" s="1">
        <f t="shared" si="175"/>
        <v>2</v>
      </c>
      <c r="E5085" s="1" t="str">
        <f>INDEX(Protocol[Mark],MATCH(C5085,Protocol[Step],0))</f>
        <v>0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328010002</v>
      </c>
      <c r="H5085" s="134">
        <f>Systematic[[#This Row],[SampleVariableLabel]]+100*Systematic[[#This Row],[State]]</f>
        <v>328010002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328</v>
      </c>
      <c r="B5086" s="1">
        <f>IF(C5086=0,IF(B5085=Protocol!$V$20,1,B5085+1),B5085)</f>
        <v>1</v>
      </c>
      <c r="C5086" s="1">
        <f>IF(C5085+1=Protocol!$V$21,0,C5085+1)</f>
        <v>1</v>
      </c>
      <c r="D5086" s="1">
        <f t="shared" si="175"/>
        <v>3</v>
      </c>
      <c r="E5086" s="1" t="str">
        <f>INDEX(Protocol[Mark],MATCH(C5086,Protocol[Step],0))</f>
        <v>1D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328010003</v>
      </c>
      <c r="H5086" s="134">
        <f>Systematic[[#This Row],[SampleVariableLabel]]+100*Systematic[[#This Row],[State]]</f>
        <v>328010103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328</v>
      </c>
      <c r="B5087" s="1">
        <f>IF(C5087=0,IF(B5086=Protocol!$V$20,1,B5086+1),B5086)</f>
        <v>1</v>
      </c>
      <c r="C5087" s="1">
        <f>IF(C5086+1=Protocol!$V$21,0,C5086+1)</f>
        <v>2</v>
      </c>
      <c r="D5087" s="1">
        <f t="shared" si="175"/>
        <v>4</v>
      </c>
      <c r="E5087" s="1" t="str">
        <f>INDEX(Protocol[Mark],MATCH(C5087,Protocol[Step],0))</f>
        <v>(M.1)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328010004</v>
      </c>
      <c r="H5087" s="134">
        <f>Systematic[[#This Row],[SampleVariableLabel]]+100*Systematic[[#This Row],[State]]</f>
        <v>328010204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328</v>
      </c>
      <c r="B5088" s="1">
        <f>IF(C5088=0,IF(B5087=Protocol!$V$20,1,B5087+1),B5087)</f>
        <v>1</v>
      </c>
      <c r="C5088" s="1">
        <f>IF(C5087+1=Protocol!$V$21,0,C5087+1)</f>
        <v>3</v>
      </c>
      <c r="D5088" s="1">
        <f t="shared" si="175"/>
        <v>5</v>
      </c>
      <c r="E5088" s="1" t="str">
        <f>INDEX(Protocol[Mark],MATCH(C5088,Protocol[Step],0))</f>
        <v>2Oct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328010005</v>
      </c>
      <c r="H5088" s="134">
        <f>Systematic[[#This Row],[SampleVariableLabel]]+100*Systematic[[#This Row],[State]]</f>
        <v>328010305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328</v>
      </c>
      <c r="B5089" s="1">
        <f>IF(C5089=0,IF(B5088=Protocol!$V$20,1,B5088+1),B5088)</f>
        <v>1</v>
      </c>
      <c r="C5089" s="1">
        <f>IF(C5088+1=Protocol!$V$21,0,C5088+1)</f>
        <v>4</v>
      </c>
      <c r="D5089" s="1">
        <f t="shared" si="175"/>
        <v>6</v>
      </c>
      <c r="E5089" s="1" t="str">
        <f>INDEX(Protocol[Mark],MATCH(C5089,Protocol[Step],0))</f>
        <v>3M2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328010006</v>
      </c>
      <c r="H5089" s="134">
        <f>Systematic[[#This Row],[SampleVariableLabel]]+100*Systematic[[#This Row],[State]]</f>
        <v>328010406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328</v>
      </c>
      <c r="B5090" s="1">
        <f>IF(C5090=0,IF(B5089=Protocol!$V$20,1,B5089+1),B5089)</f>
        <v>1</v>
      </c>
      <c r="C5090" s="1">
        <f>IF(C5089+1=Protocol!$V$21,0,C5089+1)</f>
        <v>5</v>
      </c>
      <c r="D5090" s="1">
        <f t="shared" si="175"/>
        <v>1</v>
      </c>
      <c r="E5090" s="1" t="str">
        <f>INDEX(Protocol[Mark],MATCH(C5090,Protocol[Step],0))</f>
        <v>M(c)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328010001</v>
      </c>
      <c r="H5090" s="134">
        <f>Systematic[[#This Row],[SampleVariableLabel]]+100*Systematic[[#This Row],[State]]</f>
        <v>328010501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328</v>
      </c>
      <c r="B5091" s="1">
        <f>IF(C5091=0,IF(B5090=Protocol!$V$20,1,B5090+1),B5090)</f>
        <v>1</v>
      </c>
      <c r="C5091" s="1">
        <f>IF(C5090+1=Protocol!$V$21,0,C5090+1)</f>
        <v>6</v>
      </c>
      <c r="D5091" s="1">
        <f t="shared" si="175"/>
        <v>2</v>
      </c>
      <c r="E5091" s="1" t="str">
        <f>INDEX(Protocol[Mark],MATCH(C5091,Protocol[Step],0))</f>
        <v>4P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328010002</v>
      </c>
      <c r="H5091" s="134">
        <f>Systematic[[#This Row],[SampleVariableLabel]]+100*Systematic[[#This Row],[State]]</f>
        <v>328010602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328</v>
      </c>
      <c r="B5092" s="1">
        <f>IF(C5092=0,IF(B5091=Protocol!$V$20,1,B5091+1),B5091)</f>
        <v>1</v>
      </c>
      <c r="C5092" s="1">
        <f>IF(C5091+1=Protocol!$V$21,0,C5091+1)</f>
        <v>7</v>
      </c>
      <c r="D5092" s="1">
        <f t="shared" si="175"/>
        <v>3</v>
      </c>
      <c r="E5092" s="1" t="str">
        <f>INDEX(Protocol[Mark],MATCH(C5092,Protocol[Step],0))</f>
        <v>5G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328010003</v>
      </c>
      <c r="H5092" s="134">
        <f>Systematic[[#This Row],[SampleVariableLabel]]+100*Systematic[[#This Row],[State]]</f>
        <v>328010703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328</v>
      </c>
      <c r="B5093" s="1">
        <f>IF(C5093=0,IF(B5092=Protocol!$V$20,1,B5092+1),B5092)</f>
        <v>1</v>
      </c>
      <c r="C5093" s="1">
        <f>IF(C5092+1=Protocol!$V$21,0,C5092+1)</f>
        <v>8</v>
      </c>
      <c r="D5093" s="1">
        <f t="shared" si="175"/>
        <v>4</v>
      </c>
      <c r="E5093" s="1" t="str">
        <f>INDEX(Protocol[Mark],MATCH(C5093,Protocol[Step],0))</f>
        <v>6S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328010004</v>
      </c>
      <c r="H5093" s="134">
        <f>Systematic[[#This Row],[SampleVariableLabel]]+100*Systematic[[#This Row],[State]]</f>
        <v>328010804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328</v>
      </c>
      <c r="B5094" s="1">
        <f>IF(C5094=0,IF(B5093=Protocol!$V$20,1,B5093+1),B5093)</f>
        <v>1</v>
      </c>
      <c r="C5094" s="1">
        <f>IF(C5093+1=Protocol!$V$21,0,C5093+1)</f>
        <v>9</v>
      </c>
      <c r="D5094" s="1">
        <f t="shared" si="175"/>
        <v>5</v>
      </c>
      <c r="E5094" s="1" t="str">
        <f>INDEX(Protocol[Mark],MATCH(C5094,Protocol[Step],0))</f>
        <v>7Gp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328010005</v>
      </c>
      <c r="H5094" s="134">
        <f>Systematic[[#This Row],[SampleVariableLabel]]+100*Systematic[[#This Row],[State]]</f>
        <v>328010905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328</v>
      </c>
      <c r="B5095" s="1">
        <f>IF(C5095=0,IF(B5094=Protocol!$V$20,1,B5094+1),B5094)</f>
        <v>1</v>
      </c>
      <c r="C5095" s="1">
        <f>IF(C5094+1=Protocol!$V$21,0,C5094+1)</f>
        <v>10</v>
      </c>
      <c r="D5095" s="1">
        <f t="shared" si="175"/>
        <v>6</v>
      </c>
      <c r="E5095" s="1" t="str">
        <f>INDEX(Protocol[Mark],MATCH(C5095,Protocol[Step],0))</f>
        <v>8U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328010006</v>
      </c>
      <c r="H5095" s="134">
        <f>Systematic[[#This Row],[SampleVariableLabel]]+100*Systematic[[#This Row],[State]]</f>
        <v>328011006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328</v>
      </c>
      <c r="B5096" s="1">
        <f>IF(C5096=0,IF(B5095=Protocol!$V$20,1,B5095+1),B5095)</f>
        <v>1</v>
      </c>
      <c r="C5096" s="1">
        <f>IF(C5095+1=Protocol!$V$21,0,C5095+1)</f>
        <v>11</v>
      </c>
      <c r="D5096" s="1">
        <f t="shared" si="175"/>
        <v>1</v>
      </c>
      <c r="E5096" s="1" t="str">
        <f>INDEX(Protocol[Mark],MATCH(C5096,Protocol[Step],0))</f>
        <v>9Rot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328010001</v>
      </c>
      <c r="H5096" s="134">
        <f>Systematic[[#This Row],[SampleVariableLabel]]+100*Systematic[[#This Row],[State]]</f>
        <v>328011101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328</v>
      </c>
      <c r="B5097" s="1">
        <f>IF(C5097=0,IF(B5096=Protocol!$V$20,1,B5096+1),B5096)</f>
        <v>1</v>
      </c>
      <c r="C5097" s="1">
        <f>IF(C5096+1=Protocol!$V$21,0,C5096+1)</f>
        <v>12</v>
      </c>
      <c r="D5097" s="1">
        <f t="shared" si="175"/>
        <v>2</v>
      </c>
      <c r="E5097" s="1" t="str">
        <f>INDEX(Protocol[Mark],MATCH(C5097,Protocol[Step],0))</f>
        <v>10Ama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328010002</v>
      </c>
      <c r="H5097" s="134">
        <f>Systematic[[#This Row],[SampleVariableLabel]]+100*Systematic[[#This Row],[State]]</f>
        <v>328011202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329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0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329010003</v>
      </c>
      <c r="H5098" s="134">
        <f>Systematic[[#This Row],[SampleVariableLabel]]+100*Systematic[[#This Row],[State]]</f>
        <v>329010003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329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1D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329010004</v>
      </c>
      <c r="H5099" s="134">
        <f>Systematic[[#This Row],[SampleVariableLabel]]+100*Systematic[[#This Row],[State]]</f>
        <v>329010104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329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(M.1)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329010005</v>
      </c>
      <c r="H5100" s="134">
        <f>Systematic[[#This Row],[SampleVariableLabel]]+100*Systematic[[#This Row],[State]]</f>
        <v>329010205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329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2Oct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329010006</v>
      </c>
      <c r="H5101" s="134">
        <f>Systematic[[#This Row],[SampleVariableLabel]]+100*Systematic[[#This Row],[State]]</f>
        <v>329010306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329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3M2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329010001</v>
      </c>
      <c r="H5102" s="134">
        <f>Systematic[[#This Row],[SampleVariableLabel]]+100*Systematic[[#This Row],[State]]</f>
        <v>329010401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329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M(c)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329010002</v>
      </c>
      <c r="H5103" s="134">
        <f>Systematic[[#This Row],[SampleVariableLabel]]+100*Systematic[[#This Row],[State]]</f>
        <v>329010502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329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4P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329010003</v>
      </c>
      <c r="H5104" s="134">
        <f>Systematic[[#This Row],[SampleVariableLabel]]+100*Systematic[[#This Row],[State]]</f>
        <v>329010603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329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5G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329010004</v>
      </c>
      <c r="H5105" s="134">
        <f>Systematic[[#This Row],[SampleVariableLabel]]+100*Systematic[[#This Row],[State]]</f>
        <v>329010704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329</v>
      </c>
      <c r="B5106" s="1">
        <f>IF(C5106=0,IF(B5105=Protocol!$V$20,1,B5105+1),B5105)</f>
        <v>1</v>
      </c>
      <c r="C5106" s="1">
        <f>IF(C5105+1=Protocol!$V$21,0,C5105+1)</f>
        <v>8</v>
      </c>
      <c r="D5106" s="1">
        <f t="shared" si="175"/>
        <v>5</v>
      </c>
      <c r="E5106" s="1" t="str">
        <f>INDEX(Protocol[Mark],MATCH(C5106,Protocol[Step],0))</f>
        <v>6S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329010005</v>
      </c>
      <c r="H5106" s="134">
        <f>Systematic[[#This Row],[SampleVariableLabel]]+100*Systematic[[#This Row],[State]]</f>
        <v>329010805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329</v>
      </c>
      <c r="B5107" s="1">
        <f>IF(C5107=0,IF(B5106=Protocol!$V$20,1,B5106+1),B5106)</f>
        <v>1</v>
      </c>
      <c r="C5107" s="1">
        <f>IF(C5106+1=Protocol!$V$21,0,C5106+1)</f>
        <v>9</v>
      </c>
      <c r="D5107" s="1">
        <f t="shared" si="175"/>
        <v>6</v>
      </c>
      <c r="E5107" s="1" t="str">
        <f>INDEX(Protocol[Mark],MATCH(C5107,Protocol[Step],0))</f>
        <v>7Gp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329010006</v>
      </c>
      <c r="H5107" s="134">
        <f>Systematic[[#This Row],[SampleVariableLabel]]+100*Systematic[[#This Row],[State]]</f>
        <v>329010906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329</v>
      </c>
      <c r="B5108" s="1">
        <f>IF(C5108=0,IF(B5107=Protocol!$V$20,1,B5107+1),B5107)</f>
        <v>1</v>
      </c>
      <c r="C5108" s="1">
        <f>IF(C5107+1=Protocol!$V$21,0,C5107+1)</f>
        <v>10</v>
      </c>
      <c r="D5108" s="1">
        <f t="shared" si="175"/>
        <v>1</v>
      </c>
      <c r="E5108" s="1" t="str">
        <f>INDEX(Protocol[Mark],MATCH(C5108,Protocol[Step],0))</f>
        <v>8U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329010001</v>
      </c>
      <c r="H5108" s="134">
        <f>Systematic[[#This Row],[SampleVariableLabel]]+100*Systematic[[#This Row],[State]]</f>
        <v>329011001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329</v>
      </c>
      <c r="B5109" s="1">
        <f>IF(C5109=0,IF(B5108=Protocol!$V$20,1,B5108+1),B5108)</f>
        <v>1</v>
      </c>
      <c r="C5109" s="1">
        <f>IF(C5108+1=Protocol!$V$21,0,C5108+1)</f>
        <v>11</v>
      </c>
      <c r="D5109" s="1">
        <f t="shared" si="175"/>
        <v>2</v>
      </c>
      <c r="E5109" s="1" t="str">
        <f>INDEX(Protocol[Mark],MATCH(C5109,Protocol[Step],0))</f>
        <v>9Rot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329010002</v>
      </c>
      <c r="H5109" s="134">
        <f>Systematic[[#This Row],[SampleVariableLabel]]+100*Systematic[[#This Row],[State]]</f>
        <v>329011102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329</v>
      </c>
      <c r="B5110" s="1">
        <f>IF(C5110=0,IF(B5109=Protocol!$V$20,1,B5109+1),B5109)</f>
        <v>1</v>
      </c>
      <c r="C5110" s="1">
        <f>IF(C5109+1=Protocol!$V$21,0,C5109+1)</f>
        <v>12</v>
      </c>
      <c r="D5110" s="1">
        <f t="shared" si="175"/>
        <v>3</v>
      </c>
      <c r="E5110" s="1" t="str">
        <f>INDEX(Protocol[Mark],MATCH(C5110,Protocol[Step],0))</f>
        <v>10Ama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329010003</v>
      </c>
      <c r="H5110" s="134">
        <f>Systematic[[#This Row],[SampleVariableLabel]]+100*Systematic[[#This Row],[State]]</f>
        <v>329011203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330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0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330010004</v>
      </c>
      <c r="H5111" s="134">
        <f>Systematic[[#This Row],[SampleVariableLabel]]+100*Systematic[[#This Row],[State]]</f>
        <v>330010004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330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1D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330010005</v>
      </c>
      <c r="H5112" s="134">
        <f>Systematic[[#This Row],[SampleVariableLabel]]+100*Systematic[[#This Row],[State]]</f>
        <v>330010105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330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(M.1)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330010006</v>
      </c>
      <c r="H5113" s="134">
        <f>Systematic[[#This Row],[SampleVariableLabel]]+100*Systematic[[#This Row],[State]]</f>
        <v>330010206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330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2Oct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330010001</v>
      </c>
      <c r="H5114" s="134">
        <f>Systematic[[#This Row],[SampleVariableLabel]]+100*Systematic[[#This Row],[State]]</f>
        <v>330010301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330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3M2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330010002</v>
      </c>
      <c r="H5115" s="134">
        <f>Systematic[[#This Row],[SampleVariableLabel]]+100*Systematic[[#This Row],[State]]</f>
        <v>330010402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330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M(c)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330010003</v>
      </c>
      <c r="H5116" s="134">
        <f>Systematic[[#This Row],[SampleVariableLabel]]+100*Systematic[[#This Row],[State]]</f>
        <v>330010503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330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4P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330010004</v>
      </c>
      <c r="H5117" s="134">
        <f>Systematic[[#This Row],[SampleVariableLabel]]+100*Systematic[[#This Row],[State]]</f>
        <v>330010604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330</v>
      </c>
      <c r="B5118" s="1">
        <f>IF(C5118=0,IF(B5117=Protocol!$V$20,1,B5117+1),B5117)</f>
        <v>1</v>
      </c>
      <c r="C5118" s="1">
        <f>IF(C5117+1=Protocol!$V$21,0,C5117+1)</f>
        <v>7</v>
      </c>
      <c r="D5118" s="1">
        <f t="shared" si="175"/>
        <v>5</v>
      </c>
      <c r="E5118" s="1" t="str">
        <f>INDEX(Protocol[Mark],MATCH(C5118,Protocol[Step],0))</f>
        <v>5G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330010005</v>
      </c>
      <c r="H5118" s="134">
        <f>Systematic[[#This Row],[SampleVariableLabel]]+100*Systematic[[#This Row],[State]]</f>
        <v>330010705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330</v>
      </c>
      <c r="B5119" s="1">
        <f>IF(C5119=0,IF(B5118=Protocol!$V$20,1,B5118+1),B5118)</f>
        <v>1</v>
      </c>
      <c r="C5119" s="1">
        <f>IF(C5118+1=Protocol!$V$21,0,C5118+1)</f>
        <v>8</v>
      </c>
      <c r="D5119" s="1">
        <f t="shared" si="175"/>
        <v>6</v>
      </c>
      <c r="E5119" s="1" t="str">
        <f>INDEX(Protocol[Mark],MATCH(C5119,Protocol[Step],0))</f>
        <v>6S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330010006</v>
      </c>
      <c r="H5119" s="134">
        <f>Systematic[[#This Row],[SampleVariableLabel]]+100*Systematic[[#This Row],[State]]</f>
        <v>330010806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330</v>
      </c>
      <c r="B5120" s="1">
        <f>IF(C5120=0,IF(B5119=Protocol!$V$20,1,B5119+1),B5119)</f>
        <v>1</v>
      </c>
      <c r="C5120" s="1">
        <f>IF(C5119+1=Protocol!$V$21,0,C5119+1)</f>
        <v>9</v>
      </c>
      <c r="D5120" s="1">
        <f t="shared" si="175"/>
        <v>1</v>
      </c>
      <c r="E5120" s="1" t="str">
        <f>INDEX(Protocol[Mark],MATCH(C5120,Protocol[Step],0))</f>
        <v>7Gp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330010001</v>
      </c>
      <c r="H5120" s="134">
        <f>Systematic[[#This Row],[SampleVariableLabel]]+100*Systematic[[#This Row],[State]]</f>
        <v>330010901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330</v>
      </c>
      <c r="B5121" s="1">
        <f>IF(C5121=0,IF(B5120=Protocol!$V$20,1,B5120+1),B5120)</f>
        <v>1</v>
      </c>
      <c r="C5121" s="1">
        <f>IF(C5120+1=Protocol!$V$21,0,C5120+1)</f>
        <v>10</v>
      </c>
      <c r="D5121" s="1">
        <f t="shared" si="175"/>
        <v>2</v>
      </c>
      <c r="E5121" s="1" t="str">
        <f>INDEX(Protocol[Mark],MATCH(C5121,Protocol[Step],0))</f>
        <v>8U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330010002</v>
      </c>
      <c r="H5121" s="134">
        <f>Systematic[[#This Row],[SampleVariableLabel]]+100*Systematic[[#This Row],[State]]</f>
        <v>330011002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330</v>
      </c>
      <c r="B5122" s="1">
        <f>IF(C5122=0,IF(B5121=Protocol!$V$20,1,B5121+1),B5121)</f>
        <v>1</v>
      </c>
      <c r="C5122" s="1">
        <f>IF(C5121+1=Protocol!$V$21,0,C5121+1)</f>
        <v>11</v>
      </c>
      <c r="D5122" s="1">
        <f t="shared" si="175"/>
        <v>3</v>
      </c>
      <c r="E5122" s="1" t="str">
        <f>INDEX(Protocol[Mark],MATCH(C5122,Protocol[Step],0))</f>
        <v>9Rot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330010003</v>
      </c>
      <c r="H5122" s="134">
        <f>Systematic[[#This Row],[SampleVariableLabel]]+100*Systematic[[#This Row],[State]]</f>
        <v>330011103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330</v>
      </c>
      <c r="B5123" s="1">
        <f>IF(C5123=0,IF(B5122=Protocol!$V$20,1,B5122+1),B5122)</f>
        <v>1</v>
      </c>
      <c r="C5123" s="1">
        <f>IF(C5122+1=Protocol!$V$21,0,C5122+1)</f>
        <v>12</v>
      </c>
      <c r="D5123" s="1">
        <f t="shared" ref="D5123:D5186" si="177">IF(D5122=nVariables,1,D5122+1)</f>
        <v>4</v>
      </c>
      <c r="E5123" s="1" t="str">
        <f>INDEX(Protocol[Mark],MATCH(C5123,Protocol[Step],0))</f>
        <v>10Ama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330010004</v>
      </c>
      <c r="H5123" s="134">
        <f>Systematic[[#This Row],[SampleVariableLabel]]+100*Systematic[[#This Row],[State]]</f>
        <v>330011204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331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0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331010005</v>
      </c>
      <c r="H5124" s="134">
        <f>Systematic[[#This Row],[SampleVariableLabel]]+100*Systematic[[#This Row],[State]]</f>
        <v>331010005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331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1D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331010006</v>
      </c>
      <c r="H5125" s="134">
        <f>Systematic[[#This Row],[SampleVariableLabel]]+100*Systematic[[#This Row],[State]]</f>
        <v>331010106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331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(M.1)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331010001</v>
      </c>
      <c r="H5126" s="134">
        <f>Systematic[[#This Row],[SampleVariableLabel]]+100*Systematic[[#This Row],[State]]</f>
        <v>331010201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331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2Oct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331010002</v>
      </c>
      <c r="H5127" s="134">
        <f>Systematic[[#This Row],[SampleVariableLabel]]+100*Systematic[[#This Row],[State]]</f>
        <v>331010302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331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331010003</v>
      </c>
      <c r="H5128" s="134">
        <f>Systematic[[#This Row],[SampleVariableLabel]]+100*Systematic[[#This Row],[State]]</f>
        <v>331010403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331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M(c)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331010004</v>
      </c>
      <c r="H5129" s="134">
        <f>Systematic[[#This Row],[SampleVariableLabel]]+100*Systematic[[#This Row],[State]]</f>
        <v>331010504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331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4P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331010005</v>
      </c>
      <c r="H5130" s="134">
        <f>Systematic[[#This Row],[SampleVariableLabel]]+100*Systematic[[#This Row],[State]]</f>
        <v>331010605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331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5G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331010006</v>
      </c>
      <c r="H5131" s="134">
        <f>Systematic[[#This Row],[SampleVariableLabel]]+100*Systematic[[#This Row],[State]]</f>
        <v>331010706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331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6S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331010001</v>
      </c>
      <c r="H5132" s="134">
        <f>Systematic[[#This Row],[SampleVariableLabel]]+100*Systematic[[#This Row],[State]]</f>
        <v>331010801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331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7Gp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331010002</v>
      </c>
      <c r="H5133" s="134">
        <f>Systematic[[#This Row],[SampleVariableLabel]]+100*Systematic[[#This Row],[State]]</f>
        <v>331010902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331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8U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331010003</v>
      </c>
      <c r="H5134" s="134">
        <f>Systematic[[#This Row],[SampleVariableLabel]]+100*Systematic[[#This Row],[State]]</f>
        <v>331011003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331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9Rot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331010004</v>
      </c>
      <c r="H5135" s="134">
        <f>Systematic[[#This Row],[SampleVariableLabel]]+100*Systematic[[#This Row],[State]]</f>
        <v>331011104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331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10Ama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331010005</v>
      </c>
      <c r="H5136" s="134">
        <f>Systematic[[#This Row],[SampleVariableLabel]]+100*Systematic[[#This Row],[State]]</f>
        <v>331011205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332</v>
      </c>
      <c r="B5137" s="1">
        <f>IF(C5137=0,IF(B5136=Protocol!$V$20,1,B5136+1),B5136)</f>
        <v>1</v>
      </c>
      <c r="C5137" s="1">
        <f>IF(C5136+1=Protocol!$V$21,0,C5136+1)</f>
        <v>0</v>
      </c>
      <c r="D5137" s="1">
        <f t="shared" si="177"/>
        <v>6</v>
      </c>
      <c r="E5137" s="1" t="str">
        <f>INDEX(Protocol[Mark],MATCH(C5137,Protocol[Step],0))</f>
        <v>0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332010006</v>
      </c>
      <c r="H5137" s="134">
        <f>Systematic[[#This Row],[SampleVariableLabel]]+100*Systematic[[#This Row],[State]]</f>
        <v>332010006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332</v>
      </c>
      <c r="B5138" s="1">
        <f>IF(C5138=0,IF(B5137=Protocol!$V$20,1,B5137+1),B5137)</f>
        <v>1</v>
      </c>
      <c r="C5138" s="1">
        <f>IF(C5137+1=Protocol!$V$21,0,C5137+1)</f>
        <v>1</v>
      </c>
      <c r="D5138" s="1">
        <f t="shared" si="177"/>
        <v>1</v>
      </c>
      <c r="E5138" s="1" t="str">
        <f>INDEX(Protocol[Mark],MATCH(C5138,Protocol[Step],0))</f>
        <v>1D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332010001</v>
      </c>
      <c r="H5138" s="134">
        <f>Systematic[[#This Row],[SampleVariableLabel]]+100*Systematic[[#This Row],[State]]</f>
        <v>332010101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332</v>
      </c>
      <c r="B5139" s="1">
        <f>IF(C5139=0,IF(B5138=Protocol!$V$20,1,B5138+1),B5138)</f>
        <v>1</v>
      </c>
      <c r="C5139" s="1">
        <f>IF(C5138+1=Protocol!$V$21,0,C5138+1)</f>
        <v>2</v>
      </c>
      <c r="D5139" s="1">
        <f t="shared" si="177"/>
        <v>2</v>
      </c>
      <c r="E5139" s="1" t="str">
        <f>INDEX(Protocol[Mark],MATCH(C5139,Protocol[Step],0))</f>
        <v>(M.1)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332010002</v>
      </c>
      <c r="H5139" s="134">
        <f>Systematic[[#This Row],[SampleVariableLabel]]+100*Systematic[[#This Row],[State]]</f>
        <v>332010202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332</v>
      </c>
      <c r="B5140" s="1">
        <f>IF(C5140=0,IF(B5139=Protocol!$V$20,1,B5139+1),B5139)</f>
        <v>1</v>
      </c>
      <c r="C5140" s="1">
        <f>IF(C5139+1=Protocol!$V$21,0,C5139+1)</f>
        <v>3</v>
      </c>
      <c r="D5140" s="1">
        <f t="shared" si="177"/>
        <v>3</v>
      </c>
      <c r="E5140" s="1" t="str">
        <f>INDEX(Protocol[Mark],MATCH(C5140,Protocol[Step],0))</f>
        <v>2Oct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332010003</v>
      </c>
      <c r="H5140" s="134">
        <f>Systematic[[#This Row],[SampleVariableLabel]]+100*Systematic[[#This Row],[State]]</f>
        <v>332010303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332</v>
      </c>
      <c r="B5141" s="1">
        <f>IF(C5141=0,IF(B5140=Protocol!$V$20,1,B5140+1),B5140)</f>
        <v>1</v>
      </c>
      <c r="C5141" s="1">
        <f>IF(C5140+1=Protocol!$V$21,0,C5140+1)</f>
        <v>4</v>
      </c>
      <c r="D5141" s="1">
        <f t="shared" si="177"/>
        <v>4</v>
      </c>
      <c r="E5141" s="1" t="str">
        <f>INDEX(Protocol[Mark],MATCH(C5141,Protocol[Step],0))</f>
        <v>3M2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332010004</v>
      </c>
      <c r="H5141" s="134">
        <f>Systematic[[#This Row],[SampleVariableLabel]]+100*Systematic[[#This Row],[State]]</f>
        <v>332010404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332</v>
      </c>
      <c r="B5142" s="1">
        <f>IF(C5142=0,IF(B5141=Protocol!$V$20,1,B5141+1),B5141)</f>
        <v>1</v>
      </c>
      <c r="C5142" s="1">
        <f>IF(C5141+1=Protocol!$V$21,0,C5141+1)</f>
        <v>5</v>
      </c>
      <c r="D5142" s="1">
        <f t="shared" si="177"/>
        <v>5</v>
      </c>
      <c r="E5142" s="1" t="str">
        <f>INDEX(Protocol[Mark],MATCH(C5142,Protocol[Step],0))</f>
        <v>M(c)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332010005</v>
      </c>
      <c r="H5142" s="134">
        <f>Systematic[[#This Row],[SampleVariableLabel]]+100*Systematic[[#This Row],[State]]</f>
        <v>332010505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332</v>
      </c>
      <c r="B5143" s="1">
        <f>IF(C5143=0,IF(B5142=Protocol!$V$20,1,B5142+1),B5142)</f>
        <v>1</v>
      </c>
      <c r="C5143" s="1">
        <f>IF(C5142+1=Protocol!$V$21,0,C5142+1)</f>
        <v>6</v>
      </c>
      <c r="D5143" s="1">
        <f t="shared" si="177"/>
        <v>6</v>
      </c>
      <c r="E5143" s="1" t="str">
        <f>INDEX(Protocol[Mark],MATCH(C5143,Protocol[Step],0))</f>
        <v>4P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332010006</v>
      </c>
      <c r="H5143" s="134">
        <f>Systematic[[#This Row],[SampleVariableLabel]]+100*Systematic[[#This Row],[State]]</f>
        <v>332010606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332</v>
      </c>
      <c r="B5144" s="1">
        <f>IF(C5144=0,IF(B5143=Protocol!$V$20,1,B5143+1),B5143)</f>
        <v>1</v>
      </c>
      <c r="C5144" s="1">
        <f>IF(C5143+1=Protocol!$V$21,0,C5143+1)</f>
        <v>7</v>
      </c>
      <c r="D5144" s="1">
        <f t="shared" si="177"/>
        <v>1</v>
      </c>
      <c r="E5144" s="1" t="str">
        <f>INDEX(Protocol[Mark],MATCH(C5144,Protocol[Step],0))</f>
        <v>5G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332010001</v>
      </c>
      <c r="H5144" s="134">
        <f>Systematic[[#This Row],[SampleVariableLabel]]+100*Systematic[[#This Row],[State]]</f>
        <v>332010701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332</v>
      </c>
      <c r="B5145" s="1">
        <f>IF(C5145=0,IF(B5144=Protocol!$V$20,1,B5144+1),B5144)</f>
        <v>1</v>
      </c>
      <c r="C5145" s="1">
        <f>IF(C5144+1=Protocol!$V$21,0,C5144+1)</f>
        <v>8</v>
      </c>
      <c r="D5145" s="1">
        <f t="shared" si="177"/>
        <v>2</v>
      </c>
      <c r="E5145" s="1" t="str">
        <f>INDEX(Protocol[Mark],MATCH(C5145,Protocol[Step],0))</f>
        <v>6S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332010002</v>
      </c>
      <c r="H5145" s="134">
        <f>Systematic[[#This Row],[SampleVariableLabel]]+100*Systematic[[#This Row],[State]]</f>
        <v>332010802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332</v>
      </c>
      <c r="B5146" s="1">
        <f>IF(C5146=0,IF(B5145=Protocol!$V$20,1,B5145+1),B5145)</f>
        <v>1</v>
      </c>
      <c r="C5146" s="1">
        <f>IF(C5145+1=Protocol!$V$21,0,C5145+1)</f>
        <v>9</v>
      </c>
      <c r="D5146" s="1">
        <f t="shared" si="177"/>
        <v>3</v>
      </c>
      <c r="E5146" s="1" t="str">
        <f>INDEX(Protocol[Mark],MATCH(C5146,Protocol[Step],0))</f>
        <v>7Gp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332010003</v>
      </c>
      <c r="H5146" s="134">
        <f>Systematic[[#This Row],[SampleVariableLabel]]+100*Systematic[[#This Row],[State]]</f>
        <v>332010903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332</v>
      </c>
      <c r="B5147" s="1">
        <f>IF(C5147=0,IF(B5146=Protocol!$V$20,1,B5146+1),B5146)</f>
        <v>1</v>
      </c>
      <c r="C5147" s="1">
        <f>IF(C5146+1=Protocol!$V$21,0,C5146+1)</f>
        <v>10</v>
      </c>
      <c r="D5147" s="1">
        <f t="shared" si="177"/>
        <v>4</v>
      </c>
      <c r="E5147" s="1" t="str">
        <f>INDEX(Protocol[Mark],MATCH(C5147,Protocol[Step],0))</f>
        <v>8U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332010004</v>
      </c>
      <c r="H5147" s="134">
        <f>Systematic[[#This Row],[SampleVariableLabel]]+100*Systematic[[#This Row],[State]]</f>
        <v>332011004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332</v>
      </c>
      <c r="B5148" s="1">
        <f>IF(C5148=0,IF(B5147=Protocol!$V$20,1,B5147+1),B5147)</f>
        <v>1</v>
      </c>
      <c r="C5148" s="1">
        <f>IF(C5147+1=Protocol!$V$21,0,C5147+1)</f>
        <v>11</v>
      </c>
      <c r="D5148" s="1">
        <f t="shared" si="177"/>
        <v>5</v>
      </c>
      <c r="E5148" s="1" t="str">
        <f>INDEX(Protocol[Mark],MATCH(C5148,Protocol[Step],0))</f>
        <v>9Rot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332010005</v>
      </c>
      <c r="H5148" s="134">
        <f>Systematic[[#This Row],[SampleVariableLabel]]+100*Systematic[[#This Row],[State]]</f>
        <v>332011105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332</v>
      </c>
      <c r="B5149" s="1">
        <f>IF(C5149=0,IF(B5148=Protocol!$V$20,1,B5148+1),B5148)</f>
        <v>1</v>
      </c>
      <c r="C5149" s="1">
        <f>IF(C5148+1=Protocol!$V$21,0,C5148+1)</f>
        <v>12</v>
      </c>
      <c r="D5149" s="1">
        <f t="shared" si="177"/>
        <v>6</v>
      </c>
      <c r="E5149" s="1" t="str">
        <f>INDEX(Protocol[Mark],MATCH(C5149,Protocol[Step],0))</f>
        <v>10Ama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332010006</v>
      </c>
      <c r="H5149" s="134">
        <f>Systematic[[#This Row],[SampleVariableLabel]]+100*Systematic[[#This Row],[State]]</f>
        <v>332011206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333</v>
      </c>
      <c r="B5150" s="1">
        <f>IF(C5150=0,IF(B5149=Protocol!$V$20,1,B5149+1),B5149)</f>
        <v>1</v>
      </c>
      <c r="C5150" s="1">
        <f>IF(C5149+1=Protocol!$V$21,0,C5149+1)</f>
        <v>0</v>
      </c>
      <c r="D5150" s="1">
        <f t="shared" si="177"/>
        <v>1</v>
      </c>
      <c r="E5150" s="1" t="str">
        <f>INDEX(Protocol[Mark],MATCH(C5150,Protocol[Step],0))</f>
        <v>0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333010001</v>
      </c>
      <c r="H5150" s="134">
        <f>Systematic[[#This Row],[SampleVariableLabel]]+100*Systematic[[#This Row],[State]]</f>
        <v>333010001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333</v>
      </c>
      <c r="B5151" s="1">
        <f>IF(C5151=0,IF(B5150=Protocol!$V$20,1,B5150+1),B5150)</f>
        <v>1</v>
      </c>
      <c r="C5151" s="1">
        <f>IF(C5150+1=Protocol!$V$21,0,C5150+1)</f>
        <v>1</v>
      </c>
      <c r="D5151" s="1">
        <f t="shared" si="177"/>
        <v>2</v>
      </c>
      <c r="E5151" s="1" t="str">
        <f>INDEX(Protocol[Mark],MATCH(C5151,Protocol[Step],0))</f>
        <v>1D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333010002</v>
      </c>
      <c r="H5151" s="134">
        <f>Systematic[[#This Row],[SampleVariableLabel]]+100*Systematic[[#This Row],[State]]</f>
        <v>333010102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333</v>
      </c>
      <c r="B5152" s="1">
        <f>IF(C5152=0,IF(B5151=Protocol!$V$20,1,B5151+1),B5151)</f>
        <v>1</v>
      </c>
      <c r="C5152" s="1">
        <f>IF(C5151+1=Protocol!$V$21,0,C5151+1)</f>
        <v>2</v>
      </c>
      <c r="D5152" s="1">
        <f t="shared" si="177"/>
        <v>3</v>
      </c>
      <c r="E5152" s="1" t="str">
        <f>INDEX(Protocol[Mark],MATCH(C5152,Protocol[Step],0))</f>
        <v>(M.1)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333010003</v>
      </c>
      <c r="H5152" s="134">
        <f>Systematic[[#This Row],[SampleVariableLabel]]+100*Systematic[[#This Row],[State]]</f>
        <v>333010203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333</v>
      </c>
      <c r="B5153" s="1">
        <f>IF(C5153=0,IF(B5152=Protocol!$V$20,1,B5152+1),B5152)</f>
        <v>1</v>
      </c>
      <c r="C5153" s="1">
        <f>IF(C5152+1=Protocol!$V$21,0,C5152+1)</f>
        <v>3</v>
      </c>
      <c r="D5153" s="1">
        <f t="shared" si="177"/>
        <v>4</v>
      </c>
      <c r="E5153" s="1" t="str">
        <f>INDEX(Protocol[Mark],MATCH(C5153,Protocol[Step],0))</f>
        <v>2Oct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333010004</v>
      </c>
      <c r="H5153" s="134">
        <f>Systematic[[#This Row],[SampleVariableLabel]]+100*Systematic[[#This Row],[State]]</f>
        <v>333010304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333</v>
      </c>
      <c r="B5154" s="1">
        <f>IF(C5154=0,IF(B5153=Protocol!$V$20,1,B5153+1),B5153)</f>
        <v>1</v>
      </c>
      <c r="C5154" s="1">
        <f>IF(C5153+1=Protocol!$V$21,0,C5153+1)</f>
        <v>4</v>
      </c>
      <c r="D5154" s="1">
        <f t="shared" si="177"/>
        <v>5</v>
      </c>
      <c r="E5154" s="1" t="str">
        <f>INDEX(Protocol[Mark],MATCH(C5154,Protocol[Step],0))</f>
        <v>3M2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333010005</v>
      </c>
      <c r="H5154" s="134">
        <f>Systematic[[#This Row],[SampleVariableLabel]]+100*Systematic[[#This Row],[State]]</f>
        <v>333010405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333</v>
      </c>
      <c r="B5155" s="1">
        <f>IF(C5155=0,IF(B5154=Protocol!$V$20,1,B5154+1),B5154)</f>
        <v>1</v>
      </c>
      <c r="C5155" s="1">
        <f>IF(C5154+1=Protocol!$V$21,0,C5154+1)</f>
        <v>5</v>
      </c>
      <c r="D5155" s="1">
        <f t="shared" si="177"/>
        <v>6</v>
      </c>
      <c r="E5155" s="1" t="str">
        <f>INDEX(Protocol[Mark],MATCH(C5155,Protocol[Step],0))</f>
        <v>M(c)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333010006</v>
      </c>
      <c r="H5155" s="134">
        <f>Systematic[[#This Row],[SampleVariableLabel]]+100*Systematic[[#This Row],[State]]</f>
        <v>333010506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333</v>
      </c>
      <c r="B5156" s="1">
        <f>IF(C5156=0,IF(B5155=Protocol!$V$20,1,B5155+1),B5155)</f>
        <v>1</v>
      </c>
      <c r="C5156" s="1">
        <f>IF(C5155+1=Protocol!$V$21,0,C5155+1)</f>
        <v>6</v>
      </c>
      <c r="D5156" s="1">
        <f t="shared" si="177"/>
        <v>1</v>
      </c>
      <c r="E5156" s="1" t="str">
        <f>INDEX(Protocol[Mark],MATCH(C5156,Protocol[Step],0))</f>
        <v>4P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333010001</v>
      </c>
      <c r="H5156" s="134">
        <f>Systematic[[#This Row],[SampleVariableLabel]]+100*Systematic[[#This Row],[State]]</f>
        <v>333010601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333</v>
      </c>
      <c r="B5157" s="1">
        <f>IF(C5157=0,IF(B5156=Protocol!$V$20,1,B5156+1),B5156)</f>
        <v>1</v>
      </c>
      <c r="C5157" s="1">
        <f>IF(C5156+1=Protocol!$V$21,0,C5156+1)</f>
        <v>7</v>
      </c>
      <c r="D5157" s="1">
        <f t="shared" si="177"/>
        <v>2</v>
      </c>
      <c r="E5157" s="1" t="str">
        <f>INDEX(Protocol[Mark],MATCH(C5157,Protocol[Step],0))</f>
        <v>5G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333010002</v>
      </c>
      <c r="H5157" s="134">
        <f>Systematic[[#This Row],[SampleVariableLabel]]+100*Systematic[[#This Row],[State]]</f>
        <v>333010702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333</v>
      </c>
      <c r="B5158" s="1">
        <f>IF(C5158=0,IF(B5157=Protocol!$V$20,1,B5157+1),B5157)</f>
        <v>1</v>
      </c>
      <c r="C5158" s="1">
        <f>IF(C5157+1=Protocol!$V$21,0,C5157+1)</f>
        <v>8</v>
      </c>
      <c r="D5158" s="1">
        <f t="shared" si="177"/>
        <v>3</v>
      </c>
      <c r="E5158" s="1" t="str">
        <f>INDEX(Protocol[Mark],MATCH(C5158,Protocol[Step],0))</f>
        <v>6S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333010003</v>
      </c>
      <c r="H5158" s="134">
        <f>Systematic[[#This Row],[SampleVariableLabel]]+100*Systematic[[#This Row],[State]]</f>
        <v>333010803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333</v>
      </c>
      <c r="B5159" s="1">
        <f>IF(C5159=0,IF(B5158=Protocol!$V$20,1,B5158+1),B5158)</f>
        <v>1</v>
      </c>
      <c r="C5159" s="1">
        <f>IF(C5158+1=Protocol!$V$21,0,C5158+1)</f>
        <v>9</v>
      </c>
      <c r="D5159" s="1">
        <f t="shared" si="177"/>
        <v>4</v>
      </c>
      <c r="E5159" s="1" t="str">
        <f>INDEX(Protocol[Mark],MATCH(C5159,Protocol[Step],0))</f>
        <v>7Gp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333010004</v>
      </c>
      <c r="H5159" s="134">
        <f>Systematic[[#This Row],[SampleVariableLabel]]+100*Systematic[[#This Row],[State]]</f>
        <v>333010904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333</v>
      </c>
      <c r="B5160" s="1">
        <f>IF(C5160=0,IF(B5159=Protocol!$V$20,1,B5159+1),B5159)</f>
        <v>1</v>
      </c>
      <c r="C5160" s="1">
        <f>IF(C5159+1=Protocol!$V$21,0,C5159+1)</f>
        <v>10</v>
      </c>
      <c r="D5160" s="1">
        <f t="shared" si="177"/>
        <v>5</v>
      </c>
      <c r="E5160" s="1" t="str">
        <f>INDEX(Protocol[Mark],MATCH(C5160,Protocol[Step],0))</f>
        <v>8U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333010005</v>
      </c>
      <c r="H5160" s="134">
        <f>Systematic[[#This Row],[SampleVariableLabel]]+100*Systematic[[#This Row],[State]]</f>
        <v>333011005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333</v>
      </c>
      <c r="B5161" s="1">
        <f>IF(C5161=0,IF(B5160=Protocol!$V$20,1,B5160+1),B5160)</f>
        <v>1</v>
      </c>
      <c r="C5161" s="1">
        <f>IF(C5160+1=Protocol!$V$21,0,C5160+1)</f>
        <v>11</v>
      </c>
      <c r="D5161" s="1">
        <f t="shared" si="177"/>
        <v>6</v>
      </c>
      <c r="E5161" s="1" t="str">
        <f>INDEX(Protocol[Mark],MATCH(C5161,Protocol[Step],0))</f>
        <v>9Rot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333010006</v>
      </c>
      <c r="H5161" s="134">
        <f>Systematic[[#This Row],[SampleVariableLabel]]+100*Systematic[[#This Row],[State]]</f>
        <v>333011106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333</v>
      </c>
      <c r="B5162" s="1">
        <f>IF(C5162=0,IF(B5161=Protocol!$V$20,1,B5161+1),B5161)</f>
        <v>1</v>
      </c>
      <c r="C5162" s="1">
        <f>IF(C5161+1=Protocol!$V$21,0,C5161+1)</f>
        <v>12</v>
      </c>
      <c r="D5162" s="1">
        <f t="shared" si="177"/>
        <v>1</v>
      </c>
      <c r="E5162" s="1" t="str">
        <f>INDEX(Protocol[Mark],MATCH(C5162,Protocol[Step],0))</f>
        <v>10Ama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333010001</v>
      </c>
      <c r="H5162" s="134">
        <f>Systematic[[#This Row],[SampleVariableLabel]]+100*Systematic[[#This Row],[State]]</f>
        <v>333011201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334</v>
      </c>
      <c r="B5163" s="1">
        <f>IF(C5163=0,IF(B5162=Protocol!$V$20,1,B5162+1),B5162)</f>
        <v>1</v>
      </c>
      <c r="C5163" s="1">
        <f>IF(C5162+1=Protocol!$V$21,0,C5162+1)</f>
        <v>0</v>
      </c>
      <c r="D5163" s="1">
        <f t="shared" si="177"/>
        <v>2</v>
      </c>
      <c r="E5163" s="1" t="str">
        <f>INDEX(Protocol[Mark],MATCH(C5163,Protocol[Step],0))</f>
        <v>0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334010002</v>
      </c>
      <c r="H5163" s="134">
        <f>Systematic[[#This Row],[SampleVariableLabel]]+100*Systematic[[#This Row],[State]]</f>
        <v>334010002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334</v>
      </c>
      <c r="B5164" s="1">
        <f>IF(C5164=0,IF(B5163=Protocol!$V$20,1,B5163+1),B5163)</f>
        <v>1</v>
      </c>
      <c r="C5164" s="1">
        <f>IF(C5163+1=Protocol!$V$21,0,C5163+1)</f>
        <v>1</v>
      </c>
      <c r="D5164" s="1">
        <f t="shared" si="177"/>
        <v>3</v>
      </c>
      <c r="E5164" s="1" t="str">
        <f>INDEX(Protocol[Mark],MATCH(C5164,Protocol[Step],0))</f>
        <v>1D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334010003</v>
      </c>
      <c r="H5164" s="134">
        <f>Systematic[[#This Row],[SampleVariableLabel]]+100*Systematic[[#This Row],[State]]</f>
        <v>334010103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334</v>
      </c>
      <c r="B5165" s="1">
        <f>IF(C5165=0,IF(B5164=Protocol!$V$20,1,B5164+1),B5164)</f>
        <v>1</v>
      </c>
      <c r="C5165" s="1">
        <f>IF(C5164+1=Protocol!$V$21,0,C5164+1)</f>
        <v>2</v>
      </c>
      <c r="D5165" s="1">
        <f t="shared" si="177"/>
        <v>4</v>
      </c>
      <c r="E5165" s="1" t="str">
        <f>INDEX(Protocol[Mark],MATCH(C5165,Protocol[Step],0))</f>
        <v>(M.1)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334010004</v>
      </c>
      <c r="H5165" s="134">
        <f>Systematic[[#This Row],[SampleVariableLabel]]+100*Systematic[[#This Row],[State]]</f>
        <v>334010204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334</v>
      </c>
      <c r="B5166" s="1">
        <f>IF(C5166=0,IF(B5165=Protocol!$V$20,1,B5165+1),B5165)</f>
        <v>1</v>
      </c>
      <c r="C5166" s="1">
        <f>IF(C5165+1=Protocol!$V$21,0,C5165+1)</f>
        <v>3</v>
      </c>
      <c r="D5166" s="1">
        <f t="shared" si="177"/>
        <v>5</v>
      </c>
      <c r="E5166" s="1" t="str">
        <f>INDEX(Protocol[Mark],MATCH(C5166,Protocol[Step],0))</f>
        <v>2Oct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334010005</v>
      </c>
      <c r="H5166" s="134">
        <f>Systematic[[#This Row],[SampleVariableLabel]]+100*Systematic[[#This Row],[State]]</f>
        <v>334010305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334</v>
      </c>
      <c r="B5167" s="1">
        <f>IF(C5167=0,IF(B5166=Protocol!$V$20,1,B5166+1),B5166)</f>
        <v>1</v>
      </c>
      <c r="C5167" s="1">
        <f>IF(C5166+1=Protocol!$V$21,0,C5166+1)</f>
        <v>4</v>
      </c>
      <c r="D5167" s="1">
        <f t="shared" si="177"/>
        <v>6</v>
      </c>
      <c r="E5167" s="1" t="str">
        <f>INDEX(Protocol[Mark],MATCH(C5167,Protocol[Step],0))</f>
        <v>3M2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334010006</v>
      </c>
      <c r="H5167" s="134">
        <f>Systematic[[#This Row],[SampleVariableLabel]]+100*Systematic[[#This Row],[State]]</f>
        <v>334010406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334</v>
      </c>
      <c r="B5168" s="1">
        <f>IF(C5168=0,IF(B5167=Protocol!$V$20,1,B5167+1),B5167)</f>
        <v>1</v>
      </c>
      <c r="C5168" s="1">
        <f>IF(C5167+1=Protocol!$V$21,0,C5167+1)</f>
        <v>5</v>
      </c>
      <c r="D5168" s="1">
        <f t="shared" si="177"/>
        <v>1</v>
      </c>
      <c r="E5168" s="1" t="str">
        <f>INDEX(Protocol[Mark],MATCH(C5168,Protocol[Step],0))</f>
        <v>M(c)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334010001</v>
      </c>
      <c r="H5168" s="134">
        <f>Systematic[[#This Row],[SampleVariableLabel]]+100*Systematic[[#This Row],[State]]</f>
        <v>334010501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334</v>
      </c>
      <c r="B5169" s="1">
        <f>IF(C5169=0,IF(B5168=Protocol!$V$20,1,B5168+1),B5168)</f>
        <v>1</v>
      </c>
      <c r="C5169" s="1">
        <f>IF(C5168+1=Protocol!$V$21,0,C5168+1)</f>
        <v>6</v>
      </c>
      <c r="D5169" s="1">
        <f t="shared" si="177"/>
        <v>2</v>
      </c>
      <c r="E5169" s="1" t="str">
        <f>INDEX(Protocol[Mark],MATCH(C5169,Protocol[Step],0))</f>
        <v>4P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334010002</v>
      </c>
      <c r="H5169" s="134">
        <f>Systematic[[#This Row],[SampleVariableLabel]]+100*Systematic[[#This Row],[State]]</f>
        <v>334010602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334</v>
      </c>
      <c r="B5170" s="1">
        <f>IF(C5170=0,IF(B5169=Protocol!$V$20,1,B5169+1),B5169)</f>
        <v>1</v>
      </c>
      <c r="C5170" s="1">
        <f>IF(C5169+1=Protocol!$V$21,0,C5169+1)</f>
        <v>7</v>
      </c>
      <c r="D5170" s="1">
        <f t="shared" si="177"/>
        <v>3</v>
      </c>
      <c r="E5170" s="1" t="str">
        <f>INDEX(Protocol[Mark],MATCH(C5170,Protocol[Step],0))</f>
        <v>5G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334010003</v>
      </c>
      <c r="H5170" s="134">
        <f>Systematic[[#This Row],[SampleVariableLabel]]+100*Systematic[[#This Row],[State]]</f>
        <v>334010703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334</v>
      </c>
      <c r="B5171" s="1">
        <f>IF(C5171=0,IF(B5170=Protocol!$V$20,1,B5170+1),B5170)</f>
        <v>1</v>
      </c>
      <c r="C5171" s="1">
        <f>IF(C5170+1=Protocol!$V$21,0,C5170+1)</f>
        <v>8</v>
      </c>
      <c r="D5171" s="1">
        <f t="shared" si="177"/>
        <v>4</v>
      </c>
      <c r="E5171" s="1" t="str">
        <f>INDEX(Protocol[Mark],MATCH(C5171,Protocol[Step],0))</f>
        <v>6S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334010004</v>
      </c>
      <c r="H5171" s="134">
        <f>Systematic[[#This Row],[SampleVariableLabel]]+100*Systematic[[#This Row],[State]]</f>
        <v>334010804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334</v>
      </c>
      <c r="B5172" s="1">
        <f>IF(C5172=0,IF(B5171=Protocol!$V$20,1,B5171+1),B5171)</f>
        <v>1</v>
      </c>
      <c r="C5172" s="1">
        <f>IF(C5171+1=Protocol!$V$21,0,C5171+1)</f>
        <v>9</v>
      </c>
      <c r="D5172" s="1">
        <f t="shared" si="177"/>
        <v>5</v>
      </c>
      <c r="E5172" s="1" t="str">
        <f>INDEX(Protocol[Mark],MATCH(C5172,Protocol[Step],0))</f>
        <v>7Gp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334010005</v>
      </c>
      <c r="H5172" s="134">
        <f>Systematic[[#This Row],[SampleVariableLabel]]+100*Systematic[[#This Row],[State]]</f>
        <v>334010905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334</v>
      </c>
      <c r="B5173" s="1">
        <f>IF(C5173=0,IF(B5172=Protocol!$V$20,1,B5172+1),B5172)</f>
        <v>1</v>
      </c>
      <c r="C5173" s="1">
        <f>IF(C5172+1=Protocol!$V$21,0,C5172+1)</f>
        <v>10</v>
      </c>
      <c r="D5173" s="1">
        <f t="shared" si="177"/>
        <v>6</v>
      </c>
      <c r="E5173" s="1" t="str">
        <f>INDEX(Protocol[Mark],MATCH(C5173,Protocol[Step],0))</f>
        <v>8U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334010006</v>
      </c>
      <c r="H5173" s="134">
        <f>Systematic[[#This Row],[SampleVariableLabel]]+100*Systematic[[#This Row],[State]]</f>
        <v>334011006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334</v>
      </c>
      <c r="B5174" s="1">
        <f>IF(C5174=0,IF(B5173=Protocol!$V$20,1,B5173+1),B5173)</f>
        <v>1</v>
      </c>
      <c r="C5174" s="1">
        <f>IF(C5173+1=Protocol!$V$21,0,C5173+1)</f>
        <v>11</v>
      </c>
      <c r="D5174" s="1">
        <f t="shared" si="177"/>
        <v>1</v>
      </c>
      <c r="E5174" s="1" t="str">
        <f>INDEX(Protocol[Mark],MATCH(C5174,Protocol[Step],0))</f>
        <v>9Rot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334010001</v>
      </c>
      <c r="H5174" s="134">
        <f>Systematic[[#This Row],[SampleVariableLabel]]+100*Systematic[[#This Row],[State]]</f>
        <v>334011101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334</v>
      </c>
      <c r="B5175" s="1">
        <f>IF(C5175=0,IF(B5174=Protocol!$V$20,1,B5174+1),B5174)</f>
        <v>1</v>
      </c>
      <c r="C5175" s="1">
        <f>IF(C5174+1=Protocol!$V$21,0,C5174+1)</f>
        <v>12</v>
      </c>
      <c r="D5175" s="1">
        <f t="shared" si="177"/>
        <v>2</v>
      </c>
      <c r="E5175" s="1" t="str">
        <f>INDEX(Protocol[Mark],MATCH(C5175,Protocol[Step],0))</f>
        <v>10Ama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334010002</v>
      </c>
      <c r="H5175" s="134">
        <f>Systematic[[#This Row],[SampleVariableLabel]]+100*Systematic[[#This Row],[State]]</f>
        <v>334011202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335</v>
      </c>
      <c r="B5176" s="1">
        <f>IF(C5176=0,IF(B5175=Protocol!$V$20,1,B5175+1),B5175)</f>
        <v>1</v>
      </c>
      <c r="C5176" s="1">
        <f>IF(C5175+1=Protocol!$V$21,0,C5175+1)</f>
        <v>0</v>
      </c>
      <c r="D5176" s="1">
        <f t="shared" si="177"/>
        <v>3</v>
      </c>
      <c r="E5176" s="1" t="str">
        <f>INDEX(Protocol[Mark],MATCH(C5176,Protocol[Step],0))</f>
        <v>0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335010003</v>
      </c>
      <c r="H5176" s="134">
        <f>Systematic[[#This Row],[SampleVariableLabel]]+100*Systematic[[#This Row],[State]]</f>
        <v>335010003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335</v>
      </c>
      <c r="B5177" s="1">
        <f>IF(C5177=0,IF(B5176=Protocol!$V$20,1,B5176+1),B5176)</f>
        <v>1</v>
      </c>
      <c r="C5177" s="1">
        <f>IF(C5176+1=Protocol!$V$21,0,C5176+1)</f>
        <v>1</v>
      </c>
      <c r="D5177" s="1">
        <f t="shared" si="177"/>
        <v>4</v>
      </c>
      <c r="E5177" s="1" t="str">
        <f>INDEX(Protocol[Mark],MATCH(C5177,Protocol[Step],0))</f>
        <v>1D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335010004</v>
      </c>
      <c r="H5177" s="134">
        <f>Systematic[[#This Row],[SampleVariableLabel]]+100*Systematic[[#This Row],[State]]</f>
        <v>335010104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335</v>
      </c>
      <c r="B5178" s="1">
        <f>IF(C5178=0,IF(B5177=Protocol!$V$20,1,B5177+1),B5177)</f>
        <v>1</v>
      </c>
      <c r="C5178" s="1">
        <f>IF(C5177+1=Protocol!$V$21,0,C5177+1)</f>
        <v>2</v>
      </c>
      <c r="D5178" s="1">
        <f t="shared" si="177"/>
        <v>5</v>
      </c>
      <c r="E5178" s="1" t="str">
        <f>INDEX(Protocol[Mark],MATCH(C5178,Protocol[Step],0))</f>
        <v>(M.1)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335010005</v>
      </c>
      <c r="H5178" s="134">
        <f>Systematic[[#This Row],[SampleVariableLabel]]+100*Systematic[[#This Row],[State]]</f>
        <v>335010205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335</v>
      </c>
      <c r="B5179" s="1">
        <f>IF(C5179=0,IF(B5178=Protocol!$V$20,1,B5178+1),B5178)</f>
        <v>1</v>
      </c>
      <c r="C5179" s="1">
        <f>IF(C5178+1=Protocol!$V$21,0,C5178+1)</f>
        <v>3</v>
      </c>
      <c r="D5179" s="1">
        <f t="shared" si="177"/>
        <v>6</v>
      </c>
      <c r="E5179" s="1" t="str">
        <f>INDEX(Protocol[Mark],MATCH(C5179,Protocol[Step],0))</f>
        <v>2Oct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335010006</v>
      </c>
      <c r="H5179" s="134">
        <f>Systematic[[#This Row],[SampleVariableLabel]]+100*Systematic[[#This Row],[State]]</f>
        <v>335010306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335</v>
      </c>
      <c r="B5180" s="1">
        <f>IF(C5180=0,IF(B5179=Protocol!$V$20,1,B5179+1),B5179)</f>
        <v>1</v>
      </c>
      <c r="C5180" s="1">
        <f>IF(C5179+1=Protocol!$V$21,0,C5179+1)</f>
        <v>4</v>
      </c>
      <c r="D5180" s="1">
        <f t="shared" si="177"/>
        <v>1</v>
      </c>
      <c r="E5180" s="1" t="str">
        <f>INDEX(Protocol[Mark],MATCH(C5180,Protocol[Step],0))</f>
        <v>3M2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335010001</v>
      </c>
      <c r="H5180" s="134">
        <f>Systematic[[#This Row],[SampleVariableLabel]]+100*Systematic[[#This Row],[State]]</f>
        <v>335010401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335</v>
      </c>
      <c r="B5181" s="1">
        <f>IF(C5181=0,IF(B5180=Protocol!$V$20,1,B5180+1),B5180)</f>
        <v>1</v>
      </c>
      <c r="C5181" s="1">
        <f>IF(C5180+1=Protocol!$V$21,0,C5180+1)</f>
        <v>5</v>
      </c>
      <c r="D5181" s="1">
        <f t="shared" si="177"/>
        <v>2</v>
      </c>
      <c r="E5181" s="1" t="str">
        <f>INDEX(Protocol[Mark],MATCH(C5181,Protocol[Step],0))</f>
        <v>M(c)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335010002</v>
      </c>
      <c r="H5181" s="134">
        <f>Systematic[[#This Row],[SampleVariableLabel]]+100*Systematic[[#This Row],[State]]</f>
        <v>335010502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335</v>
      </c>
      <c r="B5182" s="1">
        <f>IF(C5182=0,IF(B5181=Protocol!$V$20,1,B5181+1),B5181)</f>
        <v>1</v>
      </c>
      <c r="C5182" s="1">
        <f>IF(C5181+1=Protocol!$V$21,0,C5181+1)</f>
        <v>6</v>
      </c>
      <c r="D5182" s="1">
        <f t="shared" si="177"/>
        <v>3</v>
      </c>
      <c r="E5182" s="1" t="str">
        <f>INDEX(Protocol[Mark],MATCH(C5182,Protocol[Step],0))</f>
        <v>4P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335010003</v>
      </c>
      <c r="H5182" s="134">
        <f>Systematic[[#This Row],[SampleVariableLabel]]+100*Systematic[[#This Row],[State]]</f>
        <v>335010603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335</v>
      </c>
      <c r="B5183" s="1">
        <f>IF(C5183=0,IF(B5182=Protocol!$V$20,1,B5182+1),B5182)</f>
        <v>1</v>
      </c>
      <c r="C5183" s="1">
        <f>IF(C5182+1=Protocol!$V$21,0,C5182+1)</f>
        <v>7</v>
      </c>
      <c r="D5183" s="1">
        <f t="shared" si="177"/>
        <v>4</v>
      </c>
      <c r="E5183" s="1" t="str">
        <f>INDEX(Protocol[Mark],MATCH(C5183,Protocol[Step],0))</f>
        <v>5G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335010004</v>
      </c>
      <c r="H5183" s="134">
        <f>Systematic[[#This Row],[SampleVariableLabel]]+100*Systematic[[#This Row],[State]]</f>
        <v>335010704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335</v>
      </c>
      <c r="B5184" s="1">
        <f>IF(C5184=0,IF(B5183=Protocol!$V$20,1,B5183+1),B5183)</f>
        <v>1</v>
      </c>
      <c r="C5184" s="1">
        <f>IF(C5183+1=Protocol!$V$21,0,C5183+1)</f>
        <v>8</v>
      </c>
      <c r="D5184" s="1">
        <f t="shared" si="177"/>
        <v>5</v>
      </c>
      <c r="E5184" s="1" t="str">
        <f>INDEX(Protocol[Mark],MATCH(C5184,Protocol[Step],0))</f>
        <v>6S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335010005</v>
      </c>
      <c r="H5184" s="134">
        <f>Systematic[[#This Row],[SampleVariableLabel]]+100*Systematic[[#This Row],[State]]</f>
        <v>335010805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335</v>
      </c>
      <c r="B5185" s="1">
        <f>IF(C5185=0,IF(B5184=Protocol!$V$20,1,B5184+1),B5184)</f>
        <v>1</v>
      </c>
      <c r="C5185" s="1">
        <f>IF(C5184+1=Protocol!$V$21,0,C5184+1)</f>
        <v>9</v>
      </c>
      <c r="D5185" s="1">
        <f t="shared" si="177"/>
        <v>6</v>
      </c>
      <c r="E5185" s="1" t="str">
        <f>INDEX(Protocol[Mark],MATCH(C5185,Protocol[Step],0))</f>
        <v>7Gp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335010006</v>
      </c>
      <c r="H5185" s="134">
        <f>Systematic[[#This Row],[SampleVariableLabel]]+100*Systematic[[#This Row],[State]]</f>
        <v>335010906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335</v>
      </c>
      <c r="B5186" s="1">
        <f>IF(C5186=0,IF(B5185=Protocol!$V$20,1,B5185+1),B5185)</f>
        <v>1</v>
      </c>
      <c r="C5186" s="1">
        <f>IF(C5185+1=Protocol!$V$21,0,C5185+1)</f>
        <v>10</v>
      </c>
      <c r="D5186" s="1">
        <f t="shared" si="177"/>
        <v>1</v>
      </c>
      <c r="E5186" s="1" t="str">
        <f>INDEX(Protocol[Mark],MATCH(C5186,Protocol[Step],0))</f>
        <v>8U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335010001</v>
      </c>
      <c r="H5186" s="134">
        <f>Systematic[[#This Row],[SampleVariableLabel]]+100*Systematic[[#This Row],[State]]</f>
        <v>335011001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335</v>
      </c>
      <c r="B5187" s="1">
        <f>IF(C5187=0,IF(B5186=Protocol!$V$20,1,B5186+1),B5186)</f>
        <v>1</v>
      </c>
      <c r="C5187" s="1">
        <f>IF(C5186+1=Protocol!$V$21,0,C5186+1)</f>
        <v>11</v>
      </c>
      <c r="D5187" s="1">
        <f t="shared" ref="D5187:D5250" si="179">IF(D5186=nVariables,1,D5186+1)</f>
        <v>2</v>
      </c>
      <c r="E5187" s="1" t="str">
        <f>INDEX(Protocol[Mark],MATCH(C5187,Protocol[Step],0))</f>
        <v>9Rot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335010002</v>
      </c>
      <c r="H5187" s="134">
        <f>Systematic[[#This Row],[SampleVariableLabel]]+100*Systematic[[#This Row],[State]]</f>
        <v>335011102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335</v>
      </c>
      <c r="B5188" s="1">
        <f>IF(C5188=0,IF(B5187=Protocol!$V$20,1,B5187+1),B5187)</f>
        <v>1</v>
      </c>
      <c r="C5188" s="1">
        <f>IF(C5187+1=Protocol!$V$21,0,C5187+1)</f>
        <v>12</v>
      </c>
      <c r="D5188" s="1">
        <f t="shared" si="179"/>
        <v>3</v>
      </c>
      <c r="E5188" s="1" t="str">
        <f>INDEX(Protocol[Mark],MATCH(C5188,Protocol[Step],0))</f>
        <v>10Ama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335010003</v>
      </c>
      <c r="H5188" s="134">
        <f>Systematic[[#This Row],[SampleVariableLabel]]+100*Systematic[[#This Row],[State]]</f>
        <v>335011203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336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0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336010004</v>
      </c>
      <c r="H5189" s="134">
        <f>Systematic[[#This Row],[SampleVariableLabel]]+100*Systematic[[#This Row],[State]]</f>
        <v>336010004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336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1D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336010005</v>
      </c>
      <c r="H5190" s="134">
        <f>Systematic[[#This Row],[SampleVariableLabel]]+100*Systematic[[#This Row],[State]]</f>
        <v>336010105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336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(M.1)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336010006</v>
      </c>
      <c r="H5191" s="134">
        <f>Systematic[[#This Row],[SampleVariableLabel]]+100*Systematic[[#This Row],[State]]</f>
        <v>336010206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336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2Oct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336010001</v>
      </c>
      <c r="H5192" s="134">
        <f>Systematic[[#This Row],[SampleVariableLabel]]+100*Systematic[[#This Row],[State]]</f>
        <v>336010301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336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3M2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336010002</v>
      </c>
      <c r="H5193" s="134">
        <f>Systematic[[#This Row],[SampleVariableLabel]]+100*Systematic[[#This Row],[State]]</f>
        <v>336010402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336</v>
      </c>
      <c r="B5194" s="1">
        <f>IF(C5194=0,IF(B5193=Protocol!$V$20,1,B5193+1),B5193)</f>
        <v>1</v>
      </c>
      <c r="C5194" s="1">
        <f>IF(C5193+1=Protocol!$V$21,0,C5193+1)</f>
        <v>5</v>
      </c>
      <c r="D5194" s="1">
        <f t="shared" si="179"/>
        <v>3</v>
      </c>
      <c r="E5194" s="1" t="str">
        <f>INDEX(Protocol[Mark],MATCH(C5194,Protocol[Step],0))</f>
        <v>M(c)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336010003</v>
      </c>
      <c r="H5194" s="134">
        <f>Systematic[[#This Row],[SampleVariableLabel]]+100*Systematic[[#This Row],[State]]</f>
        <v>336010503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336</v>
      </c>
      <c r="B5195" s="1">
        <f>IF(C5195=0,IF(B5194=Protocol!$V$20,1,B5194+1),B5194)</f>
        <v>1</v>
      </c>
      <c r="C5195" s="1">
        <f>IF(C5194+1=Protocol!$V$21,0,C5194+1)</f>
        <v>6</v>
      </c>
      <c r="D5195" s="1">
        <f t="shared" si="179"/>
        <v>4</v>
      </c>
      <c r="E5195" s="1" t="str">
        <f>INDEX(Protocol[Mark],MATCH(C5195,Protocol[Step],0))</f>
        <v>4P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336010004</v>
      </c>
      <c r="H5195" s="134">
        <f>Systematic[[#This Row],[SampleVariableLabel]]+100*Systematic[[#This Row],[State]]</f>
        <v>336010604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336</v>
      </c>
      <c r="B5196" s="1">
        <f>IF(C5196=0,IF(B5195=Protocol!$V$20,1,B5195+1),B5195)</f>
        <v>1</v>
      </c>
      <c r="C5196" s="1">
        <f>IF(C5195+1=Protocol!$V$21,0,C5195+1)</f>
        <v>7</v>
      </c>
      <c r="D5196" s="1">
        <f t="shared" si="179"/>
        <v>5</v>
      </c>
      <c r="E5196" s="1" t="str">
        <f>INDEX(Protocol[Mark],MATCH(C5196,Protocol[Step],0))</f>
        <v>5G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336010005</v>
      </c>
      <c r="H5196" s="134">
        <f>Systematic[[#This Row],[SampleVariableLabel]]+100*Systematic[[#This Row],[State]]</f>
        <v>336010705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336</v>
      </c>
      <c r="B5197" s="1">
        <f>IF(C5197=0,IF(B5196=Protocol!$V$20,1,B5196+1),B5196)</f>
        <v>1</v>
      </c>
      <c r="C5197" s="1">
        <f>IF(C5196+1=Protocol!$V$21,0,C5196+1)</f>
        <v>8</v>
      </c>
      <c r="D5197" s="1">
        <f t="shared" si="179"/>
        <v>6</v>
      </c>
      <c r="E5197" s="1" t="str">
        <f>INDEX(Protocol[Mark],MATCH(C5197,Protocol[Step],0))</f>
        <v>6S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336010006</v>
      </c>
      <c r="H5197" s="134">
        <f>Systematic[[#This Row],[SampleVariableLabel]]+100*Systematic[[#This Row],[State]]</f>
        <v>336010806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336</v>
      </c>
      <c r="B5198" s="1">
        <f>IF(C5198=0,IF(B5197=Protocol!$V$20,1,B5197+1),B5197)</f>
        <v>1</v>
      </c>
      <c r="C5198" s="1">
        <f>IF(C5197+1=Protocol!$V$21,0,C5197+1)</f>
        <v>9</v>
      </c>
      <c r="D5198" s="1">
        <f t="shared" si="179"/>
        <v>1</v>
      </c>
      <c r="E5198" s="1" t="str">
        <f>INDEX(Protocol[Mark],MATCH(C5198,Protocol[Step],0))</f>
        <v>7Gp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336010001</v>
      </c>
      <c r="H5198" s="134">
        <f>Systematic[[#This Row],[SampleVariableLabel]]+100*Systematic[[#This Row],[State]]</f>
        <v>336010901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336</v>
      </c>
      <c r="B5199" s="1">
        <f>IF(C5199=0,IF(B5198=Protocol!$V$20,1,B5198+1),B5198)</f>
        <v>1</v>
      </c>
      <c r="C5199" s="1">
        <f>IF(C5198+1=Protocol!$V$21,0,C5198+1)</f>
        <v>10</v>
      </c>
      <c r="D5199" s="1">
        <f t="shared" si="179"/>
        <v>2</v>
      </c>
      <c r="E5199" s="1" t="str">
        <f>INDEX(Protocol[Mark],MATCH(C5199,Protocol[Step],0))</f>
        <v>8U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336010002</v>
      </c>
      <c r="H5199" s="134">
        <f>Systematic[[#This Row],[SampleVariableLabel]]+100*Systematic[[#This Row],[State]]</f>
        <v>336011002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336</v>
      </c>
      <c r="B5200" s="1">
        <f>IF(C5200=0,IF(B5199=Protocol!$V$20,1,B5199+1),B5199)</f>
        <v>1</v>
      </c>
      <c r="C5200" s="1">
        <f>IF(C5199+1=Protocol!$V$21,0,C5199+1)</f>
        <v>11</v>
      </c>
      <c r="D5200" s="1">
        <f t="shared" si="179"/>
        <v>3</v>
      </c>
      <c r="E5200" s="1" t="str">
        <f>INDEX(Protocol[Mark],MATCH(C5200,Protocol[Step],0))</f>
        <v>9Rot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336010003</v>
      </c>
      <c r="H5200" s="134">
        <f>Systematic[[#This Row],[SampleVariableLabel]]+100*Systematic[[#This Row],[State]]</f>
        <v>336011103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336</v>
      </c>
      <c r="B5201" s="1">
        <f>IF(C5201=0,IF(B5200=Protocol!$V$20,1,B5200+1),B5200)</f>
        <v>1</v>
      </c>
      <c r="C5201" s="1">
        <f>IF(C5200+1=Protocol!$V$21,0,C5200+1)</f>
        <v>12</v>
      </c>
      <c r="D5201" s="1">
        <f t="shared" si="179"/>
        <v>4</v>
      </c>
      <c r="E5201" s="1" t="str">
        <f>INDEX(Protocol[Mark],MATCH(C5201,Protocol[Step],0))</f>
        <v>10Ama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336010004</v>
      </c>
      <c r="H5201" s="134">
        <f>Systematic[[#This Row],[SampleVariableLabel]]+100*Systematic[[#This Row],[State]]</f>
        <v>336011204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337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0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337010005</v>
      </c>
      <c r="H5202" s="134">
        <f>Systematic[[#This Row],[SampleVariableLabel]]+100*Systematic[[#This Row],[State]]</f>
        <v>337010005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337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337010006</v>
      </c>
      <c r="H5203" s="134">
        <f>Systematic[[#This Row],[SampleVariableLabel]]+100*Systematic[[#This Row],[State]]</f>
        <v>337010106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337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(M.1)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337010001</v>
      </c>
      <c r="H5204" s="134">
        <f>Systematic[[#This Row],[SampleVariableLabel]]+100*Systematic[[#This Row],[State]]</f>
        <v>337010201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337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2Oct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337010002</v>
      </c>
      <c r="H5205" s="134">
        <f>Systematic[[#This Row],[SampleVariableLabel]]+100*Systematic[[#This Row],[State]]</f>
        <v>337010302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337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3M2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337010003</v>
      </c>
      <c r="H5206" s="134">
        <f>Systematic[[#This Row],[SampleVariableLabel]]+100*Systematic[[#This Row],[State]]</f>
        <v>337010403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337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M(c)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337010004</v>
      </c>
      <c r="H5207" s="134">
        <f>Systematic[[#This Row],[SampleVariableLabel]]+100*Systematic[[#This Row],[State]]</f>
        <v>337010504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337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4P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337010005</v>
      </c>
      <c r="H5208" s="134">
        <f>Systematic[[#This Row],[SampleVariableLabel]]+100*Systematic[[#This Row],[State]]</f>
        <v>337010605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337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5G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337010006</v>
      </c>
      <c r="H5209" s="134">
        <f>Systematic[[#This Row],[SampleVariableLabel]]+100*Systematic[[#This Row],[State]]</f>
        <v>337010706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337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6S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337010001</v>
      </c>
      <c r="H5210" s="134">
        <f>Systematic[[#This Row],[SampleVariableLabel]]+100*Systematic[[#This Row],[State]]</f>
        <v>337010801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337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7Gp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337010002</v>
      </c>
      <c r="H5211" s="134">
        <f>Systematic[[#This Row],[SampleVariableLabel]]+100*Systematic[[#This Row],[State]]</f>
        <v>337010902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337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8U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337010003</v>
      </c>
      <c r="H5212" s="134">
        <f>Systematic[[#This Row],[SampleVariableLabel]]+100*Systematic[[#This Row],[State]]</f>
        <v>337011003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337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9Rot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337010004</v>
      </c>
      <c r="H5213" s="134">
        <f>Systematic[[#This Row],[SampleVariableLabel]]+100*Systematic[[#This Row],[State]]</f>
        <v>337011104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337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10Ama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337010005</v>
      </c>
      <c r="H5214" s="134">
        <f>Systematic[[#This Row],[SampleVariableLabel]]+100*Systematic[[#This Row],[State]]</f>
        <v>337011205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338</v>
      </c>
      <c r="B5215" s="1">
        <f>IF(C5215=0,IF(B5214=Protocol!$V$20,1,B5214+1),B5214)</f>
        <v>1</v>
      </c>
      <c r="C5215" s="1">
        <f>IF(C5214+1=Protocol!$V$21,0,C5214+1)</f>
        <v>0</v>
      </c>
      <c r="D5215" s="1">
        <f t="shared" si="179"/>
        <v>6</v>
      </c>
      <c r="E5215" s="1" t="str">
        <f>INDEX(Protocol[Mark],MATCH(C5215,Protocol[Step],0))</f>
        <v>0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338010006</v>
      </c>
      <c r="H5215" s="134">
        <f>Systematic[[#This Row],[SampleVariableLabel]]+100*Systematic[[#This Row],[State]]</f>
        <v>338010006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338</v>
      </c>
      <c r="B5216" s="1">
        <f>IF(C5216=0,IF(B5215=Protocol!$V$20,1,B5215+1),B5215)</f>
        <v>1</v>
      </c>
      <c r="C5216" s="1">
        <f>IF(C5215+1=Protocol!$V$21,0,C5215+1)</f>
        <v>1</v>
      </c>
      <c r="D5216" s="1">
        <f t="shared" si="179"/>
        <v>1</v>
      </c>
      <c r="E5216" s="1" t="str">
        <f>INDEX(Protocol[Mark],MATCH(C5216,Protocol[Step],0))</f>
        <v>1D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338010001</v>
      </c>
      <c r="H5216" s="134">
        <f>Systematic[[#This Row],[SampleVariableLabel]]+100*Systematic[[#This Row],[State]]</f>
        <v>338010101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338</v>
      </c>
      <c r="B5217" s="1">
        <f>IF(C5217=0,IF(B5216=Protocol!$V$20,1,B5216+1),B5216)</f>
        <v>1</v>
      </c>
      <c r="C5217" s="1">
        <f>IF(C5216+1=Protocol!$V$21,0,C5216+1)</f>
        <v>2</v>
      </c>
      <c r="D5217" s="1">
        <f t="shared" si="179"/>
        <v>2</v>
      </c>
      <c r="E5217" s="1" t="str">
        <f>INDEX(Protocol[Mark],MATCH(C5217,Protocol[Step],0))</f>
        <v>(M.1)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338010002</v>
      </c>
      <c r="H5217" s="134">
        <f>Systematic[[#This Row],[SampleVariableLabel]]+100*Systematic[[#This Row],[State]]</f>
        <v>338010202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338</v>
      </c>
      <c r="B5218" s="1">
        <f>IF(C5218=0,IF(B5217=Protocol!$V$20,1,B5217+1),B5217)</f>
        <v>1</v>
      </c>
      <c r="C5218" s="1">
        <f>IF(C5217+1=Protocol!$V$21,0,C5217+1)</f>
        <v>3</v>
      </c>
      <c r="D5218" s="1">
        <f t="shared" si="179"/>
        <v>3</v>
      </c>
      <c r="E5218" s="1" t="str">
        <f>INDEX(Protocol[Mark],MATCH(C5218,Protocol[Step],0))</f>
        <v>2Oct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338010003</v>
      </c>
      <c r="H5218" s="134">
        <f>Systematic[[#This Row],[SampleVariableLabel]]+100*Systematic[[#This Row],[State]]</f>
        <v>338010303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338</v>
      </c>
      <c r="B5219" s="1">
        <f>IF(C5219=0,IF(B5218=Protocol!$V$20,1,B5218+1),B5218)</f>
        <v>1</v>
      </c>
      <c r="C5219" s="1">
        <f>IF(C5218+1=Protocol!$V$21,0,C5218+1)</f>
        <v>4</v>
      </c>
      <c r="D5219" s="1">
        <f t="shared" si="179"/>
        <v>4</v>
      </c>
      <c r="E5219" s="1" t="str">
        <f>INDEX(Protocol[Mark],MATCH(C5219,Protocol[Step],0))</f>
        <v>3M2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338010004</v>
      </c>
      <c r="H5219" s="134">
        <f>Systematic[[#This Row],[SampleVariableLabel]]+100*Systematic[[#This Row],[State]]</f>
        <v>338010404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338</v>
      </c>
      <c r="B5220" s="1">
        <f>IF(C5220=0,IF(B5219=Protocol!$V$20,1,B5219+1),B5219)</f>
        <v>1</v>
      </c>
      <c r="C5220" s="1">
        <f>IF(C5219+1=Protocol!$V$21,0,C5219+1)</f>
        <v>5</v>
      </c>
      <c r="D5220" s="1">
        <f t="shared" si="179"/>
        <v>5</v>
      </c>
      <c r="E5220" s="1" t="str">
        <f>INDEX(Protocol[Mark],MATCH(C5220,Protocol[Step],0))</f>
        <v>M(c)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338010005</v>
      </c>
      <c r="H5220" s="134">
        <f>Systematic[[#This Row],[SampleVariableLabel]]+100*Systematic[[#This Row],[State]]</f>
        <v>338010505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338</v>
      </c>
      <c r="B5221" s="1">
        <f>IF(C5221=0,IF(B5220=Protocol!$V$20,1,B5220+1),B5220)</f>
        <v>1</v>
      </c>
      <c r="C5221" s="1">
        <f>IF(C5220+1=Protocol!$V$21,0,C5220+1)</f>
        <v>6</v>
      </c>
      <c r="D5221" s="1">
        <f t="shared" si="179"/>
        <v>6</v>
      </c>
      <c r="E5221" s="1" t="str">
        <f>INDEX(Protocol[Mark],MATCH(C5221,Protocol[Step],0))</f>
        <v>4P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338010006</v>
      </c>
      <c r="H5221" s="134">
        <f>Systematic[[#This Row],[SampleVariableLabel]]+100*Systematic[[#This Row],[State]]</f>
        <v>338010606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338</v>
      </c>
      <c r="B5222" s="1">
        <f>IF(C5222=0,IF(B5221=Protocol!$V$20,1,B5221+1),B5221)</f>
        <v>1</v>
      </c>
      <c r="C5222" s="1">
        <f>IF(C5221+1=Protocol!$V$21,0,C5221+1)</f>
        <v>7</v>
      </c>
      <c r="D5222" s="1">
        <f t="shared" si="179"/>
        <v>1</v>
      </c>
      <c r="E5222" s="1" t="str">
        <f>INDEX(Protocol[Mark],MATCH(C5222,Protocol[Step],0))</f>
        <v>5G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338010001</v>
      </c>
      <c r="H5222" s="134">
        <f>Systematic[[#This Row],[SampleVariableLabel]]+100*Systematic[[#This Row],[State]]</f>
        <v>338010701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338</v>
      </c>
      <c r="B5223" s="1">
        <f>IF(C5223=0,IF(B5222=Protocol!$V$20,1,B5222+1),B5222)</f>
        <v>1</v>
      </c>
      <c r="C5223" s="1">
        <f>IF(C5222+1=Protocol!$V$21,0,C5222+1)</f>
        <v>8</v>
      </c>
      <c r="D5223" s="1">
        <f t="shared" si="179"/>
        <v>2</v>
      </c>
      <c r="E5223" s="1" t="str">
        <f>INDEX(Protocol[Mark],MATCH(C5223,Protocol[Step],0))</f>
        <v>6S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338010002</v>
      </c>
      <c r="H5223" s="134">
        <f>Systematic[[#This Row],[SampleVariableLabel]]+100*Systematic[[#This Row],[State]]</f>
        <v>338010802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338</v>
      </c>
      <c r="B5224" s="1">
        <f>IF(C5224=0,IF(B5223=Protocol!$V$20,1,B5223+1),B5223)</f>
        <v>1</v>
      </c>
      <c r="C5224" s="1">
        <f>IF(C5223+1=Protocol!$V$21,0,C5223+1)</f>
        <v>9</v>
      </c>
      <c r="D5224" s="1">
        <f t="shared" si="179"/>
        <v>3</v>
      </c>
      <c r="E5224" s="1" t="str">
        <f>INDEX(Protocol[Mark],MATCH(C5224,Protocol[Step],0))</f>
        <v>7Gp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338010003</v>
      </c>
      <c r="H5224" s="134">
        <f>Systematic[[#This Row],[SampleVariableLabel]]+100*Systematic[[#This Row],[State]]</f>
        <v>338010903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338</v>
      </c>
      <c r="B5225" s="1">
        <f>IF(C5225=0,IF(B5224=Protocol!$V$20,1,B5224+1),B5224)</f>
        <v>1</v>
      </c>
      <c r="C5225" s="1">
        <f>IF(C5224+1=Protocol!$V$21,0,C5224+1)</f>
        <v>10</v>
      </c>
      <c r="D5225" s="1">
        <f t="shared" si="179"/>
        <v>4</v>
      </c>
      <c r="E5225" s="1" t="str">
        <f>INDEX(Protocol[Mark],MATCH(C5225,Protocol[Step],0))</f>
        <v>8U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338010004</v>
      </c>
      <c r="H5225" s="134">
        <f>Systematic[[#This Row],[SampleVariableLabel]]+100*Systematic[[#This Row],[State]]</f>
        <v>338011004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338</v>
      </c>
      <c r="B5226" s="1">
        <f>IF(C5226=0,IF(B5225=Protocol!$V$20,1,B5225+1),B5225)</f>
        <v>1</v>
      </c>
      <c r="C5226" s="1">
        <f>IF(C5225+1=Protocol!$V$21,0,C5225+1)</f>
        <v>11</v>
      </c>
      <c r="D5226" s="1">
        <f t="shared" si="179"/>
        <v>5</v>
      </c>
      <c r="E5226" s="1" t="str">
        <f>INDEX(Protocol[Mark],MATCH(C5226,Protocol[Step],0))</f>
        <v>9Rot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338010005</v>
      </c>
      <c r="H5226" s="134">
        <f>Systematic[[#This Row],[SampleVariableLabel]]+100*Systematic[[#This Row],[State]]</f>
        <v>338011105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338</v>
      </c>
      <c r="B5227" s="1">
        <f>IF(C5227=0,IF(B5226=Protocol!$V$20,1,B5226+1),B5226)</f>
        <v>1</v>
      </c>
      <c r="C5227" s="1">
        <f>IF(C5226+1=Protocol!$V$21,0,C5226+1)</f>
        <v>12</v>
      </c>
      <c r="D5227" s="1">
        <f t="shared" si="179"/>
        <v>6</v>
      </c>
      <c r="E5227" s="1" t="str">
        <f>INDEX(Protocol[Mark],MATCH(C5227,Protocol[Step],0))</f>
        <v>10Ama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338010006</v>
      </c>
      <c r="H5227" s="134">
        <f>Systematic[[#This Row],[SampleVariableLabel]]+100*Systematic[[#This Row],[State]]</f>
        <v>338011206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339</v>
      </c>
      <c r="B5228" s="1">
        <f>IF(C5228=0,IF(B5227=Protocol!$V$20,1,B5227+1),B5227)</f>
        <v>1</v>
      </c>
      <c r="C5228" s="1">
        <f>IF(C5227+1=Protocol!$V$21,0,C5227+1)</f>
        <v>0</v>
      </c>
      <c r="D5228" s="1">
        <f t="shared" si="179"/>
        <v>1</v>
      </c>
      <c r="E5228" s="1" t="str">
        <f>INDEX(Protocol[Mark],MATCH(C5228,Protocol[Step],0))</f>
        <v>0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339010001</v>
      </c>
      <c r="H5228" s="134">
        <f>Systematic[[#This Row],[SampleVariableLabel]]+100*Systematic[[#This Row],[State]]</f>
        <v>339010001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339</v>
      </c>
      <c r="B5229" s="1">
        <f>IF(C5229=0,IF(B5228=Protocol!$V$20,1,B5228+1),B5228)</f>
        <v>1</v>
      </c>
      <c r="C5229" s="1">
        <f>IF(C5228+1=Protocol!$V$21,0,C5228+1)</f>
        <v>1</v>
      </c>
      <c r="D5229" s="1">
        <f t="shared" si="179"/>
        <v>2</v>
      </c>
      <c r="E5229" s="1" t="str">
        <f>INDEX(Protocol[Mark],MATCH(C5229,Protocol[Step],0))</f>
        <v>1D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339010002</v>
      </c>
      <c r="H5229" s="134">
        <f>Systematic[[#This Row],[SampleVariableLabel]]+100*Systematic[[#This Row],[State]]</f>
        <v>339010102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339</v>
      </c>
      <c r="B5230" s="1">
        <f>IF(C5230=0,IF(B5229=Protocol!$V$20,1,B5229+1),B5229)</f>
        <v>1</v>
      </c>
      <c r="C5230" s="1">
        <f>IF(C5229+1=Protocol!$V$21,0,C5229+1)</f>
        <v>2</v>
      </c>
      <c r="D5230" s="1">
        <f t="shared" si="179"/>
        <v>3</v>
      </c>
      <c r="E5230" s="1" t="str">
        <f>INDEX(Protocol[Mark],MATCH(C5230,Protocol[Step],0))</f>
        <v>(M.1)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339010003</v>
      </c>
      <c r="H5230" s="134">
        <f>Systematic[[#This Row],[SampleVariableLabel]]+100*Systematic[[#This Row],[State]]</f>
        <v>339010203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339</v>
      </c>
      <c r="B5231" s="1">
        <f>IF(C5231=0,IF(B5230=Protocol!$V$20,1,B5230+1),B5230)</f>
        <v>1</v>
      </c>
      <c r="C5231" s="1">
        <f>IF(C5230+1=Protocol!$V$21,0,C5230+1)</f>
        <v>3</v>
      </c>
      <c r="D5231" s="1">
        <f t="shared" si="179"/>
        <v>4</v>
      </c>
      <c r="E5231" s="1" t="str">
        <f>INDEX(Protocol[Mark],MATCH(C5231,Protocol[Step],0))</f>
        <v>2Oct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339010004</v>
      </c>
      <c r="H5231" s="134">
        <f>Systematic[[#This Row],[SampleVariableLabel]]+100*Systematic[[#This Row],[State]]</f>
        <v>339010304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339</v>
      </c>
      <c r="B5232" s="1">
        <f>IF(C5232=0,IF(B5231=Protocol!$V$20,1,B5231+1),B5231)</f>
        <v>1</v>
      </c>
      <c r="C5232" s="1">
        <f>IF(C5231+1=Protocol!$V$21,0,C5231+1)</f>
        <v>4</v>
      </c>
      <c r="D5232" s="1">
        <f t="shared" si="179"/>
        <v>5</v>
      </c>
      <c r="E5232" s="1" t="str">
        <f>INDEX(Protocol[Mark],MATCH(C5232,Protocol[Step],0))</f>
        <v>3M2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339010005</v>
      </c>
      <c r="H5232" s="134">
        <f>Systematic[[#This Row],[SampleVariableLabel]]+100*Systematic[[#This Row],[State]]</f>
        <v>339010405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339</v>
      </c>
      <c r="B5233" s="1">
        <f>IF(C5233=0,IF(B5232=Protocol!$V$20,1,B5232+1),B5232)</f>
        <v>1</v>
      </c>
      <c r="C5233" s="1">
        <f>IF(C5232+1=Protocol!$V$21,0,C5232+1)</f>
        <v>5</v>
      </c>
      <c r="D5233" s="1">
        <f t="shared" si="179"/>
        <v>6</v>
      </c>
      <c r="E5233" s="1" t="str">
        <f>INDEX(Protocol[Mark],MATCH(C5233,Protocol[Step],0))</f>
        <v>M(c)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339010006</v>
      </c>
      <c r="H5233" s="134">
        <f>Systematic[[#This Row],[SampleVariableLabel]]+100*Systematic[[#This Row],[State]]</f>
        <v>339010506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339</v>
      </c>
      <c r="B5234" s="1">
        <f>IF(C5234=0,IF(B5233=Protocol!$V$20,1,B5233+1),B5233)</f>
        <v>1</v>
      </c>
      <c r="C5234" s="1">
        <f>IF(C5233+1=Protocol!$V$21,0,C5233+1)</f>
        <v>6</v>
      </c>
      <c r="D5234" s="1">
        <f t="shared" si="179"/>
        <v>1</v>
      </c>
      <c r="E5234" s="1" t="str">
        <f>INDEX(Protocol[Mark],MATCH(C5234,Protocol[Step],0))</f>
        <v>4P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339010001</v>
      </c>
      <c r="H5234" s="134">
        <f>Systematic[[#This Row],[SampleVariableLabel]]+100*Systematic[[#This Row],[State]]</f>
        <v>339010601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339</v>
      </c>
      <c r="B5235" s="1">
        <f>IF(C5235=0,IF(B5234=Protocol!$V$20,1,B5234+1),B5234)</f>
        <v>1</v>
      </c>
      <c r="C5235" s="1">
        <f>IF(C5234+1=Protocol!$V$21,0,C5234+1)</f>
        <v>7</v>
      </c>
      <c r="D5235" s="1">
        <f t="shared" si="179"/>
        <v>2</v>
      </c>
      <c r="E5235" s="1" t="str">
        <f>INDEX(Protocol[Mark],MATCH(C5235,Protocol[Step],0))</f>
        <v>5G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339010002</v>
      </c>
      <c r="H5235" s="134">
        <f>Systematic[[#This Row],[SampleVariableLabel]]+100*Systematic[[#This Row],[State]]</f>
        <v>339010702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339</v>
      </c>
      <c r="B5236" s="1">
        <f>IF(C5236=0,IF(B5235=Protocol!$V$20,1,B5235+1),B5235)</f>
        <v>1</v>
      </c>
      <c r="C5236" s="1">
        <f>IF(C5235+1=Protocol!$V$21,0,C5235+1)</f>
        <v>8</v>
      </c>
      <c r="D5236" s="1">
        <f t="shared" si="179"/>
        <v>3</v>
      </c>
      <c r="E5236" s="1" t="str">
        <f>INDEX(Protocol[Mark],MATCH(C5236,Protocol[Step],0))</f>
        <v>6S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339010003</v>
      </c>
      <c r="H5236" s="134">
        <f>Systematic[[#This Row],[SampleVariableLabel]]+100*Systematic[[#This Row],[State]]</f>
        <v>339010803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339</v>
      </c>
      <c r="B5237" s="1">
        <f>IF(C5237=0,IF(B5236=Protocol!$V$20,1,B5236+1),B5236)</f>
        <v>1</v>
      </c>
      <c r="C5237" s="1">
        <f>IF(C5236+1=Protocol!$V$21,0,C5236+1)</f>
        <v>9</v>
      </c>
      <c r="D5237" s="1">
        <f t="shared" si="179"/>
        <v>4</v>
      </c>
      <c r="E5237" s="1" t="str">
        <f>INDEX(Protocol[Mark],MATCH(C5237,Protocol[Step],0))</f>
        <v>7Gp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339010004</v>
      </c>
      <c r="H5237" s="134">
        <f>Systematic[[#This Row],[SampleVariableLabel]]+100*Systematic[[#This Row],[State]]</f>
        <v>339010904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339</v>
      </c>
      <c r="B5238" s="1">
        <f>IF(C5238=0,IF(B5237=Protocol!$V$20,1,B5237+1),B5237)</f>
        <v>1</v>
      </c>
      <c r="C5238" s="1">
        <f>IF(C5237+1=Protocol!$V$21,0,C5237+1)</f>
        <v>10</v>
      </c>
      <c r="D5238" s="1">
        <f t="shared" si="179"/>
        <v>5</v>
      </c>
      <c r="E5238" s="1" t="str">
        <f>INDEX(Protocol[Mark],MATCH(C5238,Protocol[Step],0))</f>
        <v>8U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339010005</v>
      </c>
      <c r="H5238" s="134">
        <f>Systematic[[#This Row],[SampleVariableLabel]]+100*Systematic[[#This Row],[State]]</f>
        <v>339011005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339</v>
      </c>
      <c r="B5239" s="1">
        <f>IF(C5239=0,IF(B5238=Protocol!$V$20,1,B5238+1),B5238)</f>
        <v>1</v>
      </c>
      <c r="C5239" s="1">
        <f>IF(C5238+1=Protocol!$V$21,0,C5238+1)</f>
        <v>11</v>
      </c>
      <c r="D5239" s="1">
        <f t="shared" si="179"/>
        <v>6</v>
      </c>
      <c r="E5239" s="1" t="str">
        <f>INDEX(Protocol[Mark],MATCH(C5239,Protocol[Step],0))</f>
        <v>9Rot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339010006</v>
      </c>
      <c r="H5239" s="134">
        <f>Systematic[[#This Row],[SampleVariableLabel]]+100*Systematic[[#This Row],[State]]</f>
        <v>339011106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339</v>
      </c>
      <c r="B5240" s="1">
        <f>IF(C5240=0,IF(B5239=Protocol!$V$20,1,B5239+1),B5239)</f>
        <v>1</v>
      </c>
      <c r="C5240" s="1">
        <f>IF(C5239+1=Protocol!$V$21,0,C5239+1)</f>
        <v>12</v>
      </c>
      <c r="D5240" s="1">
        <f t="shared" si="179"/>
        <v>1</v>
      </c>
      <c r="E5240" s="1" t="str">
        <f>INDEX(Protocol[Mark],MATCH(C5240,Protocol[Step],0))</f>
        <v>10Ama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339010001</v>
      </c>
      <c r="H5240" s="134">
        <f>Systematic[[#This Row],[SampleVariableLabel]]+100*Systematic[[#This Row],[State]]</f>
        <v>339011201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340</v>
      </c>
      <c r="B5241" s="1">
        <f>IF(C5241=0,IF(B5240=Protocol!$V$20,1,B5240+1),B5240)</f>
        <v>1</v>
      </c>
      <c r="C5241" s="1">
        <f>IF(C5240+1=Protocol!$V$21,0,C5240+1)</f>
        <v>0</v>
      </c>
      <c r="D5241" s="1">
        <f t="shared" si="179"/>
        <v>2</v>
      </c>
      <c r="E5241" s="1" t="str">
        <f>INDEX(Protocol[Mark],MATCH(C5241,Protocol[Step],0))</f>
        <v>0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340010002</v>
      </c>
      <c r="H5241" s="134">
        <f>Systematic[[#This Row],[SampleVariableLabel]]+100*Systematic[[#This Row],[State]]</f>
        <v>340010002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340</v>
      </c>
      <c r="B5242" s="1">
        <f>IF(C5242=0,IF(B5241=Protocol!$V$20,1,B5241+1),B5241)</f>
        <v>1</v>
      </c>
      <c r="C5242" s="1">
        <f>IF(C5241+1=Protocol!$V$21,0,C5241+1)</f>
        <v>1</v>
      </c>
      <c r="D5242" s="1">
        <f t="shared" si="179"/>
        <v>3</v>
      </c>
      <c r="E5242" s="1" t="str">
        <f>INDEX(Protocol[Mark],MATCH(C5242,Protocol[Step],0))</f>
        <v>1D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340010003</v>
      </c>
      <c r="H5242" s="134">
        <f>Systematic[[#This Row],[SampleVariableLabel]]+100*Systematic[[#This Row],[State]]</f>
        <v>340010103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340</v>
      </c>
      <c r="B5243" s="1">
        <f>IF(C5243=0,IF(B5242=Protocol!$V$20,1,B5242+1),B5242)</f>
        <v>1</v>
      </c>
      <c r="C5243" s="1">
        <f>IF(C5242+1=Protocol!$V$21,0,C5242+1)</f>
        <v>2</v>
      </c>
      <c r="D5243" s="1">
        <f t="shared" si="179"/>
        <v>4</v>
      </c>
      <c r="E5243" s="1" t="str">
        <f>INDEX(Protocol[Mark],MATCH(C5243,Protocol[Step],0))</f>
        <v>(M.1)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340010004</v>
      </c>
      <c r="H5243" s="134">
        <f>Systematic[[#This Row],[SampleVariableLabel]]+100*Systematic[[#This Row],[State]]</f>
        <v>340010204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340</v>
      </c>
      <c r="B5244" s="1">
        <f>IF(C5244=0,IF(B5243=Protocol!$V$20,1,B5243+1),B5243)</f>
        <v>1</v>
      </c>
      <c r="C5244" s="1">
        <f>IF(C5243+1=Protocol!$V$21,0,C5243+1)</f>
        <v>3</v>
      </c>
      <c r="D5244" s="1">
        <f t="shared" si="179"/>
        <v>5</v>
      </c>
      <c r="E5244" s="1" t="str">
        <f>INDEX(Protocol[Mark],MATCH(C5244,Protocol[Step],0))</f>
        <v>2Oct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340010005</v>
      </c>
      <c r="H5244" s="134">
        <f>Systematic[[#This Row],[SampleVariableLabel]]+100*Systematic[[#This Row],[State]]</f>
        <v>340010305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340</v>
      </c>
      <c r="B5245" s="1">
        <f>IF(C5245=0,IF(B5244=Protocol!$V$20,1,B5244+1),B5244)</f>
        <v>1</v>
      </c>
      <c r="C5245" s="1">
        <f>IF(C5244+1=Protocol!$V$21,0,C5244+1)</f>
        <v>4</v>
      </c>
      <c r="D5245" s="1">
        <f t="shared" si="179"/>
        <v>6</v>
      </c>
      <c r="E5245" s="1" t="str">
        <f>INDEX(Protocol[Mark],MATCH(C5245,Protocol[Step],0))</f>
        <v>3M2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340010006</v>
      </c>
      <c r="H5245" s="134">
        <f>Systematic[[#This Row],[SampleVariableLabel]]+100*Systematic[[#This Row],[State]]</f>
        <v>340010406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340</v>
      </c>
      <c r="B5246" s="1">
        <f>IF(C5246=0,IF(B5245=Protocol!$V$20,1,B5245+1),B5245)</f>
        <v>1</v>
      </c>
      <c r="C5246" s="1">
        <f>IF(C5245+1=Protocol!$V$21,0,C5245+1)</f>
        <v>5</v>
      </c>
      <c r="D5246" s="1">
        <f t="shared" si="179"/>
        <v>1</v>
      </c>
      <c r="E5246" s="1" t="str">
        <f>INDEX(Protocol[Mark],MATCH(C5246,Protocol[Step],0))</f>
        <v>M(c)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340010001</v>
      </c>
      <c r="H5246" s="134">
        <f>Systematic[[#This Row],[SampleVariableLabel]]+100*Systematic[[#This Row],[State]]</f>
        <v>340010501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340</v>
      </c>
      <c r="B5247" s="1">
        <f>IF(C5247=0,IF(B5246=Protocol!$V$20,1,B5246+1),B5246)</f>
        <v>1</v>
      </c>
      <c r="C5247" s="1">
        <f>IF(C5246+1=Protocol!$V$21,0,C5246+1)</f>
        <v>6</v>
      </c>
      <c r="D5247" s="1">
        <f t="shared" si="179"/>
        <v>2</v>
      </c>
      <c r="E5247" s="1" t="str">
        <f>INDEX(Protocol[Mark],MATCH(C5247,Protocol[Step],0))</f>
        <v>4P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340010002</v>
      </c>
      <c r="H5247" s="134">
        <f>Systematic[[#This Row],[SampleVariableLabel]]+100*Systematic[[#This Row],[State]]</f>
        <v>340010602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340</v>
      </c>
      <c r="B5248" s="1">
        <f>IF(C5248=0,IF(B5247=Protocol!$V$20,1,B5247+1),B5247)</f>
        <v>1</v>
      </c>
      <c r="C5248" s="1">
        <f>IF(C5247+1=Protocol!$V$21,0,C5247+1)</f>
        <v>7</v>
      </c>
      <c r="D5248" s="1">
        <f t="shared" si="179"/>
        <v>3</v>
      </c>
      <c r="E5248" s="1" t="str">
        <f>INDEX(Protocol[Mark],MATCH(C5248,Protocol[Step],0))</f>
        <v>5G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340010003</v>
      </c>
      <c r="H5248" s="134">
        <f>Systematic[[#This Row],[SampleVariableLabel]]+100*Systematic[[#This Row],[State]]</f>
        <v>340010703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340</v>
      </c>
      <c r="B5249" s="1">
        <f>IF(C5249=0,IF(B5248=Protocol!$V$20,1,B5248+1),B5248)</f>
        <v>1</v>
      </c>
      <c r="C5249" s="1">
        <f>IF(C5248+1=Protocol!$V$21,0,C5248+1)</f>
        <v>8</v>
      </c>
      <c r="D5249" s="1">
        <f t="shared" si="179"/>
        <v>4</v>
      </c>
      <c r="E5249" s="1" t="str">
        <f>INDEX(Protocol[Mark],MATCH(C5249,Protocol[Step],0))</f>
        <v>6S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340010004</v>
      </c>
      <c r="H5249" s="134">
        <f>Systematic[[#This Row],[SampleVariableLabel]]+100*Systematic[[#This Row],[State]]</f>
        <v>340010804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340</v>
      </c>
      <c r="B5250" s="1">
        <f>IF(C5250=0,IF(B5249=Protocol!$V$20,1,B5249+1),B5249)</f>
        <v>1</v>
      </c>
      <c r="C5250" s="1">
        <f>IF(C5249+1=Protocol!$V$21,0,C5249+1)</f>
        <v>9</v>
      </c>
      <c r="D5250" s="1">
        <f t="shared" si="179"/>
        <v>5</v>
      </c>
      <c r="E5250" s="1" t="str">
        <f>INDEX(Protocol[Mark],MATCH(C5250,Protocol[Step],0))</f>
        <v>7Gp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340010005</v>
      </c>
      <c r="H5250" s="134">
        <f>Systematic[[#This Row],[SampleVariableLabel]]+100*Systematic[[#This Row],[State]]</f>
        <v>340010905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340</v>
      </c>
      <c r="B5251" s="1">
        <f>IF(C5251=0,IF(B5250=Protocol!$V$20,1,B5250+1),B5250)</f>
        <v>1</v>
      </c>
      <c r="C5251" s="1">
        <f>IF(C5250+1=Protocol!$V$21,0,C5250+1)</f>
        <v>10</v>
      </c>
      <c r="D5251" s="1">
        <f t="shared" ref="D5251:D5314" si="181">IF(D5250=nVariables,1,D5250+1)</f>
        <v>6</v>
      </c>
      <c r="E5251" s="1" t="str">
        <f>INDEX(Protocol[Mark],MATCH(C5251,Protocol[Step],0))</f>
        <v>8U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340010006</v>
      </c>
      <c r="H5251" s="134">
        <f>Systematic[[#This Row],[SampleVariableLabel]]+100*Systematic[[#This Row],[State]]</f>
        <v>340011006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340</v>
      </c>
      <c r="B5252" s="1">
        <f>IF(C5252=0,IF(B5251=Protocol!$V$20,1,B5251+1),B5251)</f>
        <v>1</v>
      </c>
      <c r="C5252" s="1">
        <f>IF(C5251+1=Protocol!$V$21,0,C5251+1)</f>
        <v>11</v>
      </c>
      <c r="D5252" s="1">
        <f t="shared" si="181"/>
        <v>1</v>
      </c>
      <c r="E5252" s="1" t="str">
        <f>INDEX(Protocol[Mark],MATCH(C5252,Protocol[Step],0))</f>
        <v>9Rot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340010001</v>
      </c>
      <c r="H5252" s="134">
        <f>Systematic[[#This Row],[SampleVariableLabel]]+100*Systematic[[#This Row],[State]]</f>
        <v>340011101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340</v>
      </c>
      <c r="B5253" s="1">
        <f>IF(C5253=0,IF(B5252=Protocol!$V$20,1,B5252+1),B5252)</f>
        <v>1</v>
      </c>
      <c r="C5253" s="1">
        <f>IF(C5252+1=Protocol!$V$21,0,C5252+1)</f>
        <v>12</v>
      </c>
      <c r="D5253" s="1">
        <f t="shared" si="181"/>
        <v>2</v>
      </c>
      <c r="E5253" s="1" t="str">
        <f>INDEX(Protocol[Mark],MATCH(C5253,Protocol[Step],0))</f>
        <v>10Ama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340010002</v>
      </c>
      <c r="H5253" s="134">
        <f>Systematic[[#This Row],[SampleVariableLabel]]+100*Systematic[[#This Row],[State]]</f>
        <v>340011202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341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0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341010003</v>
      </c>
      <c r="H5254" s="134">
        <f>Systematic[[#This Row],[SampleVariableLabel]]+100*Systematic[[#This Row],[State]]</f>
        <v>341010003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341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1D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341010004</v>
      </c>
      <c r="H5255" s="134">
        <f>Systematic[[#This Row],[SampleVariableLabel]]+100*Systematic[[#This Row],[State]]</f>
        <v>341010104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341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(M.1)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341010005</v>
      </c>
      <c r="H5256" s="134">
        <f>Systematic[[#This Row],[SampleVariableLabel]]+100*Systematic[[#This Row],[State]]</f>
        <v>341010205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341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2Oct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341010006</v>
      </c>
      <c r="H5257" s="134">
        <f>Systematic[[#This Row],[SampleVariableLabel]]+100*Systematic[[#This Row],[State]]</f>
        <v>341010306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341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3M2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341010001</v>
      </c>
      <c r="H5258" s="134">
        <f>Systematic[[#This Row],[SampleVariableLabel]]+100*Systematic[[#This Row],[State]]</f>
        <v>341010401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341</v>
      </c>
      <c r="B5259" s="1">
        <f>IF(C5259=0,IF(B5258=Protocol!$V$20,1,B5258+1),B5258)</f>
        <v>1</v>
      </c>
      <c r="C5259" s="1">
        <f>IF(C5258+1=Protocol!$V$21,0,C5258+1)</f>
        <v>5</v>
      </c>
      <c r="D5259" s="1">
        <f t="shared" si="181"/>
        <v>2</v>
      </c>
      <c r="E5259" s="1" t="str">
        <f>INDEX(Protocol[Mark],MATCH(C5259,Protocol[Step],0))</f>
        <v>M(c)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341010002</v>
      </c>
      <c r="H5259" s="134">
        <f>Systematic[[#This Row],[SampleVariableLabel]]+100*Systematic[[#This Row],[State]]</f>
        <v>341010502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341</v>
      </c>
      <c r="B5260" s="1">
        <f>IF(C5260=0,IF(B5259=Protocol!$V$20,1,B5259+1),B5259)</f>
        <v>1</v>
      </c>
      <c r="C5260" s="1">
        <f>IF(C5259+1=Protocol!$V$21,0,C5259+1)</f>
        <v>6</v>
      </c>
      <c r="D5260" s="1">
        <f t="shared" si="181"/>
        <v>3</v>
      </c>
      <c r="E5260" s="1" t="str">
        <f>INDEX(Protocol[Mark],MATCH(C5260,Protocol[Step],0))</f>
        <v>4P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341010003</v>
      </c>
      <c r="H5260" s="134">
        <f>Systematic[[#This Row],[SampleVariableLabel]]+100*Systematic[[#This Row],[State]]</f>
        <v>341010603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341</v>
      </c>
      <c r="B5261" s="1">
        <f>IF(C5261=0,IF(B5260=Protocol!$V$20,1,B5260+1),B5260)</f>
        <v>1</v>
      </c>
      <c r="C5261" s="1">
        <f>IF(C5260+1=Protocol!$V$21,0,C5260+1)</f>
        <v>7</v>
      </c>
      <c r="D5261" s="1">
        <f t="shared" si="181"/>
        <v>4</v>
      </c>
      <c r="E5261" s="1" t="str">
        <f>INDEX(Protocol[Mark],MATCH(C5261,Protocol[Step],0))</f>
        <v>5G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341010004</v>
      </c>
      <c r="H5261" s="134">
        <f>Systematic[[#This Row],[SampleVariableLabel]]+100*Systematic[[#This Row],[State]]</f>
        <v>341010704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341</v>
      </c>
      <c r="B5262" s="1">
        <f>IF(C5262=0,IF(B5261=Protocol!$V$20,1,B5261+1),B5261)</f>
        <v>1</v>
      </c>
      <c r="C5262" s="1">
        <f>IF(C5261+1=Protocol!$V$21,0,C5261+1)</f>
        <v>8</v>
      </c>
      <c r="D5262" s="1">
        <f t="shared" si="181"/>
        <v>5</v>
      </c>
      <c r="E5262" s="1" t="str">
        <f>INDEX(Protocol[Mark],MATCH(C5262,Protocol[Step],0))</f>
        <v>6S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341010005</v>
      </c>
      <c r="H5262" s="134">
        <f>Systematic[[#This Row],[SampleVariableLabel]]+100*Systematic[[#This Row],[State]]</f>
        <v>341010805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341</v>
      </c>
      <c r="B5263" s="1">
        <f>IF(C5263=0,IF(B5262=Protocol!$V$20,1,B5262+1),B5262)</f>
        <v>1</v>
      </c>
      <c r="C5263" s="1">
        <f>IF(C5262+1=Protocol!$V$21,0,C5262+1)</f>
        <v>9</v>
      </c>
      <c r="D5263" s="1">
        <f t="shared" si="181"/>
        <v>6</v>
      </c>
      <c r="E5263" s="1" t="str">
        <f>INDEX(Protocol[Mark],MATCH(C5263,Protocol[Step],0))</f>
        <v>7Gp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341010006</v>
      </c>
      <c r="H5263" s="134">
        <f>Systematic[[#This Row],[SampleVariableLabel]]+100*Systematic[[#This Row],[State]]</f>
        <v>341010906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341</v>
      </c>
      <c r="B5264" s="1">
        <f>IF(C5264=0,IF(B5263=Protocol!$V$20,1,B5263+1),B5263)</f>
        <v>1</v>
      </c>
      <c r="C5264" s="1">
        <f>IF(C5263+1=Protocol!$V$21,0,C5263+1)</f>
        <v>10</v>
      </c>
      <c r="D5264" s="1">
        <f t="shared" si="181"/>
        <v>1</v>
      </c>
      <c r="E5264" s="1" t="str">
        <f>INDEX(Protocol[Mark],MATCH(C5264,Protocol[Step],0))</f>
        <v>8U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341010001</v>
      </c>
      <c r="H5264" s="134">
        <f>Systematic[[#This Row],[SampleVariableLabel]]+100*Systematic[[#This Row],[State]]</f>
        <v>341011001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341</v>
      </c>
      <c r="B5265" s="1">
        <f>IF(C5265=0,IF(B5264=Protocol!$V$20,1,B5264+1),B5264)</f>
        <v>1</v>
      </c>
      <c r="C5265" s="1">
        <f>IF(C5264+1=Protocol!$V$21,0,C5264+1)</f>
        <v>11</v>
      </c>
      <c r="D5265" s="1">
        <f t="shared" si="181"/>
        <v>2</v>
      </c>
      <c r="E5265" s="1" t="str">
        <f>INDEX(Protocol[Mark],MATCH(C5265,Protocol[Step],0))</f>
        <v>9Rot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341010002</v>
      </c>
      <c r="H5265" s="134">
        <f>Systematic[[#This Row],[SampleVariableLabel]]+100*Systematic[[#This Row],[State]]</f>
        <v>341011102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341</v>
      </c>
      <c r="B5266" s="1">
        <f>IF(C5266=0,IF(B5265=Protocol!$V$20,1,B5265+1),B5265)</f>
        <v>1</v>
      </c>
      <c r="C5266" s="1">
        <f>IF(C5265+1=Protocol!$V$21,0,C5265+1)</f>
        <v>12</v>
      </c>
      <c r="D5266" s="1">
        <f t="shared" si="181"/>
        <v>3</v>
      </c>
      <c r="E5266" s="1" t="str">
        <f>INDEX(Protocol[Mark],MATCH(C5266,Protocol[Step],0))</f>
        <v>10Ama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341010003</v>
      </c>
      <c r="H5266" s="134">
        <f>Systematic[[#This Row],[SampleVariableLabel]]+100*Systematic[[#This Row],[State]]</f>
        <v>341011203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342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0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342010004</v>
      </c>
      <c r="H5267" s="134">
        <f>Systematic[[#This Row],[SampleVariableLabel]]+100*Systematic[[#This Row],[State]]</f>
        <v>342010004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342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342010005</v>
      </c>
      <c r="H5268" s="134">
        <f>Systematic[[#This Row],[SampleVariableLabel]]+100*Systematic[[#This Row],[State]]</f>
        <v>342010105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342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(M.1)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342010006</v>
      </c>
      <c r="H5269" s="134">
        <f>Systematic[[#This Row],[SampleVariableLabel]]+100*Systematic[[#This Row],[State]]</f>
        <v>342010206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342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342010001</v>
      </c>
      <c r="H5270" s="134">
        <f>Systematic[[#This Row],[SampleVariableLabel]]+100*Systematic[[#This Row],[State]]</f>
        <v>342010301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342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3M2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342010002</v>
      </c>
      <c r="H5271" s="134">
        <f>Systematic[[#This Row],[SampleVariableLabel]]+100*Systematic[[#This Row],[State]]</f>
        <v>342010402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342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M(c)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342010003</v>
      </c>
      <c r="H5272" s="134">
        <f>Systematic[[#This Row],[SampleVariableLabel]]+100*Systematic[[#This Row],[State]]</f>
        <v>342010503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342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4P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342010004</v>
      </c>
      <c r="H5273" s="134">
        <f>Systematic[[#This Row],[SampleVariableLabel]]+100*Systematic[[#This Row],[State]]</f>
        <v>342010604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342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5G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342010005</v>
      </c>
      <c r="H5274" s="134">
        <f>Systematic[[#This Row],[SampleVariableLabel]]+100*Systematic[[#This Row],[State]]</f>
        <v>342010705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342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6S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342010006</v>
      </c>
      <c r="H5275" s="134">
        <f>Systematic[[#This Row],[SampleVariableLabel]]+100*Systematic[[#This Row],[State]]</f>
        <v>342010806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342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7Gp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342010001</v>
      </c>
      <c r="H5276" s="134">
        <f>Systematic[[#This Row],[SampleVariableLabel]]+100*Systematic[[#This Row],[State]]</f>
        <v>342010901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342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8U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342010002</v>
      </c>
      <c r="H5277" s="134">
        <f>Systematic[[#This Row],[SampleVariableLabel]]+100*Systematic[[#This Row],[State]]</f>
        <v>342011002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342</v>
      </c>
      <c r="B5278" s="1">
        <f>IF(C5278=0,IF(B5277=Protocol!$V$20,1,B5277+1),B5277)</f>
        <v>1</v>
      </c>
      <c r="C5278" s="1">
        <f>IF(C5277+1=Protocol!$V$21,0,C5277+1)</f>
        <v>11</v>
      </c>
      <c r="D5278" s="1">
        <f t="shared" si="181"/>
        <v>3</v>
      </c>
      <c r="E5278" s="1" t="str">
        <f>INDEX(Protocol[Mark],MATCH(C5278,Protocol[Step],0))</f>
        <v>9Rot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342010003</v>
      </c>
      <c r="H5278" s="134">
        <f>Systematic[[#This Row],[SampleVariableLabel]]+100*Systematic[[#This Row],[State]]</f>
        <v>342011103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342</v>
      </c>
      <c r="B5279" s="1">
        <f>IF(C5279=0,IF(B5278=Protocol!$V$20,1,B5278+1),B5278)</f>
        <v>1</v>
      </c>
      <c r="C5279" s="1">
        <f>IF(C5278+1=Protocol!$V$21,0,C5278+1)</f>
        <v>12</v>
      </c>
      <c r="D5279" s="1">
        <f t="shared" si="181"/>
        <v>4</v>
      </c>
      <c r="E5279" s="1" t="str">
        <f>INDEX(Protocol[Mark],MATCH(C5279,Protocol[Step],0))</f>
        <v>10Ama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342010004</v>
      </c>
      <c r="H5279" s="134">
        <f>Systematic[[#This Row],[SampleVariableLabel]]+100*Systematic[[#This Row],[State]]</f>
        <v>342011204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343</v>
      </c>
      <c r="B5280" s="1">
        <f>IF(C5280=0,IF(B5279=Protocol!$V$20,1,B5279+1),B5279)</f>
        <v>1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0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343010005</v>
      </c>
      <c r="H5280" s="134">
        <f>Systematic[[#This Row],[SampleVariableLabel]]+100*Systematic[[#This Row],[State]]</f>
        <v>343010005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343</v>
      </c>
      <c r="B5281" s="1">
        <f>IF(C5281=0,IF(B5280=Protocol!$V$20,1,B5280+1),B5280)</f>
        <v>1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343010006</v>
      </c>
      <c r="H5281" s="134">
        <f>Systematic[[#This Row],[SampleVariableLabel]]+100*Systematic[[#This Row],[State]]</f>
        <v>343010106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343</v>
      </c>
      <c r="B5282" s="1">
        <f>IF(C5282=0,IF(B5281=Protocol!$V$20,1,B5281+1),B5281)</f>
        <v>1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(M.1)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343010001</v>
      </c>
      <c r="H5282" s="134">
        <f>Systematic[[#This Row],[SampleVariableLabel]]+100*Systematic[[#This Row],[State]]</f>
        <v>343010201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343</v>
      </c>
      <c r="B5283" s="1">
        <f>IF(C5283=0,IF(B5282=Protocol!$V$20,1,B5282+1),B5282)</f>
        <v>1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2Oct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343010002</v>
      </c>
      <c r="H5283" s="134">
        <f>Systematic[[#This Row],[SampleVariableLabel]]+100*Systematic[[#This Row],[State]]</f>
        <v>343010302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343</v>
      </c>
      <c r="B5284" s="1">
        <f>IF(C5284=0,IF(B5283=Protocol!$V$20,1,B5283+1),B5283)</f>
        <v>1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3M2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343010003</v>
      </c>
      <c r="H5284" s="134">
        <f>Systematic[[#This Row],[SampleVariableLabel]]+100*Systematic[[#This Row],[State]]</f>
        <v>343010403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343</v>
      </c>
      <c r="B5285" s="1">
        <f>IF(C5285=0,IF(B5284=Protocol!$V$20,1,B5284+1),B5284)</f>
        <v>1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M(c)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343010004</v>
      </c>
      <c r="H5285" s="134">
        <f>Systematic[[#This Row],[SampleVariableLabel]]+100*Systematic[[#This Row],[State]]</f>
        <v>343010504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343</v>
      </c>
      <c r="B5286" s="1">
        <f>IF(C5286=0,IF(B5285=Protocol!$V$20,1,B5285+1),B5285)</f>
        <v>1</v>
      </c>
      <c r="C5286" s="1">
        <f>IF(C5285+1=Protocol!$V$21,0,C5285+1)</f>
        <v>6</v>
      </c>
      <c r="D5286" s="1">
        <f t="shared" si="181"/>
        <v>5</v>
      </c>
      <c r="E5286" s="1" t="str">
        <f>INDEX(Protocol[Mark],MATCH(C5286,Protocol[Step],0))</f>
        <v>4P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343010005</v>
      </c>
      <c r="H5286" s="134">
        <f>Systematic[[#This Row],[SampleVariableLabel]]+100*Systematic[[#This Row],[State]]</f>
        <v>343010605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343</v>
      </c>
      <c r="B5287" s="1">
        <f>IF(C5287=0,IF(B5286=Protocol!$V$20,1,B5286+1),B5286)</f>
        <v>1</v>
      </c>
      <c r="C5287" s="1">
        <f>IF(C5286+1=Protocol!$V$21,0,C5286+1)</f>
        <v>7</v>
      </c>
      <c r="D5287" s="1">
        <f t="shared" si="181"/>
        <v>6</v>
      </c>
      <c r="E5287" s="1" t="str">
        <f>INDEX(Protocol[Mark],MATCH(C5287,Protocol[Step],0))</f>
        <v>5G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343010006</v>
      </c>
      <c r="H5287" s="134">
        <f>Systematic[[#This Row],[SampleVariableLabel]]+100*Systematic[[#This Row],[State]]</f>
        <v>343010706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343</v>
      </c>
      <c r="B5288" s="1">
        <f>IF(C5288=0,IF(B5287=Protocol!$V$20,1,B5287+1),B5287)</f>
        <v>1</v>
      </c>
      <c r="C5288" s="1">
        <f>IF(C5287+1=Protocol!$V$21,0,C5287+1)</f>
        <v>8</v>
      </c>
      <c r="D5288" s="1">
        <f t="shared" si="181"/>
        <v>1</v>
      </c>
      <c r="E5288" s="1" t="str">
        <f>INDEX(Protocol[Mark],MATCH(C5288,Protocol[Step],0))</f>
        <v>6S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343010001</v>
      </c>
      <c r="H5288" s="134">
        <f>Systematic[[#This Row],[SampleVariableLabel]]+100*Systematic[[#This Row],[State]]</f>
        <v>343010801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343</v>
      </c>
      <c r="B5289" s="1">
        <f>IF(C5289=0,IF(B5288=Protocol!$V$20,1,B5288+1),B5288)</f>
        <v>1</v>
      </c>
      <c r="C5289" s="1">
        <f>IF(C5288+1=Protocol!$V$21,0,C5288+1)</f>
        <v>9</v>
      </c>
      <c r="D5289" s="1">
        <f t="shared" si="181"/>
        <v>2</v>
      </c>
      <c r="E5289" s="1" t="str">
        <f>INDEX(Protocol[Mark],MATCH(C5289,Protocol[Step],0))</f>
        <v>7Gp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343010002</v>
      </c>
      <c r="H5289" s="134">
        <f>Systematic[[#This Row],[SampleVariableLabel]]+100*Systematic[[#This Row],[State]]</f>
        <v>343010902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343</v>
      </c>
      <c r="B5290" s="1">
        <f>IF(C5290=0,IF(B5289=Protocol!$V$20,1,B5289+1),B5289)</f>
        <v>1</v>
      </c>
      <c r="C5290" s="1">
        <f>IF(C5289+1=Protocol!$V$21,0,C5289+1)</f>
        <v>10</v>
      </c>
      <c r="D5290" s="1">
        <f t="shared" si="181"/>
        <v>3</v>
      </c>
      <c r="E5290" s="1" t="str">
        <f>INDEX(Protocol[Mark],MATCH(C5290,Protocol[Step],0))</f>
        <v>8U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343010003</v>
      </c>
      <c r="H5290" s="134">
        <f>Systematic[[#This Row],[SampleVariableLabel]]+100*Systematic[[#This Row],[State]]</f>
        <v>343011003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343</v>
      </c>
      <c r="B5291" s="1">
        <f>IF(C5291=0,IF(B5290=Protocol!$V$20,1,B5290+1),B5290)</f>
        <v>1</v>
      </c>
      <c r="C5291" s="1">
        <f>IF(C5290+1=Protocol!$V$21,0,C5290+1)</f>
        <v>11</v>
      </c>
      <c r="D5291" s="1">
        <f t="shared" si="181"/>
        <v>4</v>
      </c>
      <c r="E5291" s="1" t="str">
        <f>INDEX(Protocol[Mark],MATCH(C5291,Protocol[Step],0))</f>
        <v>9Rot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343010004</v>
      </c>
      <c r="H5291" s="134">
        <f>Systematic[[#This Row],[SampleVariableLabel]]+100*Systematic[[#This Row],[State]]</f>
        <v>343011104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343</v>
      </c>
      <c r="B5292" s="1">
        <f>IF(C5292=0,IF(B5291=Protocol!$V$20,1,B5291+1),B5291)</f>
        <v>1</v>
      </c>
      <c r="C5292" s="1">
        <f>IF(C5291+1=Protocol!$V$21,0,C5291+1)</f>
        <v>12</v>
      </c>
      <c r="D5292" s="1">
        <f t="shared" si="181"/>
        <v>5</v>
      </c>
      <c r="E5292" s="1" t="str">
        <f>INDEX(Protocol[Mark],MATCH(C5292,Protocol[Step],0))</f>
        <v>10Ama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343010005</v>
      </c>
      <c r="H5292" s="134">
        <f>Systematic[[#This Row],[SampleVariableLabel]]+100*Systematic[[#This Row],[State]]</f>
        <v>343011205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344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0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344010006</v>
      </c>
      <c r="H5293" s="134">
        <f>Systematic[[#This Row],[SampleVariableLabel]]+100*Systematic[[#This Row],[State]]</f>
        <v>344010006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344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1D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344010001</v>
      </c>
      <c r="H5294" s="134">
        <f>Systematic[[#This Row],[SampleVariableLabel]]+100*Systematic[[#This Row],[State]]</f>
        <v>344010101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344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(M.1)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344010002</v>
      </c>
      <c r="H5295" s="134">
        <f>Systematic[[#This Row],[SampleVariableLabel]]+100*Systematic[[#This Row],[State]]</f>
        <v>344010202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344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2Oct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344010003</v>
      </c>
      <c r="H5296" s="134">
        <f>Systematic[[#This Row],[SampleVariableLabel]]+100*Systematic[[#This Row],[State]]</f>
        <v>344010303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344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3M2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344010004</v>
      </c>
      <c r="H5297" s="134">
        <f>Systematic[[#This Row],[SampleVariableLabel]]+100*Systematic[[#This Row],[State]]</f>
        <v>344010404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344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M(c)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344010005</v>
      </c>
      <c r="H5298" s="134">
        <f>Systematic[[#This Row],[SampleVariableLabel]]+100*Systematic[[#This Row],[State]]</f>
        <v>344010505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344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4P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344010006</v>
      </c>
      <c r="H5299" s="134">
        <f>Systematic[[#This Row],[SampleVariableLabel]]+100*Systematic[[#This Row],[State]]</f>
        <v>344010606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344</v>
      </c>
      <c r="B5300" s="1">
        <f>IF(C5300=0,IF(B5299=Protocol!$V$20,1,B5299+1),B5299)</f>
        <v>1</v>
      </c>
      <c r="C5300" s="1">
        <f>IF(C5299+1=Protocol!$V$21,0,C5299+1)</f>
        <v>7</v>
      </c>
      <c r="D5300" s="1">
        <f t="shared" si="181"/>
        <v>1</v>
      </c>
      <c r="E5300" s="1" t="str">
        <f>INDEX(Protocol[Mark],MATCH(C5300,Protocol[Step],0))</f>
        <v>5G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344010001</v>
      </c>
      <c r="H5300" s="134">
        <f>Systematic[[#This Row],[SampleVariableLabel]]+100*Systematic[[#This Row],[State]]</f>
        <v>344010701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344</v>
      </c>
      <c r="B5301" s="1">
        <f>IF(C5301=0,IF(B5300=Protocol!$V$20,1,B5300+1),B5300)</f>
        <v>1</v>
      </c>
      <c r="C5301" s="1">
        <f>IF(C5300+1=Protocol!$V$21,0,C5300+1)</f>
        <v>8</v>
      </c>
      <c r="D5301" s="1">
        <f t="shared" si="181"/>
        <v>2</v>
      </c>
      <c r="E5301" s="1" t="str">
        <f>INDEX(Protocol[Mark],MATCH(C5301,Protocol[Step],0))</f>
        <v>6S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344010002</v>
      </c>
      <c r="H5301" s="134">
        <f>Systematic[[#This Row],[SampleVariableLabel]]+100*Systematic[[#This Row],[State]]</f>
        <v>344010802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344</v>
      </c>
      <c r="B5302" s="1">
        <f>IF(C5302=0,IF(B5301=Protocol!$V$20,1,B5301+1),B5301)</f>
        <v>1</v>
      </c>
      <c r="C5302" s="1">
        <f>IF(C5301+1=Protocol!$V$21,0,C5301+1)</f>
        <v>9</v>
      </c>
      <c r="D5302" s="1">
        <f t="shared" si="181"/>
        <v>3</v>
      </c>
      <c r="E5302" s="1" t="str">
        <f>INDEX(Protocol[Mark],MATCH(C5302,Protocol[Step],0))</f>
        <v>7Gp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344010003</v>
      </c>
      <c r="H5302" s="134">
        <f>Systematic[[#This Row],[SampleVariableLabel]]+100*Systematic[[#This Row],[State]]</f>
        <v>344010903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344</v>
      </c>
      <c r="B5303" s="1">
        <f>IF(C5303=0,IF(B5302=Protocol!$V$20,1,B5302+1),B5302)</f>
        <v>1</v>
      </c>
      <c r="C5303" s="1">
        <f>IF(C5302+1=Protocol!$V$21,0,C5302+1)</f>
        <v>10</v>
      </c>
      <c r="D5303" s="1">
        <f t="shared" si="181"/>
        <v>4</v>
      </c>
      <c r="E5303" s="1" t="str">
        <f>INDEX(Protocol[Mark],MATCH(C5303,Protocol[Step],0))</f>
        <v>8U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344010004</v>
      </c>
      <c r="H5303" s="134">
        <f>Systematic[[#This Row],[SampleVariableLabel]]+100*Systematic[[#This Row],[State]]</f>
        <v>344011004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344</v>
      </c>
      <c r="B5304" s="1">
        <f>IF(C5304=0,IF(B5303=Protocol!$V$20,1,B5303+1),B5303)</f>
        <v>1</v>
      </c>
      <c r="C5304" s="1">
        <f>IF(C5303+1=Protocol!$V$21,0,C5303+1)</f>
        <v>11</v>
      </c>
      <c r="D5304" s="1">
        <f t="shared" si="181"/>
        <v>5</v>
      </c>
      <c r="E5304" s="1" t="str">
        <f>INDEX(Protocol[Mark],MATCH(C5304,Protocol[Step],0))</f>
        <v>9Rot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344010005</v>
      </c>
      <c r="H5304" s="134">
        <f>Systematic[[#This Row],[SampleVariableLabel]]+100*Systematic[[#This Row],[State]]</f>
        <v>344011105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344</v>
      </c>
      <c r="B5305" s="1">
        <f>IF(C5305=0,IF(B5304=Protocol!$V$20,1,B5304+1),B5304)</f>
        <v>1</v>
      </c>
      <c r="C5305" s="1">
        <f>IF(C5304+1=Protocol!$V$21,0,C5304+1)</f>
        <v>12</v>
      </c>
      <c r="D5305" s="1">
        <f t="shared" si="181"/>
        <v>6</v>
      </c>
      <c r="E5305" s="1" t="str">
        <f>INDEX(Protocol[Mark],MATCH(C5305,Protocol[Step],0))</f>
        <v>10Ama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344010006</v>
      </c>
      <c r="H5305" s="134">
        <f>Systematic[[#This Row],[SampleVariableLabel]]+100*Systematic[[#This Row],[State]]</f>
        <v>344011206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345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0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345010001</v>
      </c>
      <c r="H5306" s="134">
        <f>Systematic[[#This Row],[SampleVariableLabel]]+100*Systematic[[#This Row],[State]]</f>
        <v>345010001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345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1D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345010002</v>
      </c>
      <c r="H5307" s="134">
        <f>Systematic[[#This Row],[SampleVariableLabel]]+100*Systematic[[#This Row],[State]]</f>
        <v>345010102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345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(M.1)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345010003</v>
      </c>
      <c r="H5308" s="134">
        <f>Systematic[[#This Row],[SampleVariableLabel]]+100*Systematic[[#This Row],[State]]</f>
        <v>345010203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345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2Oct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345010004</v>
      </c>
      <c r="H5309" s="134">
        <f>Systematic[[#This Row],[SampleVariableLabel]]+100*Systematic[[#This Row],[State]]</f>
        <v>345010304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345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3M2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345010005</v>
      </c>
      <c r="H5310" s="134">
        <f>Systematic[[#This Row],[SampleVariableLabel]]+100*Systematic[[#This Row],[State]]</f>
        <v>345010405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345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M(c)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345010006</v>
      </c>
      <c r="H5311" s="134">
        <f>Systematic[[#This Row],[SampleVariableLabel]]+100*Systematic[[#This Row],[State]]</f>
        <v>345010506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345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4P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345010001</v>
      </c>
      <c r="H5312" s="134">
        <f>Systematic[[#This Row],[SampleVariableLabel]]+100*Systematic[[#This Row],[State]]</f>
        <v>345010601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345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5G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345010002</v>
      </c>
      <c r="H5313" s="134">
        <f>Systematic[[#This Row],[SampleVariableLabel]]+100*Systematic[[#This Row],[State]]</f>
        <v>345010702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345</v>
      </c>
      <c r="B5314" s="1">
        <f>IF(C5314=0,IF(B5313=Protocol!$V$20,1,B5313+1),B5313)</f>
        <v>1</v>
      </c>
      <c r="C5314" s="1">
        <f>IF(C5313+1=Protocol!$V$21,0,C5313+1)</f>
        <v>8</v>
      </c>
      <c r="D5314" s="1">
        <f t="shared" si="181"/>
        <v>3</v>
      </c>
      <c r="E5314" s="1" t="str">
        <f>INDEX(Protocol[Mark],MATCH(C5314,Protocol[Step],0))</f>
        <v>6S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345010003</v>
      </c>
      <c r="H5314" s="134">
        <f>Systematic[[#This Row],[SampleVariableLabel]]+100*Systematic[[#This Row],[State]]</f>
        <v>345010803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345</v>
      </c>
      <c r="B5315" s="1">
        <f>IF(C5315=0,IF(B5314=Protocol!$V$20,1,B5314+1),B5314)</f>
        <v>1</v>
      </c>
      <c r="C5315" s="1">
        <f>IF(C5314+1=Protocol!$V$21,0,C5314+1)</f>
        <v>9</v>
      </c>
      <c r="D5315" s="1">
        <f t="shared" ref="D5315:D5378" si="183">IF(D5314=nVariables,1,D5314+1)</f>
        <v>4</v>
      </c>
      <c r="E5315" s="1" t="str">
        <f>INDEX(Protocol[Mark],MATCH(C5315,Protocol[Step],0))</f>
        <v>7Gp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345010004</v>
      </c>
      <c r="H5315" s="134">
        <f>Systematic[[#This Row],[SampleVariableLabel]]+100*Systematic[[#This Row],[State]]</f>
        <v>345010904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345</v>
      </c>
      <c r="B5316" s="1">
        <f>IF(C5316=0,IF(B5315=Protocol!$V$20,1,B5315+1),B5315)</f>
        <v>1</v>
      </c>
      <c r="C5316" s="1">
        <f>IF(C5315+1=Protocol!$V$21,0,C5315+1)</f>
        <v>10</v>
      </c>
      <c r="D5316" s="1">
        <f t="shared" si="183"/>
        <v>5</v>
      </c>
      <c r="E5316" s="1" t="str">
        <f>INDEX(Protocol[Mark],MATCH(C5316,Protocol[Step],0))</f>
        <v>8U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345010005</v>
      </c>
      <c r="H5316" s="134">
        <f>Systematic[[#This Row],[SampleVariableLabel]]+100*Systematic[[#This Row],[State]]</f>
        <v>345011005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345</v>
      </c>
      <c r="B5317" s="1">
        <f>IF(C5317=0,IF(B5316=Protocol!$V$20,1,B5316+1),B5316)</f>
        <v>1</v>
      </c>
      <c r="C5317" s="1">
        <f>IF(C5316+1=Protocol!$V$21,0,C5316+1)</f>
        <v>11</v>
      </c>
      <c r="D5317" s="1">
        <f t="shared" si="183"/>
        <v>6</v>
      </c>
      <c r="E5317" s="1" t="str">
        <f>INDEX(Protocol[Mark],MATCH(C5317,Protocol[Step],0))</f>
        <v>9Rot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345010006</v>
      </c>
      <c r="H5317" s="134">
        <f>Systematic[[#This Row],[SampleVariableLabel]]+100*Systematic[[#This Row],[State]]</f>
        <v>345011106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345</v>
      </c>
      <c r="B5318" s="1">
        <f>IF(C5318=0,IF(B5317=Protocol!$V$20,1,B5317+1),B5317)</f>
        <v>1</v>
      </c>
      <c r="C5318" s="1">
        <f>IF(C5317+1=Protocol!$V$21,0,C5317+1)</f>
        <v>12</v>
      </c>
      <c r="D5318" s="1">
        <f t="shared" si="183"/>
        <v>1</v>
      </c>
      <c r="E5318" s="1" t="str">
        <f>INDEX(Protocol[Mark],MATCH(C5318,Protocol[Step],0))</f>
        <v>10Ama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345010001</v>
      </c>
      <c r="H5318" s="134">
        <f>Systematic[[#This Row],[SampleVariableLabel]]+100*Systematic[[#This Row],[State]]</f>
        <v>345011201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346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0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346010002</v>
      </c>
      <c r="H5319" s="134">
        <f>Systematic[[#This Row],[SampleVariableLabel]]+100*Systematic[[#This Row],[State]]</f>
        <v>346010002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346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1D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346010003</v>
      </c>
      <c r="H5320" s="134">
        <f>Systematic[[#This Row],[SampleVariableLabel]]+100*Systematic[[#This Row],[State]]</f>
        <v>346010103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346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(M.1)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346010004</v>
      </c>
      <c r="H5321" s="134">
        <f>Systematic[[#This Row],[SampleVariableLabel]]+100*Systematic[[#This Row],[State]]</f>
        <v>346010204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346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346010005</v>
      </c>
      <c r="H5322" s="134">
        <f>Systematic[[#This Row],[SampleVariableLabel]]+100*Systematic[[#This Row],[State]]</f>
        <v>346010305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346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3M2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346010006</v>
      </c>
      <c r="H5323" s="134">
        <f>Systematic[[#This Row],[SampleVariableLabel]]+100*Systematic[[#This Row],[State]]</f>
        <v>346010406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346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M(c)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346010001</v>
      </c>
      <c r="H5324" s="134">
        <f>Systematic[[#This Row],[SampleVariableLabel]]+100*Systematic[[#This Row],[State]]</f>
        <v>346010501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346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4P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346010002</v>
      </c>
      <c r="H5325" s="134">
        <f>Systematic[[#This Row],[SampleVariableLabel]]+100*Systematic[[#This Row],[State]]</f>
        <v>346010602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346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5G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346010003</v>
      </c>
      <c r="H5326" s="134">
        <f>Systematic[[#This Row],[SampleVariableLabel]]+100*Systematic[[#This Row],[State]]</f>
        <v>346010703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346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6S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346010004</v>
      </c>
      <c r="H5327" s="134">
        <f>Systematic[[#This Row],[SampleVariableLabel]]+100*Systematic[[#This Row],[State]]</f>
        <v>346010804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346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7Gp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346010005</v>
      </c>
      <c r="H5328" s="134">
        <f>Systematic[[#This Row],[SampleVariableLabel]]+100*Systematic[[#This Row],[State]]</f>
        <v>346010905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346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8U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346010006</v>
      </c>
      <c r="H5329" s="134">
        <f>Systematic[[#This Row],[SampleVariableLabel]]+100*Systematic[[#This Row],[State]]</f>
        <v>346011006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346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9Rot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346010001</v>
      </c>
      <c r="H5330" s="134">
        <f>Systematic[[#This Row],[SampleVariableLabel]]+100*Systematic[[#This Row],[State]]</f>
        <v>346011101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346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10Ama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346010002</v>
      </c>
      <c r="H5331" s="134">
        <f>Systematic[[#This Row],[SampleVariableLabel]]+100*Systematic[[#This Row],[State]]</f>
        <v>346011202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347</v>
      </c>
      <c r="B5332" s="1">
        <f>IF(C5332=0,IF(B5331=Protocol!$V$20,1,B5331+1),B5331)</f>
        <v>1</v>
      </c>
      <c r="C5332" s="1">
        <f>IF(C5331+1=Protocol!$V$21,0,C5331+1)</f>
        <v>0</v>
      </c>
      <c r="D5332" s="1">
        <f t="shared" si="183"/>
        <v>3</v>
      </c>
      <c r="E5332" s="1" t="str">
        <f>INDEX(Protocol[Mark],MATCH(C5332,Protocol[Step],0))</f>
        <v>0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347010003</v>
      </c>
      <c r="H5332" s="134">
        <f>Systematic[[#This Row],[SampleVariableLabel]]+100*Systematic[[#This Row],[State]]</f>
        <v>347010003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347</v>
      </c>
      <c r="B5333" s="1">
        <f>IF(C5333=0,IF(B5332=Protocol!$V$20,1,B5332+1),B5332)</f>
        <v>1</v>
      </c>
      <c r="C5333" s="1">
        <f>IF(C5332+1=Protocol!$V$21,0,C5332+1)</f>
        <v>1</v>
      </c>
      <c r="D5333" s="1">
        <f t="shared" si="183"/>
        <v>4</v>
      </c>
      <c r="E5333" s="1" t="str">
        <f>INDEX(Protocol[Mark],MATCH(C5333,Protocol[Step],0))</f>
        <v>1D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347010004</v>
      </c>
      <c r="H5333" s="134">
        <f>Systematic[[#This Row],[SampleVariableLabel]]+100*Systematic[[#This Row],[State]]</f>
        <v>347010104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347</v>
      </c>
      <c r="B5334" s="1">
        <f>IF(C5334=0,IF(B5333=Protocol!$V$20,1,B5333+1),B5333)</f>
        <v>1</v>
      </c>
      <c r="C5334" s="1">
        <f>IF(C5333+1=Protocol!$V$21,0,C5333+1)</f>
        <v>2</v>
      </c>
      <c r="D5334" s="1">
        <f t="shared" si="183"/>
        <v>5</v>
      </c>
      <c r="E5334" s="1" t="str">
        <f>INDEX(Protocol[Mark],MATCH(C5334,Protocol[Step],0))</f>
        <v>(M.1)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347010005</v>
      </c>
      <c r="H5334" s="134">
        <f>Systematic[[#This Row],[SampleVariableLabel]]+100*Systematic[[#This Row],[State]]</f>
        <v>347010205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347</v>
      </c>
      <c r="B5335" s="1">
        <f>IF(C5335=0,IF(B5334=Protocol!$V$20,1,B5334+1),B5334)</f>
        <v>1</v>
      </c>
      <c r="C5335" s="1">
        <f>IF(C5334+1=Protocol!$V$21,0,C5334+1)</f>
        <v>3</v>
      </c>
      <c r="D5335" s="1">
        <f t="shared" si="183"/>
        <v>6</v>
      </c>
      <c r="E5335" s="1" t="str">
        <f>INDEX(Protocol[Mark],MATCH(C5335,Protocol[Step],0))</f>
        <v>2Oct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347010006</v>
      </c>
      <c r="H5335" s="134">
        <f>Systematic[[#This Row],[SampleVariableLabel]]+100*Systematic[[#This Row],[State]]</f>
        <v>347010306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347</v>
      </c>
      <c r="B5336" s="1">
        <f>IF(C5336=0,IF(B5335=Protocol!$V$20,1,B5335+1),B5335)</f>
        <v>1</v>
      </c>
      <c r="C5336" s="1">
        <f>IF(C5335+1=Protocol!$V$21,0,C5335+1)</f>
        <v>4</v>
      </c>
      <c r="D5336" s="1">
        <f t="shared" si="183"/>
        <v>1</v>
      </c>
      <c r="E5336" s="1" t="str">
        <f>INDEX(Protocol[Mark],MATCH(C5336,Protocol[Step],0))</f>
        <v>3M2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347010001</v>
      </c>
      <c r="H5336" s="134">
        <f>Systematic[[#This Row],[SampleVariableLabel]]+100*Systematic[[#This Row],[State]]</f>
        <v>347010401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347</v>
      </c>
      <c r="B5337" s="1">
        <f>IF(C5337=0,IF(B5336=Protocol!$V$20,1,B5336+1),B5336)</f>
        <v>1</v>
      </c>
      <c r="C5337" s="1">
        <f>IF(C5336+1=Protocol!$V$21,0,C5336+1)</f>
        <v>5</v>
      </c>
      <c r="D5337" s="1">
        <f t="shared" si="183"/>
        <v>2</v>
      </c>
      <c r="E5337" s="1" t="str">
        <f>INDEX(Protocol[Mark],MATCH(C5337,Protocol[Step],0))</f>
        <v>M(c)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347010002</v>
      </c>
      <c r="H5337" s="134">
        <f>Systematic[[#This Row],[SampleVariableLabel]]+100*Systematic[[#This Row],[State]]</f>
        <v>347010502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347</v>
      </c>
      <c r="B5338" s="1">
        <f>IF(C5338=0,IF(B5337=Protocol!$V$20,1,B5337+1),B5337)</f>
        <v>1</v>
      </c>
      <c r="C5338" s="1">
        <f>IF(C5337+1=Protocol!$V$21,0,C5337+1)</f>
        <v>6</v>
      </c>
      <c r="D5338" s="1">
        <f t="shared" si="183"/>
        <v>3</v>
      </c>
      <c r="E5338" s="1" t="str">
        <f>INDEX(Protocol[Mark],MATCH(C5338,Protocol[Step],0))</f>
        <v>4P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347010003</v>
      </c>
      <c r="H5338" s="134">
        <f>Systematic[[#This Row],[SampleVariableLabel]]+100*Systematic[[#This Row],[State]]</f>
        <v>347010603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347</v>
      </c>
      <c r="B5339" s="1">
        <f>IF(C5339=0,IF(B5338=Protocol!$V$20,1,B5338+1),B5338)</f>
        <v>1</v>
      </c>
      <c r="C5339" s="1">
        <f>IF(C5338+1=Protocol!$V$21,0,C5338+1)</f>
        <v>7</v>
      </c>
      <c r="D5339" s="1">
        <f t="shared" si="183"/>
        <v>4</v>
      </c>
      <c r="E5339" s="1" t="str">
        <f>INDEX(Protocol[Mark],MATCH(C5339,Protocol[Step],0))</f>
        <v>5G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347010004</v>
      </c>
      <c r="H5339" s="134">
        <f>Systematic[[#This Row],[SampleVariableLabel]]+100*Systematic[[#This Row],[State]]</f>
        <v>347010704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347</v>
      </c>
      <c r="B5340" s="1">
        <f>IF(C5340=0,IF(B5339=Protocol!$V$20,1,B5339+1),B5339)</f>
        <v>1</v>
      </c>
      <c r="C5340" s="1">
        <f>IF(C5339+1=Protocol!$V$21,0,C5339+1)</f>
        <v>8</v>
      </c>
      <c r="D5340" s="1">
        <f t="shared" si="183"/>
        <v>5</v>
      </c>
      <c r="E5340" s="1" t="str">
        <f>INDEX(Protocol[Mark],MATCH(C5340,Protocol[Step],0))</f>
        <v>6S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347010005</v>
      </c>
      <c r="H5340" s="134">
        <f>Systematic[[#This Row],[SampleVariableLabel]]+100*Systematic[[#This Row],[State]]</f>
        <v>347010805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347</v>
      </c>
      <c r="B5341" s="1">
        <f>IF(C5341=0,IF(B5340=Protocol!$V$20,1,B5340+1),B5340)</f>
        <v>1</v>
      </c>
      <c r="C5341" s="1">
        <f>IF(C5340+1=Protocol!$V$21,0,C5340+1)</f>
        <v>9</v>
      </c>
      <c r="D5341" s="1">
        <f t="shared" si="183"/>
        <v>6</v>
      </c>
      <c r="E5341" s="1" t="str">
        <f>INDEX(Protocol[Mark],MATCH(C5341,Protocol[Step],0))</f>
        <v>7Gp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347010006</v>
      </c>
      <c r="H5341" s="134">
        <f>Systematic[[#This Row],[SampleVariableLabel]]+100*Systematic[[#This Row],[State]]</f>
        <v>347010906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347</v>
      </c>
      <c r="B5342" s="1">
        <f>IF(C5342=0,IF(B5341=Protocol!$V$20,1,B5341+1),B5341)</f>
        <v>1</v>
      </c>
      <c r="C5342" s="1">
        <f>IF(C5341+1=Protocol!$V$21,0,C5341+1)</f>
        <v>10</v>
      </c>
      <c r="D5342" s="1">
        <f t="shared" si="183"/>
        <v>1</v>
      </c>
      <c r="E5342" s="1" t="str">
        <f>INDEX(Protocol[Mark],MATCH(C5342,Protocol[Step],0))</f>
        <v>8U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347010001</v>
      </c>
      <c r="H5342" s="134">
        <f>Systematic[[#This Row],[SampleVariableLabel]]+100*Systematic[[#This Row],[State]]</f>
        <v>347011001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347</v>
      </c>
      <c r="B5343" s="1">
        <f>IF(C5343=0,IF(B5342=Protocol!$V$20,1,B5342+1),B5342)</f>
        <v>1</v>
      </c>
      <c r="C5343" s="1">
        <f>IF(C5342+1=Protocol!$V$21,0,C5342+1)</f>
        <v>11</v>
      </c>
      <c r="D5343" s="1">
        <f t="shared" si="183"/>
        <v>2</v>
      </c>
      <c r="E5343" s="1" t="str">
        <f>INDEX(Protocol[Mark],MATCH(C5343,Protocol[Step],0))</f>
        <v>9Rot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347010002</v>
      </c>
      <c r="H5343" s="134">
        <f>Systematic[[#This Row],[SampleVariableLabel]]+100*Systematic[[#This Row],[State]]</f>
        <v>347011102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347</v>
      </c>
      <c r="B5344" s="1">
        <f>IF(C5344=0,IF(B5343=Protocol!$V$20,1,B5343+1),B5343)</f>
        <v>1</v>
      </c>
      <c r="C5344" s="1">
        <f>IF(C5343+1=Protocol!$V$21,0,C5343+1)</f>
        <v>12</v>
      </c>
      <c r="D5344" s="1">
        <f t="shared" si="183"/>
        <v>3</v>
      </c>
      <c r="E5344" s="1" t="str">
        <f>INDEX(Protocol[Mark],MATCH(C5344,Protocol[Step],0))</f>
        <v>10Ama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347010003</v>
      </c>
      <c r="H5344" s="134">
        <f>Systematic[[#This Row],[SampleVariableLabel]]+100*Systematic[[#This Row],[State]]</f>
        <v>347011203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348</v>
      </c>
      <c r="B5345" s="1">
        <f>IF(C5345=0,IF(B5344=Protocol!$V$20,1,B5344+1),B5344)</f>
        <v>1</v>
      </c>
      <c r="C5345" s="1">
        <f>IF(C5344+1=Protocol!$V$21,0,C5344+1)</f>
        <v>0</v>
      </c>
      <c r="D5345" s="1">
        <f t="shared" si="183"/>
        <v>4</v>
      </c>
      <c r="E5345" s="1" t="str">
        <f>INDEX(Protocol[Mark],MATCH(C5345,Protocol[Step],0))</f>
        <v>0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348010004</v>
      </c>
      <c r="H5345" s="134">
        <f>Systematic[[#This Row],[SampleVariableLabel]]+100*Systematic[[#This Row],[State]]</f>
        <v>348010004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348</v>
      </c>
      <c r="B5346" s="1">
        <f>IF(C5346=0,IF(B5345=Protocol!$V$20,1,B5345+1),B5345)</f>
        <v>1</v>
      </c>
      <c r="C5346" s="1">
        <f>IF(C5345+1=Protocol!$V$21,0,C5345+1)</f>
        <v>1</v>
      </c>
      <c r="D5346" s="1">
        <f t="shared" si="183"/>
        <v>5</v>
      </c>
      <c r="E5346" s="1" t="str">
        <f>INDEX(Protocol[Mark],MATCH(C5346,Protocol[Step],0))</f>
        <v>1D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348010005</v>
      </c>
      <c r="H5346" s="134">
        <f>Systematic[[#This Row],[SampleVariableLabel]]+100*Systematic[[#This Row],[State]]</f>
        <v>348010105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348</v>
      </c>
      <c r="B5347" s="1">
        <f>IF(C5347=0,IF(B5346=Protocol!$V$20,1,B5346+1),B5346)</f>
        <v>1</v>
      </c>
      <c r="C5347" s="1">
        <f>IF(C5346+1=Protocol!$V$21,0,C5346+1)</f>
        <v>2</v>
      </c>
      <c r="D5347" s="1">
        <f t="shared" si="183"/>
        <v>6</v>
      </c>
      <c r="E5347" s="1" t="str">
        <f>INDEX(Protocol[Mark],MATCH(C5347,Protocol[Step],0))</f>
        <v>(M.1)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348010006</v>
      </c>
      <c r="H5347" s="134">
        <f>Systematic[[#This Row],[SampleVariableLabel]]+100*Systematic[[#This Row],[State]]</f>
        <v>348010206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348</v>
      </c>
      <c r="B5348" s="1">
        <f>IF(C5348=0,IF(B5347=Protocol!$V$20,1,B5347+1),B5347)</f>
        <v>1</v>
      </c>
      <c r="C5348" s="1">
        <f>IF(C5347+1=Protocol!$V$21,0,C5347+1)</f>
        <v>3</v>
      </c>
      <c r="D5348" s="1">
        <f t="shared" si="183"/>
        <v>1</v>
      </c>
      <c r="E5348" s="1" t="str">
        <f>INDEX(Protocol[Mark],MATCH(C5348,Protocol[Step],0))</f>
        <v>2Oct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348010001</v>
      </c>
      <c r="H5348" s="134">
        <f>Systematic[[#This Row],[SampleVariableLabel]]+100*Systematic[[#This Row],[State]]</f>
        <v>348010301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348</v>
      </c>
      <c r="B5349" s="1">
        <f>IF(C5349=0,IF(B5348=Protocol!$V$20,1,B5348+1),B5348)</f>
        <v>1</v>
      </c>
      <c r="C5349" s="1">
        <f>IF(C5348+1=Protocol!$V$21,0,C5348+1)</f>
        <v>4</v>
      </c>
      <c r="D5349" s="1">
        <f t="shared" si="183"/>
        <v>2</v>
      </c>
      <c r="E5349" s="1" t="str">
        <f>INDEX(Protocol[Mark],MATCH(C5349,Protocol[Step],0))</f>
        <v>3M2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348010002</v>
      </c>
      <c r="H5349" s="134">
        <f>Systematic[[#This Row],[SampleVariableLabel]]+100*Systematic[[#This Row],[State]]</f>
        <v>348010402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348</v>
      </c>
      <c r="B5350" s="1">
        <f>IF(C5350=0,IF(B5349=Protocol!$V$20,1,B5349+1),B5349)</f>
        <v>1</v>
      </c>
      <c r="C5350" s="1">
        <f>IF(C5349+1=Protocol!$V$21,0,C5349+1)</f>
        <v>5</v>
      </c>
      <c r="D5350" s="1">
        <f t="shared" si="183"/>
        <v>3</v>
      </c>
      <c r="E5350" s="1" t="str">
        <f>INDEX(Protocol[Mark],MATCH(C5350,Protocol[Step],0))</f>
        <v>M(c)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348010003</v>
      </c>
      <c r="H5350" s="134">
        <f>Systematic[[#This Row],[SampleVariableLabel]]+100*Systematic[[#This Row],[State]]</f>
        <v>348010503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348</v>
      </c>
      <c r="B5351" s="1">
        <f>IF(C5351=0,IF(B5350=Protocol!$V$20,1,B5350+1),B5350)</f>
        <v>1</v>
      </c>
      <c r="C5351" s="1">
        <f>IF(C5350+1=Protocol!$V$21,0,C5350+1)</f>
        <v>6</v>
      </c>
      <c r="D5351" s="1">
        <f t="shared" si="183"/>
        <v>4</v>
      </c>
      <c r="E5351" s="1" t="str">
        <f>INDEX(Protocol[Mark],MATCH(C5351,Protocol[Step],0))</f>
        <v>4P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348010004</v>
      </c>
      <c r="H5351" s="134">
        <f>Systematic[[#This Row],[SampleVariableLabel]]+100*Systematic[[#This Row],[State]]</f>
        <v>348010604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348</v>
      </c>
      <c r="B5352" s="1">
        <f>IF(C5352=0,IF(B5351=Protocol!$V$20,1,B5351+1),B5351)</f>
        <v>1</v>
      </c>
      <c r="C5352" s="1">
        <f>IF(C5351+1=Protocol!$V$21,0,C5351+1)</f>
        <v>7</v>
      </c>
      <c r="D5352" s="1">
        <f t="shared" si="183"/>
        <v>5</v>
      </c>
      <c r="E5352" s="1" t="str">
        <f>INDEX(Protocol[Mark],MATCH(C5352,Protocol[Step],0))</f>
        <v>5G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348010005</v>
      </c>
      <c r="H5352" s="134">
        <f>Systematic[[#This Row],[SampleVariableLabel]]+100*Systematic[[#This Row],[State]]</f>
        <v>348010705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348</v>
      </c>
      <c r="B5353" s="1">
        <f>IF(C5353=0,IF(B5352=Protocol!$V$20,1,B5352+1),B5352)</f>
        <v>1</v>
      </c>
      <c r="C5353" s="1">
        <f>IF(C5352+1=Protocol!$V$21,0,C5352+1)</f>
        <v>8</v>
      </c>
      <c r="D5353" s="1">
        <f t="shared" si="183"/>
        <v>6</v>
      </c>
      <c r="E5353" s="1" t="str">
        <f>INDEX(Protocol[Mark],MATCH(C5353,Protocol[Step],0))</f>
        <v>6S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348010006</v>
      </c>
      <c r="H5353" s="134">
        <f>Systematic[[#This Row],[SampleVariableLabel]]+100*Systematic[[#This Row],[State]]</f>
        <v>348010806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348</v>
      </c>
      <c r="B5354" s="1">
        <f>IF(C5354=0,IF(B5353=Protocol!$V$20,1,B5353+1),B5353)</f>
        <v>1</v>
      </c>
      <c r="C5354" s="1">
        <f>IF(C5353+1=Protocol!$V$21,0,C5353+1)</f>
        <v>9</v>
      </c>
      <c r="D5354" s="1">
        <f t="shared" si="183"/>
        <v>1</v>
      </c>
      <c r="E5354" s="1" t="str">
        <f>INDEX(Protocol[Mark],MATCH(C5354,Protocol[Step],0))</f>
        <v>7Gp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348010001</v>
      </c>
      <c r="H5354" s="134">
        <f>Systematic[[#This Row],[SampleVariableLabel]]+100*Systematic[[#This Row],[State]]</f>
        <v>348010901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348</v>
      </c>
      <c r="B5355" s="1">
        <f>IF(C5355=0,IF(B5354=Protocol!$V$20,1,B5354+1),B5354)</f>
        <v>1</v>
      </c>
      <c r="C5355" s="1">
        <f>IF(C5354+1=Protocol!$V$21,0,C5354+1)</f>
        <v>10</v>
      </c>
      <c r="D5355" s="1">
        <f t="shared" si="183"/>
        <v>2</v>
      </c>
      <c r="E5355" s="1" t="str">
        <f>INDEX(Protocol[Mark],MATCH(C5355,Protocol[Step],0))</f>
        <v>8U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348010002</v>
      </c>
      <c r="H5355" s="134">
        <f>Systematic[[#This Row],[SampleVariableLabel]]+100*Systematic[[#This Row],[State]]</f>
        <v>348011002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348</v>
      </c>
      <c r="B5356" s="1">
        <f>IF(C5356=0,IF(B5355=Protocol!$V$20,1,B5355+1),B5355)</f>
        <v>1</v>
      </c>
      <c r="C5356" s="1">
        <f>IF(C5355+1=Protocol!$V$21,0,C5355+1)</f>
        <v>11</v>
      </c>
      <c r="D5356" s="1">
        <f t="shared" si="183"/>
        <v>3</v>
      </c>
      <c r="E5356" s="1" t="str">
        <f>INDEX(Protocol[Mark],MATCH(C5356,Protocol[Step],0))</f>
        <v>9Rot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348010003</v>
      </c>
      <c r="H5356" s="134">
        <f>Systematic[[#This Row],[SampleVariableLabel]]+100*Systematic[[#This Row],[State]]</f>
        <v>348011103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348</v>
      </c>
      <c r="B5357" s="1">
        <f>IF(C5357=0,IF(B5356=Protocol!$V$20,1,B5356+1),B5356)</f>
        <v>1</v>
      </c>
      <c r="C5357" s="1">
        <f>IF(C5356+1=Protocol!$V$21,0,C5356+1)</f>
        <v>12</v>
      </c>
      <c r="D5357" s="1">
        <f t="shared" si="183"/>
        <v>4</v>
      </c>
      <c r="E5357" s="1" t="str">
        <f>INDEX(Protocol[Mark],MATCH(C5357,Protocol[Step],0))</f>
        <v>10Ama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348010004</v>
      </c>
      <c r="H5357" s="134">
        <f>Systematic[[#This Row],[SampleVariableLabel]]+100*Systematic[[#This Row],[State]]</f>
        <v>348011204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349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0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349010005</v>
      </c>
      <c r="H5358" s="134">
        <f>Systematic[[#This Row],[SampleVariableLabel]]+100*Systematic[[#This Row],[State]]</f>
        <v>349010005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349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1D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349010006</v>
      </c>
      <c r="H5359" s="134">
        <f>Systematic[[#This Row],[SampleVariableLabel]]+100*Systematic[[#This Row],[State]]</f>
        <v>349010106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349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(M.1)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349010001</v>
      </c>
      <c r="H5360" s="134">
        <f>Systematic[[#This Row],[SampleVariableLabel]]+100*Systematic[[#This Row],[State]]</f>
        <v>349010201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349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2Oct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349010002</v>
      </c>
      <c r="H5361" s="134">
        <f>Systematic[[#This Row],[SampleVariableLabel]]+100*Systematic[[#This Row],[State]]</f>
        <v>349010302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349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3M2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349010003</v>
      </c>
      <c r="H5362" s="134">
        <f>Systematic[[#This Row],[SampleVariableLabel]]+100*Systematic[[#This Row],[State]]</f>
        <v>349010403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349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M(c)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349010004</v>
      </c>
      <c r="H5363" s="134">
        <f>Systematic[[#This Row],[SampleVariableLabel]]+100*Systematic[[#This Row],[State]]</f>
        <v>349010504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349</v>
      </c>
      <c r="B5364" s="1">
        <f>IF(C5364=0,IF(B5363=Protocol!$V$20,1,B5363+1),B5363)</f>
        <v>1</v>
      </c>
      <c r="C5364" s="1">
        <f>IF(C5363+1=Protocol!$V$21,0,C5363+1)</f>
        <v>6</v>
      </c>
      <c r="D5364" s="1">
        <f t="shared" si="183"/>
        <v>5</v>
      </c>
      <c r="E5364" s="1" t="str">
        <f>INDEX(Protocol[Mark],MATCH(C5364,Protocol[Step],0))</f>
        <v>4P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349010005</v>
      </c>
      <c r="H5364" s="134">
        <f>Systematic[[#This Row],[SampleVariableLabel]]+100*Systematic[[#This Row],[State]]</f>
        <v>349010605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349</v>
      </c>
      <c r="B5365" s="1">
        <f>IF(C5365=0,IF(B5364=Protocol!$V$20,1,B5364+1),B5364)</f>
        <v>1</v>
      </c>
      <c r="C5365" s="1">
        <f>IF(C5364+1=Protocol!$V$21,0,C5364+1)</f>
        <v>7</v>
      </c>
      <c r="D5365" s="1">
        <f t="shared" si="183"/>
        <v>6</v>
      </c>
      <c r="E5365" s="1" t="str">
        <f>INDEX(Protocol[Mark],MATCH(C5365,Protocol[Step],0))</f>
        <v>5G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349010006</v>
      </c>
      <c r="H5365" s="134">
        <f>Systematic[[#This Row],[SampleVariableLabel]]+100*Systematic[[#This Row],[State]]</f>
        <v>349010706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349</v>
      </c>
      <c r="B5366" s="1">
        <f>IF(C5366=0,IF(B5365=Protocol!$V$20,1,B5365+1),B5365)</f>
        <v>1</v>
      </c>
      <c r="C5366" s="1">
        <f>IF(C5365+1=Protocol!$V$21,0,C5365+1)</f>
        <v>8</v>
      </c>
      <c r="D5366" s="1">
        <f t="shared" si="183"/>
        <v>1</v>
      </c>
      <c r="E5366" s="1" t="str">
        <f>INDEX(Protocol[Mark],MATCH(C5366,Protocol[Step],0))</f>
        <v>6S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349010001</v>
      </c>
      <c r="H5366" s="134">
        <f>Systematic[[#This Row],[SampleVariableLabel]]+100*Systematic[[#This Row],[State]]</f>
        <v>349010801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349</v>
      </c>
      <c r="B5367" s="1">
        <f>IF(C5367=0,IF(B5366=Protocol!$V$20,1,B5366+1),B5366)</f>
        <v>1</v>
      </c>
      <c r="C5367" s="1">
        <f>IF(C5366+1=Protocol!$V$21,0,C5366+1)</f>
        <v>9</v>
      </c>
      <c r="D5367" s="1">
        <f t="shared" si="183"/>
        <v>2</v>
      </c>
      <c r="E5367" s="1" t="str">
        <f>INDEX(Protocol[Mark],MATCH(C5367,Protocol[Step],0))</f>
        <v>7Gp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349010002</v>
      </c>
      <c r="H5367" s="134">
        <f>Systematic[[#This Row],[SampleVariableLabel]]+100*Systematic[[#This Row],[State]]</f>
        <v>349010902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349</v>
      </c>
      <c r="B5368" s="1">
        <f>IF(C5368=0,IF(B5367=Protocol!$V$20,1,B5367+1),B5367)</f>
        <v>1</v>
      </c>
      <c r="C5368" s="1">
        <f>IF(C5367+1=Protocol!$V$21,0,C5367+1)</f>
        <v>10</v>
      </c>
      <c r="D5368" s="1">
        <f t="shared" si="183"/>
        <v>3</v>
      </c>
      <c r="E5368" s="1" t="str">
        <f>INDEX(Protocol[Mark],MATCH(C5368,Protocol[Step],0))</f>
        <v>8U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349010003</v>
      </c>
      <c r="H5368" s="134">
        <f>Systematic[[#This Row],[SampleVariableLabel]]+100*Systematic[[#This Row],[State]]</f>
        <v>349011003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349</v>
      </c>
      <c r="B5369" s="1">
        <f>IF(C5369=0,IF(B5368=Protocol!$V$20,1,B5368+1),B5368)</f>
        <v>1</v>
      </c>
      <c r="C5369" s="1">
        <f>IF(C5368+1=Protocol!$V$21,0,C5368+1)</f>
        <v>11</v>
      </c>
      <c r="D5369" s="1">
        <f t="shared" si="183"/>
        <v>4</v>
      </c>
      <c r="E5369" s="1" t="str">
        <f>INDEX(Protocol[Mark],MATCH(C5369,Protocol[Step],0))</f>
        <v>9Rot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349010004</v>
      </c>
      <c r="H5369" s="134">
        <f>Systematic[[#This Row],[SampleVariableLabel]]+100*Systematic[[#This Row],[State]]</f>
        <v>349011104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349</v>
      </c>
      <c r="B5370" s="1">
        <f>IF(C5370=0,IF(B5369=Protocol!$V$20,1,B5369+1),B5369)</f>
        <v>1</v>
      </c>
      <c r="C5370" s="1">
        <f>IF(C5369+1=Protocol!$V$21,0,C5369+1)</f>
        <v>12</v>
      </c>
      <c r="D5370" s="1">
        <f t="shared" si="183"/>
        <v>5</v>
      </c>
      <c r="E5370" s="1" t="str">
        <f>INDEX(Protocol[Mark],MATCH(C5370,Protocol[Step],0))</f>
        <v>10Ama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349010005</v>
      </c>
      <c r="H5370" s="134">
        <f>Systematic[[#This Row],[SampleVariableLabel]]+100*Systematic[[#This Row],[State]]</f>
        <v>349011205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350</v>
      </c>
      <c r="B5371" s="1">
        <f>IF(C5371=0,IF(B5370=Protocol!$V$20,1,B5370+1),B5370)</f>
        <v>1</v>
      </c>
      <c r="C5371" s="1">
        <f>IF(C5370+1=Protocol!$V$21,0,C5370+1)</f>
        <v>0</v>
      </c>
      <c r="D5371" s="1">
        <f t="shared" si="183"/>
        <v>6</v>
      </c>
      <c r="E5371" s="1" t="str">
        <f>INDEX(Protocol[Mark],MATCH(C5371,Protocol[Step],0))</f>
        <v>0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350010006</v>
      </c>
      <c r="H5371" s="134">
        <f>Systematic[[#This Row],[SampleVariableLabel]]+100*Systematic[[#This Row],[State]]</f>
        <v>350010006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350</v>
      </c>
      <c r="B5372" s="1">
        <f>IF(C5372=0,IF(B5371=Protocol!$V$20,1,B5371+1),B5371)</f>
        <v>1</v>
      </c>
      <c r="C5372" s="1">
        <f>IF(C5371+1=Protocol!$V$21,0,C5371+1)</f>
        <v>1</v>
      </c>
      <c r="D5372" s="1">
        <f t="shared" si="183"/>
        <v>1</v>
      </c>
      <c r="E5372" s="1" t="str">
        <f>INDEX(Protocol[Mark],MATCH(C5372,Protocol[Step],0))</f>
        <v>1D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350010001</v>
      </c>
      <c r="H5372" s="134">
        <f>Systematic[[#This Row],[SampleVariableLabel]]+100*Systematic[[#This Row],[State]]</f>
        <v>350010101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350</v>
      </c>
      <c r="B5373" s="1">
        <f>IF(C5373=0,IF(B5372=Protocol!$V$20,1,B5372+1),B5372)</f>
        <v>1</v>
      </c>
      <c r="C5373" s="1">
        <f>IF(C5372+1=Protocol!$V$21,0,C5372+1)</f>
        <v>2</v>
      </c>
      <c r="D5373" s="1">
        <f t="shared" si="183"/>
        <v>2</v>
      </c>
      <c r="E5373" s="1" t="str">
        <f>INDEX(Protocol[Mark],MATCH(C5373,Protocol[Step],0))</f>
        <v>(M.1)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350010002</v>
      </c>
      <c r="H5373" s="134">
        <f>Systematic[[#This Row],[SampleVariableLabel]]+100*Systematic[[#This Row],[State]]</f>
        <v>350010202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350</v>
      </c>
      <c r="B5374" s="1">
        <f>IF(C5374=0,IF(B5373=Protocol!$V$20,1,B5373+1),B5373)</f>
        <v>1</v>
      </c>
      <c r="C5374" s="1">
        <f>IF(C5373+1=Protocol!$V$21,0,C5373+1)</f>
        <v>3</v>
      </c>
      <c r="D5374" s="1">
        <f t="shared" si="183"/>
        <v>3</v>
      </c>
      <c r="E5374" s="1" t="str">
        <f>INDEX(Protocol[Mark],MATCH(C5374,Protocol[Step],0))</f>
        <v>2Oct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350010003</v>
      </c>
      <c r="H5374" s="134">
        <f>Systematic[[#This Row],[SampleVariableLabel]]+100*Systematic[[#This Row],[State]]</f>
        <v>350010303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350</v>
      </c>
      <c r="B5375" s="1">
        <f>IF(C5375=0,IF(B5374=Protocol!$V$20,1,B5374+1),B5374)</f>
        <v>1</v>
      </c>
      <c r="C5375" s="1">
        <f>IF(C5374+1=Protocol!$V$21,0,C5374+1)</f>
        <v>4</v>
      </c>
      <c r="D5375" s="1">
        <f t="shared" si="183"/>
        <v>4</v>
      </c>
      <c r="E5375" s="1" t="str">
        <f>INDEX(Protocol[Mark],MATCH(C5375,Protocol[Step],0))</f>
        <v>3M2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350010004</v>
      </c>
      <c r="H5375" s="134">
        <f>Systematic[[#This Row],[SampleVariableLabel]]+100*Systematic[[#This Row],[State]]</f>
        <v>350010404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350</v>
      </c>
      <c r="B5376" s="1">
        <f>IF(C5376=0,IF(B5375=Protocol!$V$20,1,B5375+1),B5375)</f>
        <v>1</v>
      </c>
      <c r="C5376" s="1">
        <f>IF(C5375+1=Protocol!$V$21,0,C5375+1)</f>
        <v>5</v>
      </c>
      <c r="D5376" s="1">
        <f t="shared" si="183"/>
        <v>5</v>
      </c>
      <c r="E5376" s="1" t="str">
        <f>INDEX(Protocol[Mark],MATCH(C5376,Protocol[Step],0))</f>
        <v>M(c)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350010005</v>
      </c>
      <c r="H5376" s="134">
        <f>Systematic[[#This Row],[SampleVariableLabel]]+100*Systematic[[#This Row],[State]]</f>
        <v>350010505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350</v>
      </c>
      <c r="B5377" s="1">
        <f>IF(C5377=0,IF(B5376=Protocol!$V$20,1,B5376+1),B5376)</f>
        <v>1</v>
      </c>
      <c r="C5377" s="1">
        <f>IF(C5376+1=Protocol!$V$21,0,C5376+1)</f>
        <v>6</v>
      </c>
      <c r="D5377" s="1">
        <f t="shared" si="183"/>
        <v>6</v>
      </c>
      <c r="E5377" s="1" t="str">
        <f>INDEX(Protocol[Mark],MATCH(C5377,Protocol[Step],0))</f>
        <v>4P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350010006</v>
      </c>
      <c r="H5377" s="134">
        <f>Systematic[[#This Row],[SampleVariableLabel]]+100*Systematic[[#This Row],[State]]</f>
        <v>350010606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350</v>
      </c>
      <c r="B5378" s="1">
        <f>IF(C5378=0,IF(B5377=Protocol!$V$20,1,B5377+1),B5377)</f>
        <v>1</v>
      </c>
      <c r="C5378" s="1">
        <f>IF(C5377+1=Protocol!$V$21,0,C5377+1)</f>
        <v>7</v>
      </c>
      <c r="D5378" s="1">
        <f t="shared" si="183"/>
        <v>1</v>
      </c>
      <c r="E5378" s="1" t="str">
        <f>INDEX(Protocol[Mark],MATCH(C5378,Protocol[Step],0))</f>
        <v>5G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350010001</v>
      </c>
      <c r="H5378" s="134">
        <f>Systematic[[#This Row],[SampleVariableLabel]]+100*Systematic[[#This Row],[State]]</f>
        <v>350010701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350</v>
      </c>
      <c r="B5379" s="1">
        <f>IF(C5379=0,IF(B5378=Protocol!$V$20,1,B5378+1),B5378)</f>
        <v>1</v>
      </c>
      <c r="C5379" s="1">
        <f>IF(C5378+1=Protocol!$V$21,0,C5378+1)</f>
        <v>8</v>
      </c>
      <c r="D5379" s="1">
        <f t="shared" ref="D5379:D5442" si="185">IF(D5378=nVariables,1,D5378+1)</f>
        <v>2</v>
      </c>
      <c r="E5379" s="1" t="str">
        <f>INDEX(Protocol[Mark],MATCH(C5379,Protocol[Step],0))</f>
        <v>6S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350010002</v>
      </c>
      <c r="H5379" s="134">
        <f>Systematic[[#This Row],[SampleVariableLabel]]+100*Systematic[[#This Row],[State]]</f>
        <v>350010802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350</v>
      </c>
      <c r="B5380" s="1">
        <f>IF(C5380=0,IF(B5379=Protocol!$V$20,1,B5379+1),B5379)</f>
        <v>1</v>
      </c>
      <c r="C5380" s="1">
        <f>IF(C5379+1=Protocol!$V$21,0,C5379+1)</f>
        <v>9</v>
      </c>
      <c r="D5380" s="1">
        <f t="shared" si="185"/>
        <v>3</v>
      </c>
      <c r="E5380" s="1" t="str">
        <f>INDEX(Protocol[Mark],MATCH(C5380,Protocol[Step],0))</f>
        <v>7Gp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350010003</v>
      </c>
      <c r="H5380" s="134">
        <f>Systematic[[#This Row],[SampleVariableLabel]]+100*Systematic[[#This Row],[State]]</f>
        <v>350010903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350</v>
      </c>
      <c r="B5381" s="1">
        <f>IF(C5381=0,IF(B5380=Protocol!$V$20,1,B5380+1),B5380)</f>
        <v>1</v>
      </c>
      <c r="C5381" s="1">
        <f>IF(C5380+1=Protocol!$V$21,0,C5380+1)</f>
        <v>10</v>
      </c>
      <c r="D5381" s="1">
        <f t="shared" si="185"/>
        <v>4</v>
      </c>
      <c r="E5381" s="1" t="str">
        <f>INDEX(Protocol[Mark],MATCH(C5381,Protocol[Step],0))</f>
        <v>8U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350010004</v>
      </c>
      <c r="H5381" s="134">
        <f>Systematic[[#This Row],[SampleVariableLabel]]+100*Systematic[[#This Row],[State]]</f>
        <v>350011004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350</v>
      </c>
      <c r="B5382" s="1">
        <f>IF(C5382=0,IF(B5381=Protocol!$V$20,1,B5381+1),B5381)</f>
        <v>1</v>
      </c>
      <c r="C5382" s="1">
        <f>IF(C5381+1=Protocol!$V$21,0,C5381+1)</f>
        <v>11</v>
      </c>
      <c r="D5382" s="1">
        <f t="shared" si="185"/>
        <v>5</v>
      </c>
      <c r="E5382" s="1" t="str">
        <f>INDEX(Protocol[Mark],MATCH(C5382,Protocol[Step],0))</f>
        <v>9Rot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350010005</v>
      </c>
      <c r="H5382" s="134">
        <f>Systematic[[#This Row],[SampleVariableLabel]]+100*Systematic[[#This Row],[State]]</f>
        <v>350011105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350</v>
      </c>
      <c r="B5383" s="1">
        <f>IF(C5383=0,IF(B5382=Protocol!$V$20,1,B5382+1),B5382)</f>
        <v>1</v>
      </c>
      <c r="C5383" s="1">
        <f>IF(C5382+1=Protocol!$V$21,0,C5382+1)</f>
        <v>12</v>
      </c>
      <c r="D5383" s="1">
        <f t="shared" si="185"/>
        <v>6</v>
      </c>
      <c r="E5383" s="1" t="str">
        <f>INDEX(Protocol[Mark],MATCH(C5383,Protocol[Step],0))</f>
        <v>10Ama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350010006</v>
      </c>
      <c r="H5383" s="134">
        <f>Systematic[[#This Row],[SampleVariableLabel]]+100*Systematic[[#This Row],[State]]</f>
        <v>350011206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351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0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351010001</v>
      </c>
      <c r="H5384" s="134">
        <f>Systematic[[#This Row],[SampleVariableLabel]]+100*Systematic[[#This Row],[State]]</f>
        <v>351010001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351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1D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351010002</v>
      </c>
      <c r="H5385" s="134">
        <f>Systematic[[#This Row],[SampleVariableLabel]]+100*Systematic[[#This Row],[State]]</f>
        <v>351010102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351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(M.1)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351010003</v>
      </c>
      <c r="H5386" s="134">
        <f>Systematic[[#This Row],[SampleVariableLabel]]+100*Systematic[[#This Row],[State]]</f>
        <v>351010203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351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2Oct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351010004</v>
      </c>
      <c r="H5387" s="134">
        <f>Systematic[[#This Row],[SampleVariableLabel]]+100*Systematic[[#This Row],[State]]</f>
        <v>351010304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351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3M2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351010005</v>
      </c>
      <c r="H5388" s="134">
        <f>Systematic[[#This Row],[SampleVariableLabel]]+100*Systematic[[#This Row],[State]]</f>
        <v>351010405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351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M(c)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351010006</v>
      </c>
      <c r="H5389" s="134">
        <f>Systematic[[#This Row],[SampleVariableLabel]]+100*Systematic[[#This Row],[State]]</f>
        <v>351010506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351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4P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351010001</v>
      </c>
      <c r="H5390" s="134">
        <f>Systematic[[#This Row],[SampleVariableLabel]]+100*Systematic[[#This Row],[State]]</f>
        <v>351010601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351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5G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351010002</v>
      </c>
      <c r="H5391" s="134">
        <f>Systematic[[#This Row],[SampleVariableLabel]]+100*Systematic[[#This Row],[State]]</f>
        <v>351010702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351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6S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351010003</v>
      </c>
      <c r="H5392" s="134">
        <f>Systematic[[#This Row],[SampleVariableLabel]]+100*Systematic[[#This Row],[State]]</f>
        <v>351010803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351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7Gp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351010004</v>
      </c>
      <c r="H5393" s="134">
        <f>Systematic[[#This Row],[SampleVariableLabel]]+100*Systematic[[#This Row],[State]]</f>
        <v>351010904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351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8U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351010005</v>
      </c>
      <c r="H5394" s="134">
        <f>Systematic[[#This Row],[SampleVariableLabel]]+100*Systematic[[#This Row],[State]]</f>
        <v>351011005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351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9Rot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351010006</v>
      </c>
      <c r="H5395" s="134">
        <f>Systematic[[#This Row],[SampleVariableLabel]]+100*Systematic[[#This Row],[State]]</f>
        <v>351011106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351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10Ama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351010001</v>
      </c>
      <c r="H5396" s="134">
        <f>Systematic[[#This Row],[SampleVariableLabel]]+100*Systematic[[#This Row],[State]]</f>
        <v>351011201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352</v>
      </c>
      <c r="B5397" s="1">
        <f>IF(C5397=0,IF(B5396=Protocol!$V$20,1,B5396+1),B5396)</f>
        <v>1</v>
      </c>
      <c r="C5397" s="1">
        <f>IF(C5396+1=Protocol!$V$21,0,C5396+1)</f>
        <v>0</v>
      </c>
      <c r="D5397" s="1">
        <f t="shared" si="185"/>
        <v>2</v>
      </c>
      <c r="E5397" s="1" t="str">
        <f>INDEX(Protocol[Mark],MATCH(C5397,Protocol[Step],0))</f>
        <v>0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352010002</v>
      </c>
      <c r="H5397" s="134">
        <f>Systematic[[#This Row],[SampleVariableLabel]]+100*Systematic[[#This Row],[State]]</f>
        <v>352010002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352</v>
      </c>
      <c r="B5398" s="1">
        <f>IF(C5398=0,IF(B5397=Protocol!$V$20,1,B5397+1),B5397)</f>
        <v>1</v>
      </c>
      <c r="C5398" s="1">
        <f>IF(C5397+1=Protocol!$V$21,0,C5397+1)</f>
        <v>1</v>
      </c>
      <c r="D5398" s="1">
        <f t="shared" si="185"/>
        <v>3</v>
      </c>
      <c r="E5398" s="1" t="str">
        <f>INDEX(Protocol[Mark],MATCH(C5398,Protocol[Step],0))</f>
        <v>1D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352010003</v>
      </c>
      <c r="H5398" s="134">
        <f>Systematic[[#This Row],[SampleVariableLabel]]+100*Systematic[[#This Row],[State]]</f>
        <v>352010103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352</v>
      </c>
      <c r="B5399" s="1">
        <f>IF(C5399=0,IF(B5398=Protocol!$V$20,1,B5398+1),B5398)</f>
        <v>1</v>
      </c>
      <c r="C5399" s="1">
        <f>IF(C5398+1=Protocol!$V$21,0,C5398+1)</f>
        <v>2</v>
      </c>
      <c r="D5399" s="1">
        <f t="shared" si="185"/>
        <v>4</v>
      </c>
      <c r="E5399" s="1" t="str">
        <f>INDEX(Protocol[Mark],MATCH(C5399,Protocol[Step],0))</f>
        <v>(M.1)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352010004</v>
      </c>
      <c r="H5399" s="134">
        <f>Systematic[[#This Row],[SampleVariableLabel]]+100*Systematic[[#This Row],[State]]</f>
        <v>352010204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352</v>
      </c>
      <c r="B5400" s="1">
        <f>IF(C5400=0,IF(B5399=Protocol!$V$20,1,B5399+1),B5399)</f>
        <v>1</v>
      </c>
      <c r="C5400" s="1">
        <f>IF(C5399+1=Protocol!$V$21,0,C5399+1)</f>
        <v>3</v>
      </c>
      <c r="D5400" s="1">
        <f t="shared" si="185"/>
        <v>5</v>
      </c>
      <c r="E5400" s="1" t="str">
        <f>INDEX(Protocol[Mark],MATCH(C5400,Protocol[Step],0))</f>
        <v>2Oct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352010005</v>
      </c>
      <c r="H5400" s="134">
        <f>Systematic[[#This Row],[SampleVariableLabel]]+100*Systematic[[#This Row],[State]]</f>
        <v>352010305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352</v>
      </c>
      <c r="B5401" s="1">
        <f>IF(C5401=0,IF(B5400=Protocol!$V$20,1,B5400+1),B5400)</f>
        <v>1</v>
      </c>
      <c r="C5401" s="1">
        <f>IF(C5400+1=Protocol!$V$21,0,C5400+1)</f>
        <v>4</v>
      </c>
      <c r="D5401" s="1">
        <f t="shared" si="185"/>
        <v>6</v>
      </c>
      <c r="E5401" s="1" t="str">
        <f>INDEX(Protocol[Mark],MATCH(C5401,Protocol[Step],0))</f>
        <v>3M2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352010006</v>
      </c>
      <c r="H5401" s="134">
        <f>Systematic[[#This Row],[SampleVariableLabel]]+100*Systematic[[#This Row],[State]]</f>
        <v>352010406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352</v>
      </c>
      <c r="B5402" s="1">
        <f>IF(C5402=0,IF(B5401=Protocol!$V$20,1,B5401+1),B5401)</f>
        <v>1</v>
      </c>
      <c r="C5402" s="1">
        <f>IF(C5401+1=Protocol!$V$21,0,C5401+1)</f>
        <v>5</v>
      </c>
      <c r="D5402" s="1">
        <f t="shared" si="185"/>
        <v>1</v>
      </c>
      <c r="E5402" s="1" t="str">
        <f>INDEX(Protocol[Mark],MATCH(C5402,Protocol[Step],0))</f>
        <v>M(c)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352010001</v>
      </c>
      <c r="H5402" s="134">
        <f>Systematic[[#This Row],[SampleVariableLabel]]+100*Systematic[[#This Row],[State]]</f>
        <v>352010501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352</v>
      </c>
      <c r="B5403" s="1">
        <f>IF(C5403=0,IF(B5402=Protocol!$V$20,1,B5402+1),B5402)</f>
        <v>1</v>
      </c>
      <c r="C5403" s="1">
        <f>IF(C5402+1=Protocol!$V$21,0,C5402+1)</f>
        <v>6</v>
      </c>
      <c r="D5403" s="1">
        <f t="shared" si="185"/>
        <v>2</v>
      </c>
      <c r="E5403" s="1" t="str">
        <f>INDEX(Protocol[Mark],MATCH(C5403,Protocol[Step],0))</f>
        <v>4P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352010002</v>
      </c>
      <c r="H5403" s="134">
        <f>Systematic[[#This Row],[SampleVariableLabel]]+100*Systematic[[#This Row],[State]]</f>
        <v>352010602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352</v>
      </c>
      <c r="B5404" s="1">
        <f>IF(C5404=0,IF(B5403=Protocol!$V$20,1,B5403+1),B5403)</f>
        <v>1</v>
      </c>
      <c r="C5404" s="1">
        <f>IF(C5403+1=Protocol!$V$21,0,C5403+1)</f>
        <v>7</v>
      </c>
      <c r="D5404" s="1">
        <f t="shared" si="185"/>
        <v>3</v>
      </c>
      <c r="E5404" s="1" t="str">
        <f>INDEX(Protocol[Mark],MATCH(C5404,Protocol[Step],0))</f>
        <v>5G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352010003</v>
      </c>
      <c r="H5404" s="134">
        <f>Systematic[[#This Row],[SampleVariableLabel]]+100*Systematic[[#This Row],[State]]</f>
        <v>352010703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352</v>
      </c>
      <c r="B5405" s="1">
        <f>IF(C5405=0,IF(B5404=Protocol!$V$20,1,B5404+1),B5404)</f>
        <v>1</v>
      </c>
      <c r="C5405" s="1">
        <f>IF(C5404+1=Protocol!$V$21,0,C5404+1)</f>
        <v>8</v>
      </c>
      <c r="D5405" s="1">
        <f t="shared" si="185"/>
        <v>4</v>
      </c>
      <c r="E5405" s="1" t="str">
        <f>INDEX(Protocol[Mark],MATCH(C5405,Protocol[Step],0))</f>
        <v>6S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352010004</v>
      </c>
      <c r="H5405" s="134">
        <f>Systematic[[#This Row],[SampleVariableLabel]]+100*Systematic[[#This Row],[State]]</f>
        <v>352010804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352</v>
      </c>
      <c r="B5406" s="1">
        <f>IF(C5406=0,IF(B5405=Protocol!$V$20,1,B5405+1),B5405)</f>
        <v>1</v>
      </c>
      <c r="C5406" s="1">
        <f>IF(C5405+1=Protocol!$V$21,0,C5405+1)</f>
        <v>9</v>
      </c>
      <c r="D5406" s="1">
        <f t="shared" si="185"/>
        <v>5</v>
      </c>
      <c r="E5406" s="1" t="str">
        <f>INDEX(Protocol[Mark],MATCH(C5406,Protocol[Step],0))</f>
        <v>7Gp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352010005</v>
      </c>
      <c r="H5406" s="134">
        <f>Systematic[[#This Row],[SampleVariableLabel]]+100*Systematic[[#This Row],[State]]</f>
        <v>352010905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352</v>
      </c>
      <c r="B5407" s="1">
        <f>IF(C5407=0,IF(B5406=Protocol!$V$20,1,B5406+1),B5406)</f>
        <v>1</v>
      </c>
      <c r="C5407" s="1">
        <f>IF(C5406+1=Protocol!$V$21,0,C5406+1)</f>
        <v>10</v>
      </c>
      <c r="D5407" s="1">
        <f t="shared" si="185"/>
        <v>6</v>
      </c>
      <c r="E5407" s="1" t="str">
        <f>INDEX(Protocol[Mark],MATCH(C5407,Protocol[Step],0))</f>
        <v>8U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352010006</v>
      </c>
      <c r="H5407" s="134">
        <f>Systematic[[#This Row],[SampleVariableLabel]]+100*Systematic[[#This Row],[State]]</f>
        <v>352011006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352</v>
      </c>
      <c r="B5408" s="1">
        <f>IF(C5408=0,IF(B5407=Protocol!$V$20,1,B5407+1),B5407)</f>
        <v>1</v>
      </c>
      <c r="C5408" s="1">
        <f>IF(C5407+1=Protocol!$V$21,0,C5407+1)</f>
        <v>11</v>
      </c>
      <c r="D5408" s="1">
        <f t="shared" si="185"/>
        <v>1</v>
      </c>
      <c r="E5408" s="1" t="str">
        <f>INDEX(Protocol[Mark],MATCH(C5408,Protocol[Step],0))</f>
        <v>9Rot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352010001</v>
      </c>
      <c r="H5408" s="134">
        <f>Systematic[[#This Row],[SampleVariableLabel]]+100*Systematic[[#This Row],[State]]</f>
        <v>352011101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352</v>
      </c>
      <c r="B5409" s="1">
        <f>IF(C5409=0,IF(B5408=Protocol!$V$20,1,B5408+1),B5408)</f>
        <v>1</v>
      </c>
      <c r="C5409" s="1">
        <f>IF(C5408+1=Protocol!$V$21,0,C5408+1)</f>
        <v>12</v>
      </c>
      <c r="D5409" s="1">
        <f t="shared" si="185"/>
        <v>2</v>
      </c>
      <c r="E5409" s="1" t="str">
        <f>INDEX(Protocol[Mark],MATCH(C5409,Protocol[Step],0))</f>
        <v>10Ama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352010002</v>
      </c>
      <c r="H5409" s="134">
        <f>Systematic[[#This Row],[SampleVariableLabel]]+100*Systematic[[#This Row],[State]]</f>
        <v>352011202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353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0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353010003</v>
      </c>
      <c r="H5410" s="134">
        <f>Systematic[[#This Row],[SampleVariableLabel]]+100*Systematic[[#This Row],[State]]</f>
        <v>353010003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353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353010004</v>
      </c>
      <c r="H5411" s="134">
        <f>Systematic[[#This Row],[SampleVariableLabel]]+100*Systematic[[#This Row],[State]]</f>
        <v>353010104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353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(M.1)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353010005</v>
      </c>
      <c r="H5412" s="134">
        <f>Systematic[[#This Row],[SampleVariableLabel]]+100*Systematic[[#This Row],[State]]</f>
        <v>353010205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353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2Oct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353010006</v>
      </c>
      <c r="H5413" s="134">
        <f>Systematic[[#This Row],[SampleVariableLabel]]+100*Systematic[[#This Row],[State]]</f>
        <v>353010306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353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3M2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353010001</v>
      </c>
      <c r="H5414" s="134">
        <f>Systematic[[#This Row],[SampleVariableLabel]]+100*Systematic[[#This Row],[State]]</f>
        <v>353010401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353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M(c)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353010002</v>
      </c>
      <c r="H5415" s="134">
        <f>Systematic[[#This Row],[SampleVariableLabel]]+100*Systematic[[#This Row],[State]]</f>
        <v>353010502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353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4P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353010003</v>
      </c>
      <c r="H5416" s="134">
        <f>Systematic[[#This Row],[SampleVariableLabel]]+100*Systematic[[#This Row],[State]]</f>
        <v>353010603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353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5G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353010004</v>
      </c>
      <c r="H5417" s="134">
        <f>Systematic[[#This Row],[SampleVariableLabel]]+100*Systematic[[#This Row],[State]]</f>
        <v>353010704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353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6S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353010005</v>
      </c>
      <c r="H5418" s="134">
        <f>Systematic[[#This Row],[SampleVariableLabel]]+100*Systematic[[#This Row],[State]]</f>
        <v>353010805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353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7Gp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353010006</v>
      </c>
      <c r="H5419" s="134">
        <f>Systematic[[#This Row],[SampleVariableLabel]]+100*Systematic[[#This Row],[State]]</f>
        <v>353010906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353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8U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353010001</v>
      </c>
      <c r="H5420" s="134">
        <f>Systematic[[#This Row],[SampleVariableLabel]]+100*Systematic[[#This Row],[State]]</f>
        <v>353011001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353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9Rot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353010002</v>
      </c>
      <c r="H5421" s="134">
        <f>Systematic[[#This Row],[SampleVariableLabel]]+100*Systematic[[#This Row],[State]]</f>
        <v>353011102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353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10Ama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353010003</v>
      </c>
      <c r="H5422" s="134">
        <f>Systematic[[#This Row],[SampleVariableLabel]]+100*Systematic[[#This Row],[State]]</f>
        <v>353011203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354</v>
      </c>
      <c r="B5423" s="1">
        <f>IF(C5423=0,IF(B5422=Protocol!$V$20,1,B5422+1),B5422)</f>
        <v>1</v>
      </c>
      <c r="C5423" s="1">
        <f>IF(C5422+1=Protocol!$V$21,0,C5422+1)</f>
        <v>0</v>
      </c>
      <c r="D5423" s="1">
        <f t="shared" si="185"/>
        <v>4</v>
      </c>
      <c r="E5423" s="1" t="str">
        <f>INDEX(Protocol[Mark],MATCH(C5423,Protocol[Step],0))</f>
        <v>0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354010004</v>
      </c>
      <c r="H5423" s="134">
        <f>Systematic[[#This Row],[SampleVariableLabel]]+100*Systematic[[#This Row],[State]]</f>
        <v>354010004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354</v>
      </c>
      <c r="B5424" s="1">
        <f>IF(C5424=0,IF(B5423=Protocol!$V$20,1,B5423+1),B5423)</f>
        <v>1</v>
      </c>
      <c r="C5424" s="1">
        <f>IF(C5423+1=Protocol!$V$21,0,C5423+1)</f>
        <v>1</v>
      </c>
      <c r="D5424" s="1">
        <f t="shared" si="185"/>
        <v>5</v>
      </c>
      <c r="E5424" s="1" t="str">
        <f>INDEX(Protocol[Mark],MATCH(C5424,Protocol[Step],0))</f>
        <v>1D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354010005</v>
      </c>
      <c r="H5424" s="134">
        <f>Systematic[[#This Row],[SampleVariableLabel]]+100*Systematic[[#This Row],[State]]</f>
        <v>354010105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354</v>
      </c>
      <c r="B5425" s="1">
        <f>IF(C5425=0,IF(B5424=Protocol!$V$20,1,B5424+1),B5424)</f>
        <v>1</v>
      </c>
      <c r="C5425" s="1">
        <f>IF(C5424+1=Protocol!$V$21,0,C5424+1)</f>
        <v>2</v>
      </c>
      <c r="D5425" s="1">
        <f t="shared" si="185"/>
        <v>6</v>
      </c>
      <c r="E5425" s="1" t="str">
        <f>INDEX(Protocol[Mark],MATCH(C5425,Protocol[Step],0))</f>
        <v>(M.1)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354010006</v>
      </c>
      <c r="H5425" s="134">
        <f>Systematic[[#This Row],[SampleVariableLabel]]+100*Systematic[[#This Row],[State]]</f>
        <v>354010206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354</v>
      </c>
      <c r="B5426" s="1">
        <f>IF(C5426=0,IF(B5425=Protocol!$V$20,1,B5425+1),B5425)</f>
        <v>1</v>
      </c>
      <c r="C5426" s="1">
        <f>IF(C5425+1=Protocol!$V$21,0,C5425+1)</f>
        <v>3</v>
      </c>
      <c r="D5426" s="1">
        <f t="shared" si="185"/>
        <v>1</v>
      </c>
      <c r="E5426" s="1" t="str">
        <f>INDEX(Protocol[Mark],MATCH(C5426,Protocol[Step],0))</f>
        <v>2Oct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354010001</v>
      </c>
      <c r="H5426" s="134">
        <f>Systematic[[#This Row],[SampleVariableLabel]]+100*Systematic[[#This Row],[State]]</f>
        <v>354010301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354</v>
      </c>
      <c r="B5427" s="1">
        <f>IF(C5427=0,IF(B5426=Protocol!$V$20,1,B5426+1),B5426)</f>
        <v>1</v>
      </c>
      <c r="C5427" s="1">
        <f>IF(C5426+1=Protocol!$V$21,0,C5426+1)</f>
        <v>4</v>
      </c>
      <c r="D5427" s="1">
        <f t="shared" si="185"/>
        <v>2</v>
      </c>
      <c r="E5427" s="1" t="str">
        <f>INDEX(Protocol[Mark],MATCH(C5427,Protocol[Step],0))</f>
        <v>3M2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354010002</v>
      </c>
      <c r="H5427" s="134">
        <f>Systematic[[#This Row],[SampleVariableLabel]]+100*Systematic[[#This Row],[State]]</f>
        <v>354010402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354</v>
      </c>
      <c r="B5428" s="1">
        <f>IF(C5428=0,IF(B5427=Protocol!$V$20,1,B5427+1),B5427)</f>
        <v>1</v>
      </c>
      <c r="C5428" s="1">
        <f>IF(C5427+1=Protocol!$V$21,0,C5427+1)</f>
        <v>5</v>
      </c>
      <c r="D5428" s="1">
        <f t="shared" si="185"/>
        <v>3</v>
      </c>
      <c r="E5428" s="1" t="str">
        <f>INDEX(Protocol[Mark],MATCH(C5428,Protocol[Step],0))</f>
        <v>M(c)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354010003</v>
      </c>
      <c r="H5428" s="134">
        <f>Systematic[[#This Row],[SampleVariableLabel]]+100*Systematic[[#This Row],[State]]</f>
        <v>354010503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354</v>
      </c>
      <c r="B5429" s="1">
        <f>IF(C5429=0,IF(B5428=Protocol!$V$20,1,B5428+1),B5428)</f>
        <v>1</v>
      </c>
      <c r="C5429" s="1">
        <f>IF(C5428+1=Protocol!$V$21,0,C5428+1)</f>
        <v>6</v>
      </c>
      <c r="D5429" s="1">
        <f t="shared" si="185"/>
        <v>4</v>
      </c>
      <c r="E5429" s="1" t="str">
        <f>INDEX(Protocol[Mark],MATCH(C5429,Protocol[Step],0))</f>
        <v>4P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354010004</v>
      </c>
      <c r="H5429" s="134">
        <f>Systematic[[#This Row],[SampleVariableLabel]]+100*Systematic[[#This Row],[State]]</f>
        <v>354010604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354</v>
      </c>
      <c r="B5430" s="1">
        <f>IF(C5430=0,IF(B5429=Protocol!$V$20,1,B5429+1),B5429)</f>
        <v>1</v>
      </c>
      <c r="C5430" s="1">
        <f>IF(C5429+1=Protocol!$V$21,0,C5429+1)</f>
        <v>7</v>
      </c>
      <c r="D5430" s="1">
        <f t="shared" si="185"/>
        <v>5</v>
      </c>
      <c r="E5430" s="1" t="str">
        <f>INDEX(Protocol[Mark],MATCH(C5430,Protocol[Step],0))</f>
        <v>5G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354010005</v>
      </c>
      <c r="H5430" s="134">
        <f>Systematic[[#This Row],[SampleVariableLabel]]+100*Systematic[[#This Row],[State]]</f>
        <v>354010705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354</v>
      </c>
      <c r="B5431" s="1">
        <f>IF(C5431=0,IF(B5430=Protocol!$V$20,1,B5430+1),B5430)</f>
        <v>1</v>
      </c>
      <c r="C5431" s="1">
        <f>IF(C5430+1=Protocol!$V$21,0,C5430+1)</f>
        <v>8</v>
      </c>
      <c r="D5431" s="1">
        <f t="shared" si="185"/>
        <v>6</v>
      </c>
      <c r="E5431" s="1" t="str">
        <f>INDEX(Protocol[Mark],MATCH(C5431,Protocol[Step],0))</f>
        <v>6S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354010006</v>
      </c>
      <c r="H5431" s="134">
        <f>Systematic[[#This Row],[SampleVariableLabel]]+100*Systematic[[#This Row],[State]]</f>
        <v>354010806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354</v>
      </c>
      <c r="B5432" s="1">
        <f>IF(C5432=0,IF(B5431=Protocol!$V$20,1,B5431+1),B5431)</f>
        <v>1</v>
      </c>
      <c r="C5432" s="1">
        <f>IF(C5431+1=Protocol!$V$21,0,C5431+1)</f>
        <v>9</v>
      </c>
      <c r="D5432" s="1">
        <f t="shared" si="185"/>
        <v>1</v>
      </c>
      <c r="E5432" s="1" t="str">
        <f>INDEX(Protocol[Mark],MATCH(C5432,Protocol[Step],0))</f>
        <v>7Gp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354010001</v>
      </c>
      <c r="H5432" s="134">
        <f>Systematic[[#This Row],[SampleVariableLabel]]+100*Systematic[[#This Row],[State]]</f>
        <v>354010901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354</v>
      </c>
      <c r="B5433" s="1">
        <f>IF(C5433=0,IF(B5432=Protocol!$V$20,1,B5432+1),B5432)</f>
        <v>1</v>
      </c>
      <c r="C5433" s="1">
        <f>IF(C5432+1=Protocol!$V$21,0,C5432+1)</f>
        <v>10</v>
      </c>
      <c r="D5433" s="1">
        <f t="shared" si="185"/>
        <v>2</v>
      </c>
      <c r="E5433" s="1" t="str">
        <f>INDEX(Protocol[Mark],MATCH(C5433,Protocol[Step],0))</f>
        <v>8U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354010002</v>
      </c>
      <c r="H5433" s="134">
        <f>Systematic[[#This Row],[SampleVariableLabel]]+100*Systematic[[#This Row],[State]]</f>
        <v>354011002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354</v>
      </c>
      <c r="B5434" s="1">
        <f>IF(C5434=0,IF(B5433=Protocol!$V$20,1,B5433+1),B5433)</f>
        <v>1</v>
      </c>
      <c r="C5434" s="1">
        <f>IF(C5433+1=Protocol!$V$21,0,C5433+1)</f>
        <v>11</v>
      </c>
      <c r="D5434" s="1">
        <f t="shared" si="185"/>
        <v>3</v>
      </c>
      <c r="E5434" s="1" t="str">
        <f>INDEX(Protocol[Mark],MATCH(C5434,Protocol[Step],0))</f>
        <v>9Rot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354010003</v>
      </c>
      <c r="H5434" s="134">
        <f>Systematic[[#This Row],[SampleVariableLabel]]+100*Systematic[[#This Row],[State]]</f>
        <v>354011103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354</v>
      </c>
      <c r="B5435" s="1">
        <f>IF(C5435=0,IF(B5434=Protocol!$V$20,1,B5434+1),B5434)</f>
        <v>1</v>
      </c>
      <c r="C5435" s="1">
        <f>IF(C5434+1=Protocol!$V$21,0,C5434+1)</f>
        <v>12</v>
      </c>
      <c r="D5435" s="1">
        <f t="shared" si="185"/>
        <v>4</v>
      </c>
      <c r="E5435" s="1" t="str">
        <f>INDEX(Protocol[Mark],MATCH(C5435,Protocol[Step],0))</f>
        <v>10Ama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354010004</v>
      </c>
      <c r="H5435" s="134">
        <f>Systematic[[#This Row],[SampleVariableLabel]]+100*Systematic[[#This Row],[State]]</f>
        <v>354011204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355</v>
      </c>
      <c r="B5436" s="1">
        <f>IF(C5436=0,IF(B5435=Protocol!$V$20,1,B5435+1),B5435)</f>
        <v>1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0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355010005</v>
      </c>
      <c r="H5436" s="134">
        <f>Systematic[[#This Row],[SampleVariableLabel]]+100*Systematic[[#This Row],[State]]</f>
        <v>355010005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355</v>
      </c>
      <c r="B5437" s="1">
        <f>IF(C5437=0,IF(B5436=Protocol!$V$20,1,B5436+1),B5436)</f>
        <v>1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1D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355010006</v>
      </c>
      <c r="H5437" s="134">
        <f>Systematic[[#This Row],[SampleVariableLabel]]+100*Systematic[[#This Row],[State]]</f>
        <v>355010106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355</v>
      </c>
      <c r="B5438" s="1">
        <f>IF(C5438=0,IF(B5437=Protocol!$V$20,1,B5437+1),B5437)</f>
        <v>1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(M.1)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355010001</v>
      </c>
      <c r="H5438" s="134">
        <f>Systematic[[#This Row],[SampleVariableLabel]]+100*Systematic[[#This Row],[State]]</f>
        <v>355010201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355</v>
      </c>
      <c r="B5439" s="1">
        <f>IF(C5439=0,IF(B5438=Protocol!$V$20,1,B5438+1),B5438)</f>
        <v>1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2Oct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355010002</v>
      </c>
      <c r="H5439" s="134">
        <f>Systematic[[#This Row],[SampleVariableLabel]]+100*Systematic[[#This Row],[State]]</f>
        <v>355010302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355</v>
      </c>
      <c r="B5440" s="1">
        <f>IF(C5440=0,IF(B5439=Protocol!$V$20,1,B5439+1),B5439)</f>
        <v>1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3M2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355010003</v>
      </c>
      <c r="H5440" s="134">
        <f>Systematic[[#This Row],[SampleVariableLabel]]+100*Systematic[[#This Row],[State]]</f>
        <v>355010403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355</v>
      </c>
      <c r="B5441" s="1">
        <f>IF(C5441=0,IF(B5440=Protocol!$V$20,1,B5440+1),B5440)</f>
        <v>1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M(c)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355010004</v>
      </c>
      <c r="H5441" s="134">
        <f>Systematic[[#This Row],[SampleVariableLabel]]+100*Systematic[[#This Row],[State]]</f>
        <v>355010504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355</v>
      </c>
      <c r="B5442" s="1">
        <f>IF(C5442=0,IF(B5441=Protocol!$V$20,1,B5441+1),B5441)</f>
        <v>1</v>
      </c>
      <c r="C5442" s="1">
        <f>IF(C5441+1=Protocol!$V$21,0,C5441+1)</f>
        <v>6</v>
      </c>
      <c r="D5442" s="1">
        <f t="shared" si="185"/>
        <v>5</v>
      </c>
      <c r="E5442" s="1" t="str">
        <f>INDEX(Protocol[Mark],MATCH(C5442,Protocol[Step],0))</f>
        <v>4P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355010005</v>
      </c>
      <c r="H5442" s="134">
        <f>Systematic[[#This Row],[SampleVariableLabel]]+100*Systematic[[#This Row],[State]]</f>
        <v>355010605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355</v>
      </c>
      <c r="B5443" s="1">
        <f>IF(C5443=0,IF(B5442=Protocol!$V$20,1,B5442+1),B5442)</f>
        <v>1</v>
      </c>
      <c r="C5443" s="1">
        <f>IF(C5442+1=Protocol!$V$21,0,C5442+1)</f>
        <v>7</v>
      </c>
      <c r="D5443" s="1">
        <f t="shared" ref="D5443:D5506" si="187">IF(D5442=nVariables,1,D5442+1)</f>
        <v>6</v>
      </c>
      <c r="E5443" s="1" t="str">
        <f>INDEX(Protocol[Mark],MATCH(C5443,Protocol[Step],0))</f>
        <v>5G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355010006</v>
      </c>
      <c r="H5443" s="134">
        <f>Systematic[[#This Row],[SampleVariableLabel]]+100*Systematic[[#This Row],[State]]</f>
        <v>355010706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355</v>
      </c>
      <c r="B5444" s="1">
        <f>IF(C5444=0,IF(B5443=Protocol!$V$20,1,B5443+1),B5443)</f>
        <v>1</v>
      </c>
      <c r="C5444" s="1">
        <f>IF(C5443+1=Protocol!$V$21,0,C5443+1)</f>
        <v>8</v>
      </c>
      <c r="D5444" s="1">
        <f t="shared" si="187"/>
        <v>1</v>
      </c>
      <c r="E5444" s="1" t="str">
        <f>INDEX(Protocol[Mark],MATCH(C5444,Protocol[Step],0))</f>
        <v>6S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355010001</v>
      </c>
      <c r="H5444" s="134">
        <f>Systematic[[#This Row],[SampleVariableLabel]]+100*Systematic[[#This Row],[State]]</f>
        <v>355010801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355</v>
      </c>
      <c r="B5445" s="1">
        <f>IF(C5445=0,IF(B5444=Protocol!$V$20,1,B5444+1),B5444)</f>
        <v>1</v>
      </c>
      <c r="C5445" s="1">
        <f>IF(C5444+1=Protocol!$V$21,0,C5444+1)</f>
        <v>9</v>
      </c>
      <c r="D5445" s="1">
        <f t="shared" si="187"/>
        <v>2</v>
      </c>
      <c r="E5445" s="1" t="str">
        <f>INDEX(Protocol[Mark],MATCH(C5445,Protocol[Step],0))</f>
        <v>7Gp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355010002</v>
      </c>
      <c r="H5445" s="134">
        <f>Systematic[[#This Row],[SampleVariableLabel]]+100*Systematic[[#This Row],[State]]</f>
        <v>355010902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355</v>
      </c>
      <c r="B5446" s="1">
        <f>IF(C5446=0,IF(B5445=Protocol!$V$20,1,B5445+1),B5445)</f>
        <v>1</v>
      </c>
      <c r="C5446" s="1">
        <f>IF(C5445+1=Protocol!$V$21,0,C5445+1)</f>
        <v>10</v>
      </c>
      <c r="D5446" s="1">
        <f t="shared" si="187"/>
        <v>3</v>
      </c>
      <c r="E5446" s="1" t="str">
        <f>INDEX(Protocol[Mark],MATCH(C5446,Protocol[Step],0))</f>
        <v>8U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355010003</v>
      </c>
      <c r="H5446" s="134">
        <f>Systematic[[#This Row],[SampleVariableLabel]]+100*Systematic[[#This Row],[State]]</f>
        <v>355011003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355</v>
      </c>
      <c r="B5447" s="1">
        <f>IF(C5447=0,IF(B5446=Protocol!$V$20,1,B5446+1),B5446)</f>
        <v>1</v>
      </c>
      <c r="C5447" s="1">
        <f>IF(C5446+1=Protocol!$V$21,0,C5446+1)</f>
        <v>11</v>
      </c>
      <c r="D5447" s="1">
        <f t="shared" si="187"/>
        <v>4</v>
      </c>
      <c r="E5447" s="1" t="str">
        <f>INDEX(Protocol[Mark],MATCH(C5447,Protocol[Step],0))</f>
        <v>9Rot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355010004</v>
      </c>
      <c r="H5447" s="134">
        <f>Systematic[[#This Row],[SampleVariableLabel]]+100*Systematic[[#This Row],[State]]</f>
        <v>355011104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355</v>
      </c>
      <c r="B5448" s="1">
        <f>IF(C5448=0,IF(B5447=Protocol!$V$20,1,B5447+1),B5447)</f>
        <v>1</v>
      </c>
      <c r="C5448" s="1">
        <f>IF(C5447+1=Protocol!$V$21,0,C5447+1)</f>
        <v>12</v>
      </c>
      <c r="D5448" s="1">
        <f t="shared" si="187"/>
        <v>5</v>
      </c>
      <c r="E5448" s="1" t="str">
        <f>INDEX(Protocol[Mark],MATCH(C5448,Protocol[Step],0))</f>
        <v>10Ama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355010005</v>
      </c>
      <c r="H5448" s="134">
        <f>Systematic[[#This Row],[SampleVariableLabel]]+100*Systematic[[#This Row],[State]]</f>
        <v>355011205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356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0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356010006</v>
      </c>
      <c r="H5449" s="134">
        <f>Systematic[[#This Row],[SampleVariableLabel]]+100*Systematic[[#This Row],[State]]</f>
        <v>356010006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356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1D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356010001</v>
      </c>
      <c r="H5450" s="134">
        <f>Systematic[[#This Row],[SampleVariableLabel]]+100*Systematic[[#This Row],[State]]</f>
        <v>356010101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356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(M.1)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356010002</v>
      </c>
      <c r="H5451" s="134">
        <f>Systematic[[#This Row],[SampleVariableLabel]]+100*Systematic[[#This Row],[State]]</f>
        <v>356010202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356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2Oct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356010003</v>
      </c>
      <c r="H5452" s="134">
        <f>Systematic[[#This Row],[SampleVariableLabel]]+100*Systematic[[#This Row],[State]]</f>
        <v>356010303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356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3M2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356010004</v>
      </c>
      <c r="H5453" s="134">
        <f>Systematic[[#This Row],[SampleVariableLabel]]+100*Systematic[[#This Row],[State]]</f>
        <v>356010404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356</v>
      </c>
      <c r="B5454" s="1">
        <f>IF(C5454=0,IF(B5453=Protocol!$V$20,1,B5453+1),B5453)</f>
        <v>1</v>
      </c>
      <c r="C5454" s="1">
        <f>IF(C5453+1=Protocol!$V$21,0,C5453+1)</f>
        <v>5</v>
      </c>
      <c r="D5454" s="1">
        <f t="shared" si="187"/>
        <v>5</v>
      </c>
      <c r="E5454" s="1" t="str">
        <f>INDEX(Protocol[Mark],MATCH(C5454,Protocol[Step],0))</f>
        <v>M(c)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356010005</v>
      </c>
      <c r="H5454" s="134">
        <f>Systematic[[#This Row],[SampleVariableLabel]]+100*Systematic[[#This Row],[State]]</f>
        <v>356010505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356</v>
      </c>
      <c r="B5455" s="1">
        <f>IF(C5455=0,IF(B5454=Protocol!$V$20,1,B5454+1),B5454)</f>
        <v>1</v>
      </c>
      <c r="C5455" s="1">
        <f>IF(C5454+1=Protocol!$V$21,0,C5454+1)</f>
        <v>6</v>
      </c>
      <c r="D5455" s="1">
        <f t="shared" si="187"/>
        <v>6</v>
      </c>
      <c r="E5455" s="1" t="str">
        <f>INDEX(Protocol[Mark],MATCH(C5455,Protocol[Step],0))</f>
        <v>4P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356010006</v>
      </c>
      <c r="H5455" s="134">
        <f>Systematic[[#This Row],[SampleVariableLabel]]+100*Systematic[[#This Row],[State]]</f>
        <v>356010606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356</v>
      </c>
      <c r="B5456" s="1">
        <f>IF(C5456=0,IF(B5455=Protocol!$V$20,1,B5455+1),B5455)</f>
        <v>1</v>
      </c>
      <c r="C5456" s="1">
        <f>IF(C5455+1=Protocol!$V$21,0,C5455+1)</f>
        <v>7</v>
      </c>
      <c r="D5456" s="1">
        <f t="shared" si="187"/>
        <v>1</v>
      </c>
      <c r="E5456" s="1" t="str">
        <f>INDEX(Protocol[Mark],MATCH(C5456,Protocol[Step],0))</f>
        <v>5G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356010001</v>
      </c>
      <c r="H5456" s="134">
        <f>Systematic[[#This Row],[SampleVariableLabel]]+100*Systematic[[#This Row],[State]]</f>
        <v>356010701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356</v>
      </c>
      <c r="B5457" s="1">
        <f>IF(C5457=0,IF(B5456=Protocol!$V$20,1,B5456+1),B5456)</f>
        <v>1</v>
      </c>
      <c r="C5457" s="1">
        <f>IF(C5456+1=Protocol!$V$21,0,C5456+1)</f>
        <v>8</v>
      </c>
      <c r="D5457" s="1">
        <f t="shared" si="187"/>
        <v>2</v>
      </c>
      <c r="E5457" s="1" t="str">
        <f>INDEX(Protocol[Mark],MATCH(C5457,Protocol[Step],0))</f>
        <v>6S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356010002</v>
      </c>
      <c r="H5457" s="134">
        <f>Systematic[[#This Row],[SampleVariableLabel]]+100*Systematic[[#This Row],[State]]</f>
        <v>356010802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356</v>
      </c>
      <c r="B5458" s="1">
        <f>IF(C5458=0,IF(B5457=Protocol!$V$20,1,B5457+1),B5457)</f>
        <v>1</v>
      </c>
      <c r="C5458" s="1">
        <f>IF(C5457+1=Protocol!$V$21,0,C5457+1)</f>
        <v>9</v>
      </c>
      <c r="D5458" s="1">
        <f t="shared" si="187"/>
        <v>3</v>
      </c>
      <c r="E5458" s="1" t="str">
        <f>INDEX(Protocol[Mark],MATCH(C5458,Protocol[Step],0))</f>
        <v>7Gp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356010003</v>
      </c>
      <c r="H5458" s="134">
        <f>Systematic[[#This Row],[SampleVariableLabel]]+100*Systematic[[#This Row],[State]]</f>
        <v>356010903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356</v>
      </c>
      <c r="B5459" s="1">
        <f>IF(C5459=0,IF(B5458=Protocol!$V$20,1,B5458+1),B5458)</f>
        <v>1</v>
      </c>
      <c r="C5459" s="1">
        <f>IF(C5458+1=Protocol!$V$21,0,C5458+1)</f>
        <v>10</v>
      </c>
      <c r="D5459" s="1">
        <f t="shared" si="187"/>
        <v>4</v>
      </c>
      <c r="E5459" s="1" t="str">
        <f>INDEX(Protocol[Mark],MATCH(C5459,Protocol[Step],0))</f>
        <v>8U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356010004</v>
      </c>
      <c r="H5459" s="134">
        <f>Systematic[[#This Row],[SampleVariableLabel]]+100*Systematic[[#This Row],[State]]</f>
        <v>356011004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356</v>
      </c>
      <c r="B5460" s="1">
        <f>IF(C5460=0,IF(B5459=Protocol!$V$20,1,B5459+1),B5459)</f>
        <v>1</v>
      </c>
      <c r="C5460" s="1">
        <f>IF(C5459+1=Protocol!$V$21,0,C5459+1)</f>
        <v>11</v>
      </c>
      <c r="D5460" s="1">
        <f t="shared" si="187"/>
        <v>5</v>
      </c>
      <c r="E5460" s="1" t="str">
        <f>INDEX(Protocol[Mark],MATCH(C5460,Protocol[Step],0))</f>
        <v>9Rot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356010005</v>
      </c>
      <c r="H5460" s="134">
        <f>Systematic[[#This Row],[SampleVariableLabel]]+100*Systematic[[#This Row],[State]]</f>
        <v>356011105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356</v>
      </c>
      <c r="B5461" s="1">
        <f>IF(C5461=0,IF(B5460=Protocol!$V$20,1,B5460+1),B5460)</f>
        <v>1</v>
      </c>
      <c r="C5461" s="1">
        <f>IF(C5460+1=Protocol!$V$21,0,C5460+1)</f>
        <v>12</v>
      </c>
      <c r="D5461" s="1">
        <f t="shared" si="187"/>
        <v>6</v>
      </c>
      <c r="E5461" s="1" t="str">
        <f>INDEX(Protocol[Mark],MATCH(C5461,Protocol[Step],0))</f>
        <v>10Ama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356010006</v>
      </c>
      <c r="H5461" s="134">
        <f>Systematic[[#This Row],[SampleVariableLabel]]+100*Systematic[[#This Row],[State]]</f>
        <v>356011206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357</v>
      </c>
      <c r="B5462" s="1">
        <f>IF(C5462=0,IF(B5461=Protocol!$V$20,1,B5461+1),B5461)</f>
        <v>1</v>
      </c>
      <c r="C5462" s="1">
        <f>IF(C5461+1=Protocol!$V$21,0,C5461+1)</f>
        <v>0</v>
      </c>
      <c r="D5462" s="1">
        <f t="shared" si="187"/>
        <v>1</v>
      </c>
      <c r="E5462" s="1" t="str">
        <f>INDEX(Protocol[Mark],MATCH(C5462,Protocol[Step],0))</f>
        <v>0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357010001</v>
      </c>
      <c r="H5462" s="134">
        <f>Systematic[[#This Row],[SampleVariableLabel]]+100*Systematic[[#This Row],[State]]</f>
        <v>357010001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357</v>
      </c>
      <c r="B5463" s="1">
        <f>IF(C5463=0,IF(B5462=Protocol!$V$20,1,B5462+1),B5462)</f>
        <v>1</v>
      </c>
      <c r="C5463" s="1">
        <f>IF(C5462+1=Protocol!$V$21,0,C5462+1)</f>
        <v>1</v>
      </c>
      <c r="D5463" s="1">
        <f t="shared" si="187"/>
        <v>2</v>
      </c>
      <c r="E5463" s="1" t="str">
        <f>INDEX(Protocol[Mark],MATCH(C5463,Protocol[Step],0))</f>
        <v>1D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357010002</v>
      </c>
      <c r="H5463" s="134">
        <f>Systematic[[#This Row],[SampleVariableLabel]]+100*Systematic[[#This Row],[State]]</f>
        <v>357010102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357</v>
      </c>
      <c r="B5464" s="1">
        <f>IF(C5464=0,IF(B5463=Protocol!$V$20,1,B5463+1),B5463)</f>
        <v>1</v>
      </c>
      <c r="C5464" s="1">
        <f>IF(C5463+1=Protocol!$V$21,0,C5463+1)</f>
        <v>2</v>
      </c>
      <c r="D5464" s="1">
        <f t="shared" si="187"/>
        <v>3</v>
      </c>
      <c r="E5464" s="1" t="str">
        <f>INDEX(Protocol[Mark],MATCH(C5464,Protocol[Step],0))</f>
        <v>(M.1)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357010003</v>
      </c>
      <c r="H5464" s="134">
        <f>Systematic[[#This Row],[SampleVariableLabel]]+100*Systematic[[#This Row],[State]]</f>
        <v>357010203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357</v>
      </c>
      <c r="B5465" s="1">
        <f>IF(C5465=0,IF(B5464=Protocol!$V$20,1,B5464+1),B5464)</f>
        <v>1</v>
      </c>
      <c r="C5465" s="1">
        <f>IF(C5464+1=Protocol!$V$21,0,C5464+1)</f>
        <v>3</v>
      </c>
      <c r="D5465" s="1">
        <f t="shared" si="187"/>
        <v>4</v>
      </c>
      <c r="E5465" s="1" t="str">
        <f>INDEX(Protocol[Mark],MATCH(C5465,Protocol[Step],0))</f>
        <v>2Oct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357010004</v>
      </c>
      <c r="H5465" s="134">
        <f>Systematic[[#This Row],[SampleVariableLabel]]+100*Systematic[[#This Row],[State]]</f>
        <v>357010304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357</v>
      </c>
      <c r="B5466" s="1">
        <f>IF(C5466=0,IF(B5465=Protocol!$V$20,1,B5465+1),B5465)</f>
        <v>1</v>
      </c>
      <c r="C5466" s="1">
        <f>IF(C5465+1=Protocol!$V$21,0,C5465+1)</f>
        <v>4</v>
      </c>
      <c r="D5466" s="1">
        <f t="shared" si="187"/>
        <v>5</v>
      </c>
      <c r="E5466" s="1" t="str">
        <f>INDEX(Protocol[Mark],MATCH(C5466,Protocol[Step],0))</f>
        <v>3M2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357010005</v>
      </c>
      <c r="H5466" s="134">
        <f>Systematic[[#This Row],[SampleVariableLabel]]+100*Systematic[[#This Row],[State]]</f>
        <v>357010405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357</v>
      </c>
      <c r="B5467" s="1">
        <f>IF(C5467=0,IF(B5466=Protocol!$V$20,1,B5466+1),B5466)</f>
        <v>1</v>
      </c>
      <c r="C5467" s="1">
        <f>IF(C5466+1=Protocol!$V$21,0,C5466+1)</f>
        <v>5</v>
      </c>
      <c r="D5467" s="1">
        <f t="shared" si="187"/>
        <v>6</v>
      </c>
      <c r="E5467" s="1" t="str">
        <f>INDEX(Protocol[Mark],MATCH(C5467,Protocol[Step],0))</f>
        <v>M(c)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357010006</v>
      </c>
      <c r="H5467" s="134">
        <f>Systematic[[#This Row],[SampleVariableLabel]]+100*Systematic[[#This Row],[State]]</f>
        <v>357010506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357</v>
      </c>
      <c r="B5468" s="1">
        <f>IF(C5468=0,IF(B5467=Protocol!$V$20,1,B5467+1),B5467)</f>
        <v>1</v>
      </c>
      <c r="C5468" s="1">
        <f>IF(C5467+1=Protocol!$V$21,0,C5467+1)</f>
        <v>6</v>
      </c>
      <c r="D5468" s="1">
        <f t="shared" si="187"/>
        <v>1</v>
      </c>
      <c r="E5468" s="1" t="str">
        <f>INDEX(Protocol[Mark],MATCH(C5468,Protocol[Step],0))</f>
        <v>4P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357010001</v>
      </c>
      <c r="H5468" s="134">
        <f>Systematic[[#This Row],[SampleVariableLabel]]+100*Systematic[[#This Row],[State]]</f>
        <v>357010601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357</v>
      </c>
      <c r="B5469" s="1">
        <f>IF(C5469=0,IF(B5468=Protocol!$V$20,1,B5468+1),B5468)</f>
        <v>1</v>
      </c>
      <c r="C5469" s="1">
        <f>IF(C5468+1=Protocol!$V$21,0,C5468+1)</f>
        <v>7</v>
      </c>
      <c r="D5469" s="1">
        <f t="shared" si="187"/>
        <v>2</v>
      </c>
      <c r="E5469" s="1" t="str">
        <f>INDEX(Protocol[Mark],MATCH(C5469,Protocol[Step],0))</f>
        <v>5G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357010002</v>
      </c>
      <c r="H5469" s="134">
        <f>Systematic[[#This Row],[SampleVariableLabel]]+100*Systematic[[#This Row],[State]]</f>
        <v>357010702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357</v>
      </c>
      <c r="B5470" s="1">
        <f>IF(C5470=0,IF(B5469=Protocol!$V$20,1,B5469+1),B5469)</f>
        <v>1</v>
      </c>
      <c r="C5470" s="1">
        <f>IF(C5469+1=Protocol!$V$21,0,C5469+1)</f>
        <v>8</v>
      </c>
      <c r="D5470" s="1">
        <f t="shared" si="187"/>
        <v>3</v>
      </c>
      <c r="E5470" s="1" t="str">
        <f>INDEX(Protocol[Mark],MATCH(C5470,Protocol[Step],0))</f>
        <v>6S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357010003</v>
      </c>
      <c r="H5470" s="134">
        <f>Systematic[[#This Row],[SampleVariableLabel]]+100*Systematic[[#This Row],[State]]</f>
        <v>357010803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357</v>
      </c>
      <c r="B5471" s="1">
        <f>IF(C5471=0,IF(B5470=Protocol!$V$20,1,B5470+1),B5470)</f>
        <v>1</v>
      </c>
      <c r="C5471" s="1">
        <f>IF(C5470+1=Protocol!$V$21,0,C5470+1)</f>
        <v>9</v>
      </c>
      <c r="D5471" s="1">
        <f t="shared" si="187"/>
        <v>4</v>
      </c>
      <c r="E5471" s="1" t="str">
        <f>INDEX(Protocol[Mark],MATCH(C5471,Protocol[Step],0))</f>
        <v>7Gp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357010004</v>
      </c>
      <c r="H5471" s="134">
        <f>Systematic[[#This Row],[SampleVariableLabel]]+100*Systematic[[#This Row],[State]]</f>
        <v>357010904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357</v>
      </c>
      <c r="B5472" s="1">
        <f>IF(C5472=0,IF(B5471=Protocol!$V$20,1,B5471+1),B5471)</f>
        <v>1</v>
      </c>
      <c r="C5472" s="1">
        <f>IF(C5471+1=Protocol!$V$21,0,C5471+1)</f>
        <v>10</v>
      </c>
      <c r="D5472" s="1">
        <f t="shared" si="187"/>
        <v>5</v>
      </c>
      <c r="E5472" s="1" t="str">
        <f>INDEX(Protocol[Mark],MATCH(C5472,Protocol[Step],0))</f>
        <v>8U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357010005</v>
      </c>
      <c r="H5472" s="134">
        <f>Systematic[[#This Row],[SampleVariableLabel]]+100*Systematic[[#This Row],[State]]</f>
        <v>357011005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357</v>
      </c>
      <c r="B5473" s="1">
        <f>IF(C5473=0,IF(B5472=Protocol!$V$20,1,B5472+1),B5472)</f>
        <v>1</v>
      </c>
      <c r="C5473" s="1">
        <f>IF(C5472+1=Protocol!$V$21,0,C5472+1)</f>
        <v>11</v>
      </c>
      <c r="D5473" s="1">
        <f t="shared" si="187"/>
        <v>6</v>
      </c>
      <c r="E5473" s="1" t="str">
        <f>INDEX(Protocol[Mark],MATCH(C5473,Protocol[Step],0))</f>
        <v>9Rot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357010006</v>
      </c>
      <c r="H5473" s="134">
        <f>Systematic[[#This Row],[SampleVariableLabel]]+100*Systematic[[#This Row],[State]]</f>
        <v>357011106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357</v>
      </c>
      <c r="B5474" s="1">
        <f>IF(C5474=0,IF(B5473=Protocol!$V$20,1,B5473+1),B5473)</f>
        <v>1</v>
      </c>
      <c r="C5474" s="1">
        <f>IF(C5473+1=Protocol!$V$21,0,C5473+1)</f>
        <v>12</v>
      </c>
      <c r="D5474" s="1">
        <f t="shared" si="187"/>
        <v>1</v>
      </c>
      <c r="E5474" s="1" t="str">
        <f>INDEX(Protocol[Mark],MATCH(C5474,Protocol[Step],0))</f>
        <v>10Ama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357010001</v>
      </c>
      <c r="H5474" s="134">
        <f>Systematic[[#This Row],[SampleVariableLabel]]+100*Systematic[[#This Row],[State]]</f>
        <v>357011201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358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0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358010002</v>
      </c>
      <c r="H5475" s="134">
        <f>Systematic[[#This Row],[SampleVariableLabel]]+100*Systematic[[#This Row],[State]]</f>
        <v>358010002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358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358010003</v>
      </c>
      <c r="H5476" s="134">
        <f>Systematic[[#This Row],[SampleVariableLabel]]+100*Systematic[[#This Row],[State]]</f>
        <v>358010103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358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(M.1)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358010004</v>
      </c>
      <c r="H5477" s="134">
        <f>Systematic[[#This Row],[SampleVariableLabel]]+100*Systematic[[#This Row],[State]]</f>
        <v>358010204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358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2Oct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358010005</v>
      </c>
      <c r="H5478" s="134">
        <f>Systematic[[#This Row],[SampleVariableLabel]]+100*Systematic[[#This Row],[State]]</f>
        <v>358010305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358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3M2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358010006</v>
      </c>
      <c r="H5479" s="134">
        <f>Systematic[[#This Row],[SampleVariableLabel]]+100*Systematic[[#This Row],[State]]</f>
        <v>358010406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358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M(c)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358010001</v>
      </c>
      <c r="H5480" s="134">
        <f>Systematic[[#This Row],[SampleVariableLabel]]+100*Systematic[[#This Row],[State]]</f>
        <v>358010501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358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4P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358010002</v>
      </c>
      <c r="H5481" s="134">
        <f>Systematic[[#This Row],[SampleVariableLabel]]+100*Systematic[[#This Row],[State]]</f>
        <v>358010602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358</v>
      </c>
      <c r="B5482" s="1">
        <f>IF(C5482=0,IF(B5481=Protocol!$V$20,1,B5481+1),B5481)</f>
        <v>1</v>
      </c>
      <c r="C5482" s="1">
        <f>IF(C5481+1=Protocol!$V$21,0,C5481+1)</f>
        <v>7</v>
      </c>
      <c r="D5482" s="1">
        <f t="shared" si="187"/>
        <v>3</v>
      </c>
      <c r="E5482" s="1" t="str">
        <f>INDEX(Protocol[Mark],MATCH(C5482,Protocol[Step],0))</f>
        <v>5G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358010003</v>
      </c>
      <c r="H5482" s="134">
        <f>Systematic[[#This Row],[SampleVariableLabel]]+100*Systematic[[#This Row],[State]]</f>
        <v>358010703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358</v>
      </c>
      <c r="B5483" s="1">
        <f>IF(C5483=0,IF(B5482=Protocol!$V$20,1,B5482+1),B5482)</f>
        <v>1</v>
      </c>
      <c r="C5483" s="1">
        <f>IF(C5482+1=Protocol!$V$21,0,C5482+1)</f>
        <v>8</v>
      </c>
      <c r="D5483" s="1">
        <f t="shared" si="187"/>
        <v>4</v>
      </c>
      <c r="E5483" s="1" t="str">
        <f>INDEX(Protocol[Mark],MATCH(C5483,Protocol[Step],0))</f>
        <v>6S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358010004</v>
      </c>
      <c r="H5483" s="134">
        <f>Systematic[[#This Row],[SampleVariableLabel]]+100*Systematic[[#This Row],[State]]</f>
        <v>358010804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358</v>
      </c>
      <c r="B5484" s="1">
        <f>IF(C5484=0,IF(B5483=Protocol!$V$20,1,B5483+1),B5483)</f>
        <v>1</v>
      </c>
      <c r="C5484" s="1">
        <f>IF(C5483+1=Protocol!$V$21,0,C5483+1)</f>
        <v>9</v>
      </c>
      <c r="D5484" s="1">
        <f t="shared" si="187"/>
        <v>5</v>
      </c>
      <c r="E5484" s="1" t="str">
        <f>INDEX(Protocol[Mark],MATCH(C5484,Protocol[Step],0))</f>
        <v>7Gp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358010005</v>
      </c>
      <c r="H5484" s="134">
        <f>Systematic[[#This Row],[SampleVariableLabel]]+100*Systematic[[#This Row],[State]]</f>
        <v>358010905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358</v>
      </c>
      <c r="B5485" s="1">
        <f>IF(C5485=0,IF(B5484=Protocol!$V$20,1,B5484+1),B5484)</f>
        <v>1</v>
      </c>
      <c r="C5485" s="1">
        <f>IF(C5484+1=Protocol!$V$21,0,C5484+1)</f>
        <v>10</v>
      </c>
      <c r="D5485" s="1">
        <f t="shared" si="187"/>
        <v>6</v>
      </c>
      <c r="E5485" s="1" t="str">
        <f>INDEX(Protocol[Mark],MATCH(C5485,Protocol[Step],0))</f>
        <v>8U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358010006</v>
      </c>
      <c r="H5485" s="134">
        <f>Systematic[[#This Row],[SampleVariableLabel]]+100*Systematic[[#This Row],[State]]</f>
        <v>358011006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358</v>
      </c>
      <c r="B5486" s="1">
        <f>IF(C5486=0,IF(B5485=Protocol!$V$20,1,B5485+1),B5485)</f>
        <v>1</v>
      </c>
      <c r="C5486" s="1">
        <f>IF(C5485+1=Protocol!$V$21,0,C5485+1)</f>
        <v>11</v>
      </c>
      <c r="D5486" s="1">
        <f t="shared" si="187"/>
        <v>1</v>
      </c>
      <c r="E5486" s="1" t="str">
        <f>INDEX(Protocol[Mark],MATCH(C5486,Protocol[Step],0))</f>
        <v>9Rot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358010001</v>
      </c>
      <c r="H5486" s="134">
        <f>Systematic[[#This Row],[SampleVariableLabel]]+100*Systematic[[#This Row],[State]]</f>
        <v>358011101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358</v>
      </c>
      <c r="B5487" s="1">
        <f>IF(C5487=0,IF(B5486=Protocol!$V$20,1,B5486+1),B5486)</f>
        <v>1</v>
      </c>
      <c r="C5487" s="1">
        <f>IF(C5486+1=Protocol!$V$21,0,C5486+1)</f>
        <v>12</v>
      </c>
      <c r="D5487" s="1">
        <f t="shared" si="187"/>
        <v>2</v>
      </c>
      <c r="E5487" s="1" t="str">
        <f>INDEX(Protocol[Mark],MATCH(C5487,Protocol[Step],0))</f>
        <v>10Ama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358010002</v>
      </c>
      <c r="H5487" s="134">
        <f>Systematic[[#This Row],[SampleVariableLabel]]+100*Systematic[[#This Row],[State]]</f>
        <v>358011202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359</v>
      </c>
      <c r="B5488" s="1">
        <f>IF(C5488=0,IF(B5487=Protocol!$V$20,1,B5487+1),B5487)</f>
        <v>1</v>
      </c>
      <c r="C5488" s="1">
        <f>IF(C5487+1=Protocol!$V$21,0,C5487+1)</f>
        <v>0</v>
      </c>
      <c r="D5488" s="1">
        <f t="shared" si="187"/>
        <v>3</v>
      </c>
      <c r="E5488" s="1" t="str">
        <f>INDEX(Protocol[Mark],MATCH(C5488,Protocol[Step],0))</f>
        <v>0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359010003</v>
      </c>
      <c r="H5488" s="134">
        <f>Systematic[[#This Row],[SampleVariableLabel]]+100*Systematic[[#This Row],[State]]</f>
        <v>359010003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359</v>
      </c>
      <c r="B5489" s="1">
        <f>IF(C5489=0,IF(B5488=Protocol!$V$20,1,B5488+1),B5488)</f>
        <v>1</v>
      </c>
      <c r="C5489" s="1">
        <f>IF(C5488+1=Protocol!$V$21,0,C5488+1)</f>
        <v>1</v>
      </c>
      <c r="D5489" s="1">
        <f t="shared" si="187"/>
        <v>4</v>
      </c>
      <c r="E5489" s="1" t="str">
        <f>INDEX(Protocol[Mark],MATCH(C5489,Protocol[Step],0))</f>
        <v>1D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359010004</v>
      </c>
      <c r="H5489" s="134">
        <f>Systematic[[#This Row],[SampleVariableLabel]]+100*Systematic[[#This Row],[State]]</f>
        <v>359010104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359</v>
      </c>
      <c r="B5490" s="1">
        <f>IF(C5490=0,IF(B5489=Protocol!$V$20,1,B5489+1),B5489)</f>
        <v>1</v>
      </c>
      <c r="C5490" s="1">
        <f>IF(C5489+1=Protocol!$V$21,0,C5489+1)</f>
        <v>2</v>
      </c>
      <c r="D5490" s="1">
        <f t="shared" si="187"/>
        <v>5</v>
      </c>
      <c r="E5490" s="1" t="str">
        <f>INDEX(Protocol[Mark],MATCH(C5490,Protocol[Step],0))</f>
        <v>(M.1)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359010005</v>
      </c>
      <c r="H5490" s="134">
        <f>Systematic[[#This Row],[SampleVariableLabel]]+100*Systematic[[#This Row],[State]]</f>
        <v>359010205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359</v>
      </c>
      <c r="B5491" s="1">
        <f>IF(C5491=0,IF(B5490=Protocol!$V$20,1,B5490+1),B5490)</f>
        <v>1</v>
      </c>
      <c r="C5491" s="1">
        <f>IF(C5490+1=Protocol!$V$21,0,C5490+1)</f>
        <v>3</v>
      </c>
      <c r="D5491" s="1">
        <f t="shared" si="187"/>
        <v>6</v>
      </c>
      <c r="E5491" s="1" t="str">
        <f>INDEX(Protocol[Mark],MATCH(C5491,Protocol[Step],0))</f>
        <v>2Oct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359010006</v>
      </c>
      <c r="H5491" s="134">
        <f>Systematic[[#This Row],[SampleVariableLabel]]+100*Systematic[[#This Row],[State]]</f>
        <v>359010306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359</v>
      </c>
      <c r="B5492" s="1">
        <f>IF(C5492=0,IF(B5491=Protocol!$V$20,1,B5491+1),B5491)</f>
        <v>1</v>
      </c>
      <c r="C5492" s="1">
        <f>IF(C5491+1=Protocol!$V$21,0,C5491+1)</f>
        <v>4</v>
      </c>
      <c r="D5492" s="1">
        <f t="shared" si="187"/>
        <v>1</v>
      </c>
      <c r="E5492" s="1" t="str">
        <f>INDEX(Protocol[Mark],MATCH(C5492,Protocol[Step],0))</f>
        <v>3M2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359010001</v>
      </c>
      <c r="H5492" s="134">
        <f>Systematic[[#This Row],[SampleVariableLabel]]+100*Systematic[[#This Row],[State]]</f>
        <v>359010401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359</v>
      </c>
      <c r="B5493" s="1">
        <f>IF(C5493=0,IF(B5492=Protocol!$V$20,1,B5492+1),B5492)</f>
        <v>1</v>
      </c>
      <c r="C5493" s="1">
        <f>IF(C5492+1=Protocol!$V$21,0,C5492+1)</f>
        <v>5</v>
      </c>
      <c r="D5493" s="1">
        <f t="shared" si="187"/>
        <v>2</v>
      </c>
      <c r="E5493" s="1" t="str">
        <f>INDEX(Protocol[Mark],MATCH(C5493,Protocol[Step],0))</f>
        <v>M(c)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359010002</v>
      </c>
      <c r="H5493" s="134">
        <f>Systematic[[#This Row],[SampleVariableLabel]]+100*Systematic[[#This Row],[State]]</f>
        <v>359010502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359</v>
      </c>
      <c r="B5494" s="1">
        <f>IF(C5494=0,IF(B5493=Protocol!$V$20,1,B5493+1),B5493)</f>
        <v>1</v>
      </c>
      <c r="C5494" s="1">
        <f>IF(C5493+1=Protocol!$V$21,0,C5493+1)</f>
        <v>6</v>
      </c>
      <c r="D5494" s="1">
        <f t="shared" si="187"/>
        <v>3</v>
      </c>
      <c r="E5494" s="1" t="str">
        <f>INDEX(Protocol[Mark],MATCH(C5494,Protocol[Step],0))</f>
        <v>4P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359010003</v>
      </c>
      <c r="H5494" s="134">
        <f>Systematic[[#This Row],[SampleVariableLabel]]+100*Systematic[[#This Row],[State]]</f>
        <v>359010603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359</v>
      </c>
      <c r="B5495" s="1">
        <f>IF(C5495=0,IF(B5494=Protocol!$V$20,1,B5494+1),B5494)</f>
        <v>1</v>
      </c>
      <c r="C5495" s="1">
        <f>IF(C5494+1=Protocol!$V$21,0,C5494+1)</f>
        <v>7</v>
      </c>
      <c r="D5495" s="1">
        <f t="shared" si="187"/>
        <v>4</v>
      </c>
      <c r="E5495" s="1" t="str">
        <f>INDEX(Protocol[Mark],MATCH(C5495,Protocol[Step],0))</f>
        <v>5G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359010004</v>
      </c>
      <c r="H5495" s="134">
        <f>Systematic[[#This Row],[SampleVariableLabel]]+100*Systematic[[#This Row],[State]]</f>
        <v>359010704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359</v>
      </c>
      <c r="B5496" s="1">
        <f>IF(C5496=0,IF(B5495=Protocol!$V$20,1,B5495+1),B5495)</f>
        <v>1</v>
      </c>
      <c r="C5496" s="1">
        <f>IF(C5495+1=Protocol!$V$21,0,C5495+1)</f>
        <v>8</v>
      </c>
      <c r="D5496" s="1">
        <f t="shared" si="187"/>
        <v>5</v>
      </c>
      <c r="E5496" s="1" t="str">
        <f>INDEX(Protocol[Mark],MATCH(C5496,Protocol[Step],0))</f>
        <v>6S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359010005</v>
      </c>
      <c r="H5496" s="134">
        <f>Systematic[[#This Row],[SampleVariableLabel]]+100*Systematic[[#This Row],[State]]</f>
        <v>359010805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359</v>
      </c>
      <c r="B5497" s="1">
        <f>IF(C5497=0,IF(B5496=Protocol!$V$20,1,B5496+1),B5496)</f>
        <v>1</v>
      </c>
      <c r="C5497" s="1">
        <f>IF(C5496+1=Protocol!$V$21,0,C5496+1)</f>
        <v>9</v>
      </c>
      <c r="D5497" s="1">
        <f t="shared" si="187"/>
        <v>6</v>
      </c>
      <c r="E5497" s="1" t="str">
        <f>INDEX(Protocol[Mark],MATCH(C5497,Protocol[Step],0))</f>
        <v>7Gp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359010006</v>
      </c>
      <c r="H5497" s="134">
        <f>Systematic[[#This Row],[SampleVariableLabel]]+100*Systematic[[#This Row],[State]]</f>
        <v>359010906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359</v>
      </c>
      <c r="B5498" s="1">
        <f>IF(C5498=0,IF(B5497=Protocol!$V$20,1,B5497+1),B5497)</f>
        <v>1</v>
      </c>
      <c r="C5498" s="1">
        <f>IF(C5497+1=Protocol!$V$21,0,C5497+1)</f>
        <v>10</v>
      </c>
      <c r="D5498" s="1">
        <f t="shared" si="187"/>
        <v>1</v>
      </c>
      <c r="E5498" s="1" t="str">
        <f>INDEX(Protocol[Mark],MATCH(C5498,Protocol[Step],0))</f>
        <v>8U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359010001</v>
      </c>
      <c r="H5498" s="134">
        <f>Systematic[[#This Row],[SampleVariableLabel]]+100*Systematic[[#This Row],[State]]</f>
        <v>359011001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359</v>
      </c>
      <c r="B5499" s="1">
        <f>IF(C5499=0,IF(B5498=Protocol!$V$20,1,B5498+1),B5498)</f>
        <v>1</v>
      </c>
      <c r="C5499" s="1">
        <f>IF(C5498+1=Protocol!$V$21,0,C5498+1)</f>
        <v>11</v>
      </c>
      <c r="D5499" s="1">
        <f t="shared" si="187"/>
        <v>2</v>
      </c>
      <c r="E5499" s="1" t="str">
        <f>INDEX(Protocol[Mark],MATCH(C5499,Protocol[Step],0))</f>
        <v>9Rot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359010002</v>
      </c>
      <c r="H5499" s="134">
        <f>Systematic[[#This Row],[SampleVariableLabel]]+100*Systematic[[#This Row],[State]]</f>
        <v>359011102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359</v>
      </c>
      <c r="B5500" s="1">
        <f>IF(C5500=0,IF(B5499=Protocol!$V$20,1,B5499+1),B5499)</f>
        <v>1</v>
      </c>
      <c r="C5500" s="1">
        <f>IF(C5499+1=Protocol!$V$21,0,C5499+1)</f>
        <v>12</v>
      </c>
      <c r="D5500" s="1">
        <f t="shared" si="187"/>
        <v>3</v>
      </c>
      <c r="E5500" s="1" t="str">
        <f>INDEX(Protocol[Mark],MATCH(C5500,Protocol[Step],0))</f>
        <v>10Ama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359010003</v>
      </c>
      <c r="H5500" s="134">
        <f>Systematic[[#This Row],[SampleVariableLabel]]+100*Systematic[[#This Row],[State]]</f>
        <v>359011203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360</v>
      </c>
      <c r="B5501" s="1">
        <f>IF(C5501=0,IF(B5500=Protocol!$V$20,1,B5500+1),B5500)</f>
        <v>1</v>
      </c>
      <c r="C5501" s="1">
        <f>IF(C5500+1=Protocol!$V$21,0,C5500+1)</f>
        <v>0</v>
      </c>
      <c r="D5501" s="1">
        <f t="shared" si="187"/>
        <v>4</v>
      </c>
      <c r="E5501" s="1" t="str">
        <f>INDEX(Protocol[Mark],MATCH(C5501,Protocol[Step],0))</f>
        <v>0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360010004</v>
      </c>
      <c r="H5501" s="134">
        <f>Systematic[[#This Row],[SampleVariableLabel]]+100*Systematic[[#This Row],[State]]</f>
        <v>360010004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360</v>
      </c>
      <c r="B5502" s="1">
        <f>IF(C5502=0,IF(B5501=Protocol!$V$20,1,B5501+1),B5501)</f>
        <v>1</v>
      </c>
      <c r="C5502" s="1">
        <f>IF(C5501+1=Protocol!$V$21,0,C5501+1)</f>
        <v>1</v>
      </c>
      <c r="D5502" s="1">
        <f t="shared" si="187"/>
        <v>5</v>
      </c>
      <c r="E5502" s="1" t="str">
        <f>INDEX(Protocol[Mark],MATCH(C5502,Protocol[Step],0))</f>
        <v>1D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360010005</v>
      </c>
      <c r="H5502" s="134">
        <f>Systematic[[#This Row],[SampleVariableLabel]]+100*Systematic[[#This Row],[State]]</f>
        <v>360010105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360</v>
      </c>
      <c r="B5503" s="1">
        <f>IF(C5503=0,IF(B5502=Protocol!$V$20,1,B5502+1),B5502)</f>
        <v>1</v>
      </c>
      <c r="C5503" s="1">
        <f>IF(C5502+1=Protocol!$V$21,0,C5502+1)</f>
        <v>2</v>
      </c>
      <c r="D5503" s="1">
        <f t="shared" si="187"/>
        <v>6</v>
      </c>
      <c r="E5503" s="1" t="str">
        <f>INDEX(Protocol[Mark],MATCH(C5503,Protocol[Step],0))</f>
        <v>(M.1)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360010006</v>
      </c>
      <c r="H5503" s="134">
        <f>Systematic[[#This Row],[SampleVariableLabel]]+100*Systematic[[#This Row],[State]]</f>
        <v>360010206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360</v>
      </c>
      <c r="B5504" s="1">
        <f>IF(C5504=0,IF(B5503=Protocol!$V$20,1,B5503+1),B5503)</f>
        <v>1</v>
      </c>
      <c r="C5504" s="1">
        <f>IF(C5503+1=Protocol!$V$21,0,C5503+1)</f>
        <v>3</v>
      </c>
      <c r="D5504" s="1">
        <f t="shared" si="187"/>
        <v>1</v>
      </c>
      <c r="E5504" s="1" t="str">
        <f>INDEX(Protocol[Mark],MATCH(C5504,Protocol[Step],0))</f>
        <v>2Oct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360010001</v>
      </c>
      <c r="H5504" s="134">
        <f>Systematic[[#This Row],[SampleVariableLabel]]+100*Systematic[[#This Row],[State]]</f>
        <v>360010301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360</v>
      </c>
      <c r="B5505" s="1">
        <f>IF(C5505=0,IF(B5504=Protocol!$V$20,1,B5504+1),B5504)</f>
        <v>1</v>
      </c>
      <c r="C5505" s="1">
        <f>IF(C5504+1=Protocol!$V$21,0,C5504+1)</f>
        <v>4</v>
      </c>
      <c r="D5505" s="1">
        <f t="shared" si="187"/>
        <v>2</v>
      </c>
      <c r="E5505" s="1" t="str">
        <f>INDEX(Protocol[Mark],MATCH(C5505,Protocol[Step],0))</f>
        <v>3M2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360010002</v>
      </c>
      <c r="H5505" s="134">
        <f>Systematic[[#This Row],[SampleVariableLabel]]+100*Systematic[[#This Row],[State]]</f>
        <v>360010402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360</v>
      </c>
      <c r="B5506" s="1">
        <f>IF(C5506=0,IF(B5505=Protocol!$V$20,1,B5505+1),B5505)</f>
        <v>1</v>
      </c>
      <c r="C5506" s="1">
        <f>IF(C5505+1=Protocol!$V$21,0,C5505+1)</f>
        <v>5</v>
      </c>
      <c r="D5506" s="1">
        <f t="shared" si="187"/>
        <v>3</v>
      </c>
      <c r="E5506" s="1" t="str">
        <f>INDEX(Protocol[Mark],MATCH(C5506,Protocol[Step],0))</f>
        <v>M(c)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360010003</v>
      </c>
      <c r="H5506" s="134">
        <f>Systematic[[#This Row],[SampleVariableLabel]]+100*Systematic[[#This Row],[State]]</f>
        <v>360010503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360</v>
      </c>
      <c r="B5507" s="1">
        <f>IF(C5507=0,IF(B5506=Protocol!$V$20,1,B5506+1),B5506)</f>
        <v>1</v>
      </c>
      <c r="C5507" s="1">
        <f>IF(C5506+1=Protocol!$V$21,0,C5506+1)</f>
        <v>6</v>
      </c>
      <c r="D5507" s="1">
        <f t="shared" ref="D5507:D5570" si="189">IF(D5506=nVariables,1,D5506+1)</f>
        <v>4</v>
      </c>
      <c r="E5507" s="1" t="str">
        <f>INDEX(Protocol[Mark],MATCH(C5507,Protocol[Step],0))</f>
        <v>4P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360010004</v>
      </c>
      <c r="H5507" s="134">
        <f>Systematic[[#This Row],[SampleVariableLabel]]+100*Systematic[[#This Row],[State]]</f>
        <v>360010604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360</v>
      </c>
      <c r="B5508" s="1">
        <f>IF(C5508=0,IF(B5507=Protocol!$V$20,1,B5507+1),B5507)</f>
        <v>1</v>
      </c>
      <c r="C5508" s="1">
        <f>IF(C5507+1=Protocol!$V$21,0,C5507+1)</f>
        <v>7</v>
      </c>
      <c r="D5508" s="1">
        <f t="shared" si="189"/>
        <v>5</v>
      </c>
      <c r="E5508" s="1" t="str">
        <f>INDEX(Protocol[Mark],MATCH(C5508,Protocol[Step],0))</f>
        <v>5G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360010005</v>
      </c>
      <c r="H5508" s="134">
        <f>Systematic[[#This Row],[SampleVariableLabel]]+100*Systematic[[#This Row],[State]]</f>
        <v>360010705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360</v>
      </c>
      <c r="B5509" s="1">
        <f>IF(C5509=0,IF(B5508=Protocol!$V$20,1,B5508+1),B5508)</f>
        <v>1</v>
      </c>
      <c r="C5509" s="1">
        <f>IF(C5508+1=Protocol!$V$21,0,C5508+1)</f>
        <v>8</v>
      </c>
      <c r="D5509" s="1">
        <f t="shared" si="189"/>
        <v>6</v>
      </c>
      <c r="E5509" s="1" t="str">
        <f>INDEX(Protocol[Mark],MATCH(C5509,Protocol[Step],0))</f>
        <v>6S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360010006</v>
      </c>
      <c r="H5509" s="134">
        <f>Systematic[[#This Row],[SampleVariableLabel]]+100*Systematic[[#This Row],[State]]</f>
        <v>360010806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360</v>
      </c>
      <c r="B5510" s="1">
        <f>IF(C5510=0,IF(B5509=Protocol!$V$20,1,B5509+1),B5509)</f>
        <v>1</v>
      </c>
      <c r="C5510" s="1">
        <f>IF(C5509+1=Protocol!$V$21,0,C5509+1)</f>
        <v>9</v>
      </c>
      <c r="D5510" s="1">
        <f t="shared" si="189"/>
        <v>1</v>
      </c>
      <c r="E5510" s="1" t="str">
        <f>INDEX(Protocol[Mark],MATCH(C5510,Protocol[Step],0))</f>
        <v>7Gp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360010001</v>
      </c>
      <c r="H5510" s="134">
        <f>Systematic[[#This Row],[SampleVariableLabel]]+100*Systematic[[#This Row],[State]]</f>
        <v>360010901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360</v>
      </c>
      <c r="B5511" s="1">
        <f>IF(C5511=0,IF(B5510=Protocol!$V$20,1,B5510+1),B5510)</f>
        <v>1</v>
      </c>
      <c r="C5511" s="1">
        <f>IF(C5510+1=Protocol!$V$21,0,C5510+1)</f>
        <v>10</v>
      </c>
      <c r="D5511" s="1">
        <f t="shared" si="189"/>
        <v>2</v>
      </c>
      <c r="E5511" s="1" t="str">
        <f>INDEX(Protocol[Mark],MATCH(C5511,Protocol[Step],0))</f>
        <v>8U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360010002</v>
      </c>
      <c r="H5511" s="134">
        <f>Systematic[[#This Row],[SampleVariableLabel]]+100*Systematic[[#This Row],[State]]</f>
        <v>360011002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360</v>
      </c>
      <c r="B5512" s="1">
        <f>IF(C5512=0,IF(B5511=Protocol!$V$20,1,B5511+1),B5511)</f>
        <v>1</v>
      </c>
      <c r="C5512" s="1">
        <f>IF(C5511+1=Protocol!$V$21,0,C5511+1)</f>
        <v>11</v>
      </c>
      <c r="D5512" s="1">
        <f t="shared" si="189"/>
        <v>3</v>
      </c>
      <c r="E5512" s="1" t="str">
        <f>INDEX(Protocol[Mark],MATCH(C5512,Protocol[Step],0))</f>
        <v>9Rot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360010003</v>
      </c>
      <c r="H5512" s="134">
        <f>Systematic[[#This Row],[SampleVariableLabel]]+100*Systematic[[#This Row],[State]]</f>
        <v>360011103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360</v>
      </c>
      <c r="B5513" s="1">
        <f>IF(C5513=0,IF(B5512=Protocol!$V$20,1,B5512+1),B5512)</f>
        <v>1</v>
      </c>
      <c r="C5513" s="1">
        <f>IF(C5512+1=Protocol!$V$21,0,C5512+1)</f>
        <v>12</v>
      </c>
      <c r="D5513" s="1">
        <f t="shared" si="189"/>
        <v>4</v>
      </c>
      <c r="E5513" s="1" t="str">
        <f>INDEX(Protocol[Mark],MATCH(C5513,Protocol[Step],0))</f>
        <v>10Ama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360010004</v>
      </c>
      <c r="H5513" s="134">
        <f>Systematic[[#This Row],[SampleVariableLabel]]+100*Systematic[[#This Row],[State]]</f>
        <v>360011204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361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0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361010005</v>
      </c>
      <c r="H5514" s="134">
        <f>Systematic[[#This Row],[SampleVariableLabel]]+100*Systematic[[#This Row],[State]]</f>
        <v>361010005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361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1D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361010006</v>
      </c>
      <c r="H5515" s="134">
        <f>Systematic[[#This Row],[SampleVariableLabel]]+100*Systematic[[#This Row],[State]]</f>
        <v>361010106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361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(M.1)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361010001</v>
      </c>
      <c r="H5516" s="134">
        <f>Systematic[[#This Row],[SampleVariableLabel]]+100*Systematic[[#This Row],[State]]</f>
        <v>361010201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361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2Oct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361010002</v>
      </c>
      <c r="H5517" s="134">
        <f>Systematic[[#This Row],[SampleVariableLabel]]+100*Systematic[[#This Row],[State]]</f>
        <v>361010302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361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3M2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361010003</v>
      </c>
      <c r="H5518" s="134">
        <f>Systematic[[#This Row],[SampleVariableLabel]]+100*Systematic[[#This Row],[State]]</f>
        <v>361010403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361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M(c)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361010004</v>
      </c>
      <c r="H5519" s="134">
        <f>Systematic[[#This Row],[SampleVariableLabel]]+100*Systematic[[#This Row],[State]]</f>
        <v>361010504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361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4P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361010005</v>
      </c>
      <c r="H5520" s="134">
        <f>Systematic[[#This Row],[SampleVariableLabel]]+100*Systematic[[#This Row],[State]]</f>
        <v>361010605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361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5G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361010006</v>
      </c>
      <c r="H5521" s="134">
        <f>Systematic[[#This Row],[SampleVariableLabel]]+100*Systematic[[#This Row],[State]]</f>
        <v>361010706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361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6S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361010001</v>
      </c>
      <c r="H5522" s="134">
        <f>Systematic[[#This Row],[SampleVariableLabel]]+100*Systematic[[#This Row],[State]]</f>
        <v>361010801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361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7Gp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361010002</v>
      </c>
      <c r="H5523" s="134">
        <f>Systematic[[#This Row],[SampleVariableLabel]]+100*Systematic[[#This Row],[State]]</f>
        <v>361010902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361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8U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361010003</v>
      </c>
      <c r="H5524" s="134">
        <f>Systematic[[#This Row],[SampleVariableLabel]]+100*Systematic[[#This Row],[State]]</f>
        <v>361011003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361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9Rot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361010004</v>
      </c>
      <c r="H5525" s="134">
        <f>Systematic[[#This Row],[SampleVariableLabel]]+100*Systematic[[#This Row],[State]]</f>
        <v>361011104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361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10Ama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361010005</v>
      </c>
      <c r="H5526" s="134">
        <f>Systematic[[#This Row],[SampleVariableLabel]]+100*Systematic[[#This Row],[State]]</f>
        <v>361011205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362</v>
      </c>
      <c r="B5527" s="1">
        <f>IF(C5527=0,IF(B5526=Protocol!$V$20,1,B5526+1),B5526)</f>
        <v>1</v>
      </c>
      <c r="C5527" s="1">
        <f>IF(C5526+1=Protocol!$V$21,0,C5526+1)</f>
        <v>0</v>
      </c>
      <c r="D5527" s="1">
        <f t="shared" si="189"/>
        <v>6</v>
      </c>
      <c r="E5527" s="1" t="str">
        <f>INDEX(Protocol[Mark],MATCH(C5527,Protocol[Step],0))</f>
        <v>0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362010006</v>
      </c>
      <c r="H5527" s="134">
        <f>Systematic[[#This Row],[SampleVariableLabel]]+100*Systematic[[#This Row],[State]]</f>
        <v>362010006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362</v>
      </c>
      <c r="B5528" s="1">
        <f>IF(C5528=0,IF(B5527=Protocol!$V$20,1,B5527+1),B5527)</f>
        <v>1</v>
      </c>
      <c r="C5528" s="1">
        <f>IF(C5527+1=Protocol!$V$21,0,C5527+1)</f>
        <v>1</v>
      </c>
      <c r="D5528" s="1">
        <f t="shared" si="189"/>
        <v>1</v>
      </c>
      <c r="E5528" s="1" t="str">
        <f>INDEX(Protocol[Mark],MATCH(C5528,Protocol[Step],0))</f>
        <v>1D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362010001</v>
      </c>
      <c r="H5528" s="134">
        <f>Systematic[[#This Row],[SampleVariableLabel]]+100*Systematic[[#This Row],[State]]</f>
        <v>362010101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362</v>
      </c>
      <c r="B5529" s="1">
        <f>IF(C5529=0,IF(B5528=Protocol!$V$20,1,B5528+1),B5528)</f>
        <v>1</v>
      </c>
      <c r="C5529" s="1">
        <f>IF(C5528+1=Protocol!$V$21,0,C5528+1)</f>
        <v>2</v>
      </c>
      <c r="D5529" s="1">
        <f t="shared" si="189"/>
        <v>2</v>
      </c>
      <c r="E5529" s="1" t="str">
        <f>INDEX(Protocol[Mark],MATCH(C5529,Protocol[Step],0))</f>
        <v>(M.1)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362010002</v>
      </c>
      <c r="H5529" s="134">
        <f>Systematic[[#This Row],[SampleVariableLabel]]+100*Systematic[[#This Row],[State]]</f>
        <v>362010202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362</v>
      </c>
      <c r="B5530" s="1">
        <f>IF(C5530=0,IF(B5529=Protocol!$V$20,1,B5529+1),B5529)</f>
        <v>1</v>
      </c>
      <c r="C5530" s="1">
        <f>IF(C5529+1=Protocol!$V$21,0,C5529+1)</f>
        <v>3</v>
      </c>
      <c r="D5530" s="1">
        <f t="shared" si="189"/>
        <v>3</v>
      </c>
      <c r="E5530" s="1" t="str">
        <f>INDEX(Protocol[Mark],MATCH(C5530,Protocol[Step],0))</f>
        <v>2Oct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362010003</v>
      </c>
      <c r="H5530" s="134">
        <f>Systematic[[#This Row],[SampleVariableLabel]]+100*Systematic[[#This Row],[State]]</f>
        <v>362010303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362</v>
      </c>
      <c r="B5531" s="1">
        <f>IF(C5531=0,IF(B5530=Protocol!$V$20,1,B5530+1),B5530)</f>
        <v>1</v>
      </c>
      <c r="C5531" s="1">
        <f>IF(C5530+1=Protocol!$V$21,0,C5530+1)</f>
        <v>4</v>
      </c>
      <c r="D5531" s="1">
        <f t="shared" si="189"/>
        <v>4</v>
      </c>
      <c r="E5531" s="1" t="str">
        <f>INDEX(Protocol[Mark],MATCH(C5531,Protocol[Step],0))</f>
        <v>3M2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362010004</v>
      </c>
      <c r="H5531" s="134">
        <f>Systematic[[#This Row],[SampleVariableLabel]]+100*Systematic[[#This Row],[State]]</f>
        <v>362010404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362</v>
      </c>
      <c r="B5532" s="1">
        <f>IF(C5532=0,IF(B5531=Protocol!$V$20,1,B5531+1),B5531)</f>
        <v>1</v>
      </c>
      <c r="C5532" s="1">
        <f>IF(C5531+1=Protocol!$V$21,0,C5531+1)</f>
        <v>5</v>
      </c>
      <c r="D5532" s="1">
        <f t="shared" si="189"/>
        <v>5</v>
      </c>
      <c r="E5532" s="1" t="str">
        <f>INDEX(Protocol[Mark],MATCH(C5532,Protocol[Step],0))</f>
        <v>M(c)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362010005</v>
      </c>
      <c r="H5532" s="134">
        <f>Systematic[[#This Row],[SampleVariableLabel]]+100*Systematic[[#This Row],[State]]</f>
        <v>362010505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362</v>
      </c>
      <c r="B5533" s="1">
        <f>IF(C5533=0,IF(B5532=Protocol!$V$20,1,B5532+1),B5532)</f>
        <v>1</v>
      </c>
      <c r="C5533" s="1">
        <f>IF(C5532+1=Protocol!$V$21,0,C5532+1)</f>
        <v>6</v>
      </c>
      <c r="D5533" s="1">
        <f t="shared" si="189"/>
        <v>6</v>
      </c>
      <c r="E5533" s="1" t="str">
        <f>INDEX(Protocol[Mark],MATCH(C5533,Protocol[Step],0))</f>
        <v>4P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362010006</v>
      </c>
      <c r="H5533" s="134">
        <f>Systematic[[#This Row],[SampleVariableLabel]]+100*Systematic[[#This Row],[State]]</f>
        <v>362010606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362</v>
      </c>
      <c r="B5534" s="1">
        <f>IF(C5534=0,IF(B5533=Protocol!$V$20,1,B5533+1),B5533)</f>
        <v>1</v>
      </c>
      <c r="C5534" s="1">
        <f>IF(C5533+1=Protocol!$V$21,0,C5533+1)</f>
        <v>7</v>
      </c>
      <c r="D5534" s="1">
        <f t="shared" si="189"/>
        <v>1</v>
      </c>
      <c r="E5534" s="1" t="str">
        <f>INDEX(Protocol[Mark],MATCH(C5534,Protocol[Step],0))</f>
        <v>5G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362010001</v>
      </c>
      <c r="H5534" s="134">
        <f>Systematic[[#This Row],[SampleVariableLabel]]+100*Systematic[[#This Row],[State]]</f>
        <v>362010701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362</v>
      </c>
      <c r="B5535" s="1">
        <f>IF(C5535=0,IF(B5534=Protocol!$V$20,1,B5534+1),B5534)</f>
        <v>1</v>
      </c>
      <c r="C5535" s="1">
        <f>IF(C5534+1=Protocol!$V$21,0,C5534+1)</f>
        <v>8</v>
      </c>
      <c r="D5535" s="1">
        <f t="shared" si="189"/>
        <v>2</v>
      </c>
      <c r="E5535" s="1" t="str">
        <f>INDEX(Protocol[Mark],MATCH(C5535,Protocol[Step],0))</f>
        <v>6S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362010002</v>
      </c>
      <c r="H5535" s="134">
        <f>Systematic[[#This Row],[SampleVariableLabel]]+100*Systematic[[#This Row],[State]]</f>
        <v>362010802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362</v>
      </c>
      <c r="B5536" s="1">
        <f>IF(C5536=0,IF(B5535=Protocol!$V$20,1,B5535+1),B5535)</f>
        <v>1</v>
      </c>
      <c r="C5536" s="1">
        <f>IF(C5535+1=Protocol!$V$21,0,C5535+1)</f>
        <v>9</v>
      </c>
      <c r="D5536" s="1">
        <f t="shared" si="189"/>
        <v>3</v>
      </c>
      <c r="E5536" s="1" t="str">
        <f>INDEX(Protocol[Mark],MATCH(C5536,Protocol[Step],0))</f>
        <v>7Gp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362010003</v>
      </c>
      <c r="H5536" s="134">
        <f>Systematic[[#This Row],[SampleVariableLabel]]+100*Systematic[[#This Row],[State]]</f>
        <v>362010903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362</v>
      </c>
      <c r="B5537" s="1">
        <f>IF(C5537=0,IF(B5536=Protocol!$V$20,1,B5536+1),B5536)</f>
        <v>1</v>
      </c>
      <c r="C5537" s="1">
        <f>IF(C5536+1=Protocol!$V$21,0,C5536+1)</f>
        <v>10</v>
      </c>
      <c r="D5537" s="1">
        <f t="shared" si="189"/>
        <v>4</v>
      </c>
      <c r="E5537" s="1" t="str">
        <f>INDEX(Protocol[Mark],MATCH(C5537,Protocol[Step],0))</f>
        <v>8U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362010004</v>
      </c>
      <c r="H5537" s="134">
        <f>Systematic[[#This Row],[SampleVariableLabel]]+100*Systematic[[#This Row],[State]]</f>
        <v>362011004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362</v>
      </c>
      <c r="B5538" s="1">
        <f>IF(C5538=0,IF(B5537=Protocol!$V$20,1,B5537+1),B5537)</f>
        <v>1</v>
      </c>
      <c r="C5538" s="1">
        <f>IF(C5537+1=Protocol!$V$21,0,C5537+1)</f>
        <v>11</v>
      </c>
      <c r="D5538" s="1">
        <f t="shared" si="189"/>
        <v>5</v>
      </c>
      <c r="E5538" s="1" t="str">
        <f>INDEX(Protocol[Mark],MATCH(C5538,Protocol[Step],0))</f>
        <v>9Rot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362010005</v>
      </c>
      <c r="H5538" s="134">
        <f>Systematic[[#This Row],[SampleVariableLabel]]+100*Systematic[[#This Row],[State]]</f>
        <v>362011105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362</v>
      </c>
      <c r="B5539" s="1">
        <f>IF(C5539=0,IF(B5538=Protocol!$V$20,1,B5538+1),B5538)</f>
        <v>1</v>
      </c>
      <c r="C5539" s="1">
        <f>IF(C5538+1=Protocol!$V$21,0,C5538+1)</f>
        <v>12</v>
      </c>
      <c r="D5539" s="1">
        <f t="shared" si="189"/>
        <v>6</v>
      </c>
      <c r="E5539" s="1" t="str">
        <f>INDEX(Protocol[Mark],MATCH(C5539,Protocol[Step],0))</f>
        <v>10Ama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362010006</v>
      </c>
      <c r="H5539" s="134">
        <f>Systematic[[#This Row],[SampleVariableLabel]]+100*Systematic[[#This Row],[State]]</f>
        <v>362011206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363</v>
      </c>
      <c r="B5540" s="1">
        <f>IF(C5540=0,IF(B5539=Protocol!$V$20,1,B5539+1),B5539)</f>
        <v>1</v>
      </c>
      <c r="C5540" s="1">
        <f>IF(C5539+1=Protocol!$V$21,0,C5539+1)</f>
        <v>0</v>
      </c>
      <c r="D5540" s="1">
        <f t="shared" si="189"/>
        <v>1</v>
      </c>
      <c r="E5540" s="1" t="str">
        <f>INDEX(Protocol[Mark],MATCH(C5540,Protocol[Step],0))</f>
        <v>0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363010001</v>
      </c>
      <c r="H5540" s="134">
        <f>Systematic[[#This Row],[SampleVariableLabel]]+100*Systematic[[#This Row],[State]]</f>
        <v>363010001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363</v>
      </c>
      <c r="B5541" s="1">
        <f>IF(C5541=0,IF(B5540=Protocol!$V$20,1,B5540+1),B5540)</f>
        <v>1</v>
      </c>
      <c r="C5541" s="1">
        <f>IF(C5540+1=Protocol!$V$21,0,C5540+1)</f>
        <v>1</v>
      </c>
      <c r="D5541" s="1">
        <f t="shared" si="189"/>
        <v>2</v>
      </c>
      <c r="E5541" s="1" t="str">
        <f>INDEX(Protocol[Mark],MATCH(C5541,Protocol[Step],0))</f>
        <v>1D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363010002</v>
      </c>
      <c r="H5541" s="134">
        <f>Systematic[[#This Row],[SampleVariableLabel]]+100*Systematic[[#This Row],[State]]</f>
        <v>363010102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363</v>
      </c>
      <c r="B5542" s="1">
        <f>IF(C5542=0,IF(B5541=Protocol!$V$20,1,B5541+1),B5541)</f>
        <v>1</v>
      </c>
      <c r="C5542" s="1">
        <f>IF(C5541+1=Protocol!$V$21,0,C5541+1)</f>
        <v>2</v>
      </c>
      <c r="D5542" s="1">
        <f t="shared" si="189"/>
        <v>3</v>
      </c>
      <c r="E5542" s="1" t="str">
        <f>INDEX(Protocol[Mark],MATCH(C5542,Protocol[Step],0))</f>
        <v>(M.1)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363010003</v>
      </c>
      <c r="H5542" s="134">
        <f>Systematic[[#This Row],[SampleVariableLabel]]+100*Systematic[[#This Row],[State]]</f>
        <v>363010203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363</v>
      </c>
      <c r="B5543" s="1">
        <f>IF(C5543=0,IF(B5542=Protocol!$V$20,1,B5542+1),B5542)</f>
        <v>1</v>
      </c>
      <c r="C5543" s="1">
        <f>IF(C5542+1=Protocol!$V$21,0,C5542+1)</f>
        <v>3</v>
      </c>
      <c r="D5543" s="1">
        <f t="shared" si="189"/>
        <v>4</v>
      </c>
      <c r="E5543" s="1" t="str">
        <f>INDEX(Protocol[Mark],MATCH(C5543,Protocol[Step],0))</f>
        <v>2Oct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363010004</v>
      </c>
      <c r="H5543" s="134">
        <f>Systematic[[#This Row],[SampleVariableLabel]]+100*Systematic[[#This Row],[State]]</f>
        <v>363010304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363</v>
      </c>
      <c r="B5544" s="1">
        <f>IF(C5544=0,IF(B5543=Protocol!$V$20,1,B5543+1),B5543)</f>
        <v>1</v>
      </c>
      <c r="C5544" s="1">
        <f>IF(C5543+1=Protocol!$V$21,0,C5543+1)</f>
        <v>4</v>
      </c>
      <c r="D5544" s="1">
        <f t="shared" si="189"/>
        <v>5</v>
      </c>
      <c r="E5544" s="1" t="str">
        <f>INDEX(Protocol[Mark],MATCH(C5544,Protocol[Step],0))</f>
        <v>3M2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363010005</v>
      </c>
      <c r="H5544" s="134">
        <f>Systematic[[#This Row],[SampleVariableLabel]]+100*Systematic[[#This Row],[State]]</f>
        <v>363010405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363</v>
      </c>
      <c r="B5545" s="1">
        <f>IF(C5545=0,IF(B5544=Protocol!$V$20,1,B5544+1),B5544)</f>
        <v>1</v>
      </c>
      <c r="C5545" s="1">
        <f>IF(C5544+1=Protocol!$V$21,0,C5544+1)</f>
        <v>5</v>
      </c>
      <c r="D5545" s="1">
        <f t="shared" si="189"/>
        <v>6</v>
      </c>
      <c r="E5545" s="1" t="str">
        <f>INDEX(Protocol[Mark],MATCH(C5545,Protocol[Step],0))</f>
        <v>M(c)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363010006</v>
      </c>
      <c r="H5545" s="134">
        <f>Systematic[[#This Row],[SampleVariableLabel]]+100*Systematic[[#This Row],[State]]</f>
        <v>363010506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363</v>
      </c>
      <c r="B5546" s="1">
        <f>IF(C5546=0,IF(B5545=Protocol!$V$20,1,B5545+1),B5545)</f>
        <v>1</v>
      </c>
      <c r="C5546" s="1">
        <f>IF(C5545+1=Protocol!$V$21,0,C5545+1)</f>
        <v>6</v>
      </c>
      <c r="D5546" s="1">
        <f t="shared" si="189"/>
        <v>1</v>
      </c>
      <c r="E5546" s="1" t="str">
        <f>INDEX(Protocol[Mark],MATCH(C5546,Protocol[Step],0))</f>
        <v>4P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363010001</v>
      </c>
      <c r="H5546" s="134">
        <f>Systematic[[#This Row],[SampleVariableLabel]]+100*Systematic[[#This Row],[State]]</f>
        <v>363010601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363</v>
      </c>
      <c r="B5547" s="1">
        <f>IF(C5547=0,IF(B5546=Protocol!$V$20,1,B5546+1),B5546)</f>
        <v>1</v>
      </c>
      <c r="C5547" s="1">
        <f>IF(C5546+1=Protocol!$V$21,0,C5546+1)</f>
        <v>7</v>
      </c>
      <c r="D5547" s="1">
        <f t="shared" si="189"/>
        <v>2</v>
      </c>
      <c r="E5547" s="1" t="str">
        <f>INDEX(Protocol[Mark],MATCH(C5547,Protocol[Step],0))</f>
        <v>5G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363010002</v>
      </c>
      <c r="H5547" s="134">
        <f>Systematic[[#This Row],[SampleVariableLabel]]+100*Systematic[[#This Row],[State]]</f>
        <v>363010702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363</v>
      </c>
      <c r="B5548" s="1">
        <f>IF(C5548=0,IF(B5547=Protocol!$V$20,1,B5547+1),B5547)</f>
        <v>1</v>
      </c>
      <c r="C5548" s="1">
        <f>IF(C5547+1=Protocol!$V$21,0,C5547+1)</f>
        <v>8</v>
      </c>
      <c r="D5548" s="1">
        <f t="shared" si="189"/>
        <v>3</v>
      </c>
      <c r="E5548" s="1" t="str">
        <f>INDEX(Protocol[Mark],MATCH(C5548,Protocol[Step],0))</f>
        <v>6S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363010003</v>
      </c>
      <c r="H5548" s="134">
        <f>Systematic[[#This Row],[SampleVariableLabel]]+100*Systematic[[#This Row],[State]]</f>
        <v>363010803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363</v>
      </c>
      <c r="B5549" s="1">
        <f>IF(C5549=0,IF(B5548=Protocol!$V$20,1,B5548+1),B5548)</f>
        <v>1</v>
      </c>
      <c r="C5549" s="1">
        <f>IF(C5548+1=Protocol!$V$21,0,C5548+1)</f>
        <v>9</v>
      </c>
      <c r="D5549" s="1">
        <f t="shared" si="189"/>
        <v>4</v>
      </c>
      <c r="E5549" s="1" t="str">
        <f>INDEX(Protocol[Mark],MATCH(C5549,Protocol[Step],0))</f>
        <v>7Gp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363010004</v>
      </c>
      <c r="H5549" s="134">
        <f>Systematic[[#This Row],[SampleVariableLabel]]+100*Systematic[[#This Row],[State]]</f>
        <v>363010904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363</v>
      </c>
      <c r="B5550" s="1">
        <f>IF(C5550=0,IF(B5549=Protocol!$V$20,1,B5549+1),B5549)</f>
        <v>1</v>
      </c>
      <c r="C5550" s="1">
        <f>IF(C5549+1=Protocol!$V$21,0,C5549+1)</f>
        <v>10</v>
      </c>
      <c r="D5550" s="1">
        <f t="shared" si="189"/>
        <v>5</v>
      </c>
      <c r="E5550" s="1" t="str">
        <f>INDEX(Protocol[Mark],MATCH(C5550,Protocol[Step],0))</f>
        <v>8U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363010005</v>
      </c>
      <c r="H5550" s="134">
        <f>Systematic[[#This Row],[SampleVariableLabel]]+100*Systematic[[#This Row],[State]]</f>
        <v>363011005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363</v>
      </c>
      <c r="B5551" s="1">
        <f>IF(C5551=0,IF(B5550=Protocol!$V$20,1,B5550+1),B5550)</f>
        <v>1</v>
      </c>
      <c r="C5551" s="1">
        <f>IF(C5550+1=Protocol!$V$21,0,C5550+1)</f>
        <v>11</v>
      </c>
      <c r="D5551" s="1">
        <f t="shared" si="189"/>
        <v>6</v>
      </c>
      <c r="E5551" s="1" t="str">
        <f>INDEX(Protocol[Mark],MATCH(C5551,Protocol[Step],0))</f>
        <v>9Rot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363010006</v>
      </c>
      <c r="H5551" s="134">
        <f>Systematic[[#This Row],[SampleVariableLabel]]+100*Systematic[[#This Row],[State]]</f>
        <v>363011106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363</v>
      </c>
      <c r="B5552" s="1">
        <f>IF(C5552=0,IF(B5551=Protocol!$V$20,1,B5551+1),B5551)</f>
        <v>1</v>
      </c>
      <c r="C5552" s="1">
        <f>IF(C5551+1=Protocol!$V$21,0,C5551+1)</f>
        <v>12</v>
      </c>
      <c r="D5552" s="1">
        <f t="shared" si="189"/>
        <v>1</v>
      </c>
      <c r="E5552" s="1" t="str">
        <f>INDEX(Protocol[Mark],MATCH(C5552,Protocol[Step],0))</f>
        <v>10Ama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363010001</v>
      </c>
      <c r="H5552" s="134">
        <f>Systematic[[#This Row],[SampleVariableLabel]]+100*Systematic[[#This Row],[State]]</f>
        <v>363011201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364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0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364010002</v>
      </c>
      <c r="H5553" s="134">
        <f>Systematic[[#This Row],[SampleVariableLabel]]+100*Systematic[[#This Row],[State]]</f>
        <v>364010002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364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1D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364010003</v>
      </c>
      <c r="H5554" s="134">
        <f>Systematic[[#This Row],[SampleVariableLabel]]+100*Systematic[[#This Row],[State]]</f>
        <v>364010103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364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(M.1)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364010004</v>
      </c>
      <c r="H5555" s="134">
        <f>Systematic[[#This Row],[SampleVariableLabel]]+100*Systematic[[#This Row],[State]]</f>
        <v>364010204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364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2Oct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364010005</v>
      </c>
      <c r="H5556" s="134">
        <f>Systematic[[#This Row],[SampleVariableLabel]]+100*Systematic[[#This Row],[State]]</f>
        <v>364010305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364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3M2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364010006</v>
      </c>
      <c r="H5557" s="134">
        <f>Systematic[[#This Row],[SampleVariableLabel]]+100*Systematic[[#This Row],[State]]</f>
        <v>364010406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364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M(c)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364010001</v>
      </c>
      <c r="H5558" s="134">
        <f>Systematic[[#This Row],[SampleVariableLabel]]+100*Systematic[[#This Row],[State]]</f>
        <v>364010501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364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4P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364010002</v>
      </c>
      <c r="H5559" s="134">
        <f>Systematic[[#This Row],[SampleVariableLabel]]+100*Systematic[[#This Row],[State]]</f>
        <v>364010602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364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5G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364010003</v>
      </c>
      <c r="H5560" s="134">
        <f>Systematic[[#This Row],[SampleVariableLabel]]+100*Systematic[[#This Row],[State]]</f>
        <v>364010703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364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6S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364010004</v>
      </c>
      <c r="H5561" s="134">
        <f>Systematic[[#This Row],[SampleVariableLabel]]+100*Systematic[[#This Row],[State]]</f>
        <v>364010804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364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7Gp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364010005</v>
      </c>
      <c r="H5562" s="134">
        <f>Systematic[[#This Row],[SampleVariableLabel]]+100*Systematic[[#This Row],[State]]</f>
        <v>364010905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364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8U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364010006</v>
      </c>
      <c r="H5563" s="134">
        <f>Systematic[[#This Row],[SampleVariableLabel]]+100*Systematic[[#This Row],[State]]</f>
        <v>364011006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364</v>
      </c>
      <c r="B5564" s="1">
        <f>IF(C5564=0,IF(B5563=Protocol!$V$20,1,B5563+1),B5563)</f>
        <v>1</v>
      </c>
      <c r="C5564" s="1">
        <f>IF(C5563+1=Protocol!$V$21,0,C5563+1)</f>
        <v>11</v>
      </c>
      <c r="D5564" s="1">
        <f t="shared" si="189"/>
        <v>1</v>
      </c>
      <c r="E5564" s="1" t="str">
        <f>INDEX(Protocol[Mark],MATCH(C5564,Protocol[Step],0))</f>
        <v>9Rot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364010001</v>
      </c>
      <c r="H5564" s="134">
        <f>Systematic[[#This Row],[SampleVariableLabel]]+100*Systematic[[#This Row],[State]]</f>
        <v>364011101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364</v>
      </c>
      <c r="B5565" s="1">
        <f>IF(C5565=0,IF(B5564=Protocol!$V$20,1,B5564+1),B5564)</f>
        <v>1</v>
      </c>
      <c r="C5565" s="1">
        <f>IF(C5564+1=Protocol!$V$21,0,C5564+1)</f>
        <v>12</v>
      </c>
      <c r="D5565" s="1">
        <f t="shared" si="189"/>
        <v>2</v>
      </c>
      <c r="E5565" s="1" t="str">
        <f>INDEX(Protocol[Mark],MATCH(C5565,Protocol[Step],0))</f>
        <v>10Ama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364010002</v>
      </c>
      <c r="H5565" s="134">
        <f>Systematic[[#This Row],[SampleVariableLabel]]+100*Systematic[[#This Row],[State]]</f>
        <v>364011202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365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0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365010003</v>
      </c>
      <c r="H5566" s="134">
        <f>Systematic[[#This Row],[SampleVariableLabel]]+100*Systematic[[#This Row],[State]]</f>
        <v>365010003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365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1D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365010004</v>
      </c>
      <c r="H5567" s="134">
        <f>Systematic[[#This Row],[SampleVariableLabel]]+100*Systematic[[#This Row],[State]]</f>
        <v>365010104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365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(M.1)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365010005</v>
      </c>
      <c r="H5568" s="134">
        <f>Systematic[[#This Row],[SampleVariableLabel]]+100*Systematic[[#This Row],[State]]</f>
        <v>365010205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365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2Oct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365010006</v>
      </c>
      <c r="H5569" s="134">
        <f>Systematic[[#This Row],[SampleVariableLabel]]+100*Systematic[[#This Row],[State]]</f>
        <v>365010306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365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3M2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365010001</v>
      </c>
      <c r="H5570" s="134">
        <f>Systematic[[#This Row],[SampleVariableLabel]]+100*Systematic[[#This Row],[State]]</f>
        <v>365010401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365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M(c)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365010002</v>
      </c>
      <c r="H5571" s="134">
        <f>Systematic[[#This Row],[SampleVariableLabel]]+100*Systematic[[#This Row],[State]]</f>
        <v>365010502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365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4P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365010003</v>
      </c>
      <c r="H5572" s="134">
        <f>Systematic[[#This Row],[SampleVariableLabel]]+100*Systematic[[#This Row],[State]]</f>
        <v>365010603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365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5G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365010004</v>
      </c>
      <c r="H5573" s="134">
        <f>Systematic[[#This Row],[SampleVariableLabel]]+100*Systematic[[#This Row],[State]]</f>
        <v>365010704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365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6S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365010005</v>
      </c>
      <c r="H5574" s="134">
        <f>Systematic[[#This Row],[SampleVariableLabel]]+100*Systematic[[#This Row],[State]]</f>
        <v>365010805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365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7Gp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365010006</v>
      </c>
      <c r="H5575" s="134">
        <f>Systematic[[#This Row],[SampleVariableLabel]]+100*Systematic[[#This Row],[State]]</f>
        <v>365010906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365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8U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365010001</v>
      </c>
      <c r="H5576" s="134">
        <f>Systematic[[#This Row],[SampleVariableLabel]]+100*Systematic[[#This Row],[State]]</f>
        <v>365011001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365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9Rot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365010002</v>
      </c>
      <c r="H5577" s="134">
        <f>Systematic[[#This Row],[SampleVariableLabel]]+100*Systematic[[#This Row],[State]]</f>
        <v>365011102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365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10Ama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365010003</v>
      </c>
      <c r="H5578" s="134">
        <f>Systematic[[#This Row],[SampleVariableLabel]]+100*Systematic[[#This Row],[State]]</f>
        <v>365011203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366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0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366010004</v>
      </c>
      <c r="H5579" s="134">
        <f>Systematic[[#This Row],[SampleVariableLabel]]+100*Systematic[[#This Row],[State]]</f>
        <v>366010004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366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1D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366010005</v>
      </c>
      <c r="H5580" s="134">
        <f>Systematic[[#This Row],[SampleVariableLabel]]+100*Systematic[[#This Row],[State]]</f>
        <v>366010105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366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(M.1)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366010006</v>
      </c>
      <c r="H5581" s="134">
        <f>Systematic[[#This Row],[SampleVariableLabel]]+100*Systematic[[#This Row],[State]]</f>
        <v>366010206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366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2Oct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366010001</v>
      </c>
      <c r="H5582" s="134">
        <f>Systematic[[#This Row],[SampleVariableLabel]]+100*Systematic[[#This Row],[State]]</f>
        <v>366010301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366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3M2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366010002</v>
      </c>
      <c r="H5583" s="134">
        <f>Systematic[[#This Row],[SampleVariableLabel]]+100*Systematic[[#This Row],[State]]</f>
        <v>366010402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366</v>
      </c>
      <c r="B5584" s="1">
        <f>IF(C5584=0,IF(B5583=Protocol!$V$20,1,B5583+1),B5583)</f>
        <v>1</v>
      </c>
      <c r="C5584" s="1">
        <f>IF(C5583+1=Protocol!$V$21,0,C5583+1)</f>
        <v>5</v>
      </c>
      <c r="D5584" s="1">
        <f t="shared" si="191"/>
        <v>3</v>
      </c>
      <c r="E5584" s="1" t="str">
        <f>INDEX(Protocol[Mark],MATCH(C5584,Protocol[Step],0))</f>
        <v>M(c)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366010003</v>
      </c>
      <c r="H5584" s="134">
        <f>Systematic[[#This Row],[SampleVariableLabel]]+100*Systematic[[#This Row],[State]]</f>
        <v>366010503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366</v>
      </c>
      <c r="B5585" s="1">
        <f>IF(C5585=0,IF(B5584=Protocol!$V$20,1,B5584+1),B5584)</f>
        <v>1</v>
      </c>
      <c r="C5585" s="1">
        <f>IF(C5584+1=Protocol!$V$21,0,C5584+1)</f>
        <v>6</v>
      </c>
      <c r="D5585" s="1">
        <f t="shared" si="191"/>
        <v>4</v>
      </c>
      <c r="E5585" s="1" t="str">
        <f>INDEX(Protocol[Mark],MATCH(C5585,Protocol[Step],0))</f>
        <v>4P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366010004</v>
      </c>
      <c r="H5585" s="134">
        <f>Systematic[[#This Row],[SampleVariableLabel]]+100*Systematic[[#This Row],[State]]</f>
        <v>366010604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366</v>
      </c>
      <c r="B5586" s="1">
        <f>IF(C5586=0,IF(B5585=Protocol!$V$20,1,B5585+1),B5585)</f>
        <v>1</v>
      </c>
      <c r="C5586" s="1">
        <f>IF(C5585+1=Protocol!$V$21,0,C5585+1)</f>
        <v>7</v>
      </c>
      <c r="D5586" s="1">
        <f t="shared" si="191"/>
        <v>5</v>
      </c>
      <c r="E5586" s="1" t="str">
        <f>INDEX(Protocol[Mark],MATCH(C5586,Protocol[Step],0))</f>
        <v>5G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366010005</v>
      </c>
      <c r="H5586" s="134">
        <f>Systematic[[#This Row],[SampleVariableLabel]]+100*Systematic[[#This Row],[State]]</f>
        <v>366010705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366</v>
      </c>
      <c r="B5587" s="1">
        <f>IF(C5587=0,IF(B5586=Protocol!$V$20,1,B5586+1),B5586)</f>
        <v>1</v>
      </c>
      <c r="C5587" s="1">
        <f>IF(C5586+1=Protocol!$V$21,0,C5586+1)</f>
        <v>8</v>
      </c>
      <c r="D5587" s="1">
        <f t="shared" si="191"/>
        <v>6</v>
      </c>
      <c r="E5587" s="1" t="str">
        <f>INDEX(Protocol[Mark],MATCH(C5587,Protocol[Step],0))</f>
        <v>6S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366010006</v>
      </c>
      <c r="H5587" s="134">
        <f>Systematic[[#This Row],[SampleVariableLabel]]+100*Systematic[[#This Row],[State]]</f>
        <v>366010806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366</v>
      </c>
      <c r="B5588" s="1">
        <f>IF(C5588=0,IF(B5587=Protocol!$V$20,1,B5587+1),B5587)</f>
        <v>1</v>
      </c>
      <c r="C5588" s="1">
        <f>IF(C5587+1=Protocol!$V$21,0,C5587+1)</f>
        <v>9</v>
      </c>
      <c r="D5588" s="1">
        <f t="shared" si="191"/>
        <v>1</v>
      </c>
      <c r="E5588" s="1" t="str">
        <f>INDEX(Protocol[Mark],MATCH(C5588,Protocol[Step],0))</f>
        <v>7Gp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366010001</v>
      </c>
      <c r="H5588" s="134">
        <f>Systematic[[#This Row],[SampleVariableLabel]]+100*Systematic[[#This Row],[State]]</f>
        <v>366010901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366</v>
      </c>
      <c r="B5589" s="1">
        <f>IF(C5589=0,IF(B5588=Protocol!$V$20,1,B5588+1),B5588)</f>
        <v>1</v>
      </c>
      <c r="C5589" s="1">
        <f>IF(C5588+1=Protocol!$V$21,0,C5588+1)</f>
        <v>10</v>
      </c>
      <c r="D5589" s="1">
        <f t="shared" si="191"/>
        <v>2</v>
      </c>
      <c r="E5589" s="1" t="str">
        <f>INDEX(Protocol[Mark],MATCH(C5589,Protocol[Step],0))</f>
        <v>8U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366010002</v>
      </c>
      <c r="H5589" s="134">
        <f>Systematic[[#This Row],[SampleVariableLabel]]+100*Systematic[[#This Row],[State]]</f>
        <v>366011002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366</v>
      </c>
      <c r="B5590" s="1">
        <f>IF(C5590=0,IF(B5589=Protocol!$V$20,1,B5589+1),B5589)</f>
        <v>1</v>
      </c>
      <c r="C5590" s="1">
        <f>IF(C5589+1=Protocol!$V$21,0,C5589+1)</f>
        <v>11</v>
      </c>
      <c r="D5590" s="1">
        <f t="shared" si="191"/>
        <v>3</v>
      </c>
      <c r="E5590" s="1" t="str">
        <f>INDEX(Protocol[Mark],MATCH(C5590,Protocol[Step],0))</f>
        <v>9Rot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366010003</v>
      </c>
      <c r="H5590" s="134">
        <f>Systematic[[#This Row],[SampleVariableLabel]]+100*Systematic[[#This Row],[State]]</f>
        <v>366011103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366</v>
      </c>
      <c r="B5591" s="1">
        <f>IF(C5591=0,IF(B5590=Protocol!$V$20,1,B5590+1),B5590)</f>
        <v>1</v>
      </c>
      <c r="C5591" s="1">
        <f>IF(C5590+1=Protocol!$V$21,0,C5590+1)</f>
        <v>12</v>
      </c>
      <c r="D5591" s="1">
        <f t="shared" si="191"/>
        <v>4</v>
      </c>
      <c r="E5591" s="1" t="str">
        <f>INDEX(Protocol[Mark],MATCH(C5591,Protocol[Step],0))</f>
        <v>10Ama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366010004</v>
      </c>
      <c r="H5591" s="134">
        <f>Systematic[[#This Row],[SampleVariableLabel]]+100*Systematic[[#This Row],[State]]</f>
        <v>366011204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367</v>
      </c>
      <c r="B5592" s="1">
        <f>IF(C5592=0,IF(B5591=Protocol!$V$20,1,B5591+1),B5591)</f>
        <v>1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0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367010005</v>
      </c>
      <c r="H5592" s="134">
        <f>Systematic[[#This Row],[SampleVariableLabel]]+100*Systematic[[#This Row],[State]]</f>
        <v>367010005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367</v>
      </c>
      <c r="B5593" s="1">
        <f>IF(C5593=0,IF(B5592=Protocol!$V$20,1,B5592+1),B5592)</f>
        <v>1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1D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367010006</v>
      </c>
      <c r="H5593" s="134">
        <f>Systematic[[#This Row],[SampleVariableLabel]]+100*Systematic[[#This Row],[State]]</f>
        <v>367010106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367</v>
      </c>
      <c r="B5594" s="1">
        <f>IF(C5594=0,IF(B5593=Protocol!$V$20,1,B5593+1),B5593)</f>
        <v>1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(M.1)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367010001</v>
      </c>
      <c r="H5594" s="134">
        <f>Systematic[[#This Row],[SampleVariableLabel]]+100*Systematic[[#This Row],[State]]</f>
        <v>367010201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367</v>
      </c>
      <c r="B5595" s="1">
        <f>IF(C5595=0,IF(B5594=Protocol!$V$20,1,B5594+1),B5594)</f>
        <v>1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2Oct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367010002</v>
      </c>
      <c r="H5595" s="134">
        <f>Systematic[[#This Row],[SampleVariableLabel]]+100*Systematic[[#This Row],[State]]</f>
        <v>367010302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367</v>
      </c>
      <c r="B5596" s="1">
        <f>IF(C5596=0,IF(B5595=Protocol!$V$20,1,B5595+1),B5595)</f>
        <v>1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3M2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367010003</v>
      </c>
      <c r="H5596" s="134">
        <f>Systematic[[#This Row],[SampleVariableLabel]]+100*Systematic[[#This Row],[State]]</f>
        <v>367010403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367</v>
      </c>
      <c r="B5597" s="1">
        <f>IF(C5597=0,IF(B5596=Protocol!$V$20,1,B5596+1),B5596)</f>
        <v>1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M(c)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367010004</v>
      </c>
      <c r="H5597" s="134">
        <f>Systematic[[#This Row],[SampleVariableLabel]]+100*Systematic[[#This Row],[State]]</f>
        <v>367010504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367</v>
      </c>
      <c r="B5598" s="1">
        <f>IF(C5598=0,IF(B5597=Protocol!$V$20,1,B5597+1),B5597)</f>
        <v>1</v>
      </c>
      <c r="C5598" s="1">
        <f>IF(C5597+1=Protocol!$V$21,0,C5597+1)</f>
        <v>6</v>
      </c>
      <c r="D5598" s="1">
        <f t="shared" si="191"/>
        <v>5</v>
      </c>
      <c r="E5598" s="1" t="str">
        <f>INDEX(Protocol[Mark],MATCH(C5598,Protocol[Step],0))</f>
        <v>4P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367010005</v>
      </c>
      <c r="H5598" s="134">
        <f>Systematic[[#This Row],[SampleVariableLabel]]+100*Systematic[[#This Row],[State]]</f>
        <v>367010605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367</v>
      </c>
      <c r="B5599" s="1">
        <f>IF(C5599=0,IF(B5598=Protocol!$V$20,1,B5598+1),B5598)</f>
        <v>1</v>
      </c>
      <c r="C5599" s="1">
        <f>IF(C5598+1=Protocol!$V$21,0,C5598+1)</f>
        <v>7</v>
      </c>
      <c r="D5599" s="1">
        <f t="shared" si="191"/>
        <v>6</v>
      </c>
      <c r="E5599" s="1" t="str">
        <f>INDEX(Protocol[Mark],MATCH(C5599,Protocol[Step],0))</f>
        <v>5G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367010006</v>
      </c>
      <c r="H5599" s="134">
        <f>Systematic[[#This Row],[SampleVariableLabel]]+100*Systematic[[#This Row],[State]]</f>
        <v>367010706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367</v>
      </c>
      <c r="B5600" s="1">
        <f>IF(C5600=0,IF(B5599=Protocol!$V$20,1,B5599+1),B5599)</f>
        <v>1</v>
      </c>
      <c r="C5600" s="1">
        <f>IF(C5599+1=Protocol!$V$21,0,C5599+1)</f>
        <v>8</v>
      </c>
      <c r="D5600" s="1">
        <f t="shared" si="191"/>
        <v>1</v>
      </c>
      <c r="E5600" s="1" t="str">
        <f>INDEX(Protocol[Mark],MATCH(C5600,Protocol[Step],0))</f>
        <v>6S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367010001</v>
      </c>
      <c r="H5600" s="134">
        <f>Systematic[[#This Row],[SampleVariableLabel]]+100*Systematic[[#This Row],[State]]</f>
        <v>367010801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367</v>
      </c>
      <c r="B5601" s="1">
        <f>IF(C5601=0,IF(B5600=Protocol!$V$20,1,B5600+1),B5600)</f>
        <v>1</v>
      </c>
      <c r="C5601" s="1">
        <f>IF(C5600+1=Protocol!$V$21,0,C5600+1)</f>
        <v>9</v>
      </c>
      <c r="D5601" s="1">
        <f t="shared" si="191"/>
        <v>2</v>
      </c>
      <c r="E5601" s="1" t="str">
        <f>INDEX(Protocol[Mark],MATCH(C5601,Protocol[Step],0))</f>
        <v>7Gp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367010002</v>
      </c>
      <c r="H5601" s="134">
        <f>Systematic[[#This Row],[SampleVariableLabel]]+100*Systematic[[#This Row],[State]]</f>
        <v>367010902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367</v>
      </c>
      <c r="B5602" s="1">
        <f>IF(C5602=0,IF(B5601=Protocol!$V$20,1,B5601+1),B5601)</f>
        <v>1</v>
      </c>
      <c r="C5602" s="1">
        <f>IF(C5601+1=Protocol!$V$21,0,C5601+1)</f>
        <v>10</v>
      </c>
      <c r="D5602" s="1">
        <f t="shared" si="191"/>
        <v>3</v>
      </c>
      <c r="E5602" s="1" t="str">
        <f>INDEX(Protocol[Mark],MATCH(C5602,Protocol[Step],0))</f>
        <v>8U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367010003</v>
      </c>
      <c r="H5602" s="134">
        <f>Systematic[[#This Row],[SampleVariableLabel]]+100*Systematic[[#This Row],[State]]</f>
        <v>367011003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367</v>
      </c>
      <c r="B5603" s="1">
        <f>IF(C5603=0,IF(B5602=Protocol!$V$20,1,B5602+1),B5602)</f>
        <v>1</v>
      </c>
      <c r="C5603" s="1">
        <f>IF(C5602+1=Protocol!$V$21,0,C5602+1)</f>
        <v>11</v>
      </c>
      <c r="D5603" s="1">
        <f t="shared" si="191"/>
        <v>4</v>
      </c>
      <c r="E5603" s="1" t="str">
        <f>INDEX(Protocol[Mark],MATCH(C5603,Protocol[Step],0))</f>
        <v>9Rot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367010004</v>
      </c>
      <c r="H5603" s="134">
        <f>Systematic[[#This Row],[SampleVariableLabel]]+100*Systematic[[#This Row],[State]]</f>
        <v>367011104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367</v>
      </c>
      <c r="B5604" s="1">
        <f>IF(C5604=0,IF(B5603=Protocol!$V$20,1,B5603+1),B5603)</f>
        <v>1</v>
      </c>
      <c r="C5604" s="1">
        <f>IF(C5603+1=Protocol!$V$21,0,C5603+1)</f>
        <v>12</v>
      </c>
      <c r="D5604" s="1">
        <f t="shared" si="191"/>
        <v>5</v>
      </c>
      <c r="E5604" s="1" t="str">
        <f>INDEX(Protocol[Mark],MATCH(C5604,Protocol[Step],0))</f>
        <v>10Ama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367010005</v>
      </c>
      <c r="H5604" s="134">
        <f>Systematic[[#This Row],[SampleVariableLabel]]+100*Systematic[[#This Row],[State]]</f>
        <v>367011205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368</v>
      </c>
      <c r="B5605" s="1">
        <f>IF(C5605=0,IF(B5604=Protocol!$V$20,1,B5604+1),B5604)</f>
        <v>1</v>
      </c>
      <c r="C5605" s="1">
        <f>IF(C5604+1=Protocol!$V$21,0,C5604+1)</f>
        <v>0</v>
      </c>
      <c r="D5605" s="1">
        <f t="shared" si="191"/>
        <v>6</v>
      </c>
      <c r="E5605" s="1" t="str">
        <f>INDEX(Protocol[Mark],MATCH(C5605,Protocol[Step],0))</f>
        <v>0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368010006</v>
      </c>
      <c r="H5605" s="134">
        <f>Systematic[[#This Row],[SampleVariableLabel]]+100*Systematic[[#This Row],[State]]</f>
        <v>368010006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368</v>
      </c>
      <c r="B5606" s="1">
        <f>IF(C5606=0,IF(B5605=Protocol!$V$20,1,B5605+1),B5605)</f>
        <v>1</v>
      </c>
      <c r="C5606" s="1">
        <f>IF(C5605+1=Protocol!$V$21,0,C5605+1)</f>
        <v>1</v>
      </c>
      <c r="D5606" s="1">
        <f t="shared" si="191"/>
        <v>1</v>
      </c>
      <c r="E5606" s="1" t="str">
        <f>INDEX(Protocol[Mark],MATCH(C5606,Protocol[Step],0))</f>
        <v>1D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368010001</v>
      </c>
      <c r="H5606" s="134">
        <f>Systematic[[#This Row],[SampleVariableLabel]]+100*Systematic[[#This Row],[State]]</f>
        <v>368010101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368</v>
      </c>
      <c r="B5607" s="1">
        <f>IF(C5607=0,IF(B5606=Protocol!$V$20,1,B5606+1),B5606)</f>
        <v>1</v>
      </c>
      <c r="C5607" s="1">
        <f>IF(C5606+1=Protocol!$V$21,0,C5606+1)</f>
        <v>2</v>
      </c>
      <c r="D5607" s="1">
        <f t="shared" si="191"/>
        <v>2</v>
      </c>
      <c r="E5607" s="1" t="str">
        <f>INDEX(Protocol[Mark],MATCH(C5607,Protocol[Step],0))</f>
        <v>(M.1)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368010002</v>
      </c>
      <c r="H5607" s="134">
        <f>Systematic[[#This Row],[SampleVariableLabel]]+100*Systematic[[#This Row],[State]]</f>
        <v>368010202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368</v>
      </c>
      <c r="B5608" s="1">
        <f>IF(C5608=0,IF(B5607=Protocol!$V$20,1,B5607+1),B5607)</f>
        <v>1</v>
      </c>
      <c r="C5608" s="1">
        <f>IF(C5607+1=Protocol!$V$21,0,C5607+1)</f>
        <v>3</v>
      </c>
      <c r="D5608" s="1">
        <f t="shared" si="191"/>
        <v>3</v>
      </c>
      <c r="E5608" s="1" t="str">
        <f>INDEX(Protocol[Mark],MATCH(C5608,Protocol[Step],0))</f>
        <v>2Oct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368010003</v>
      </c>
      <c r="H5608" s="134">
        <f>Systematic[[#This Row],[SampleVariableLabel]]+100*Systematic[[#This Row],[State]]</f>
        <v>368010303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368</v>
      </c>
      <c r="B5609" s="1">
        <f>IF(C5609=0,IF(B5608=Protocol!$V$20,1,B5608+1),B5608)</f>
        <v>1</v>
      </c>
      <c r="C5609" s="1">
        <f>IF(C5608+1=Protocol!$V$21,0,C5608+1)</f>
        <v>4</v>
      </c>
      <c r="D5609" s="1">
        <f t="shared" si="191"/>
        <v>4</v>
      </c>
      <c r="E5609" s="1" t="str">
        <f>INDEX(Protocol[Mark],MATCH(C5609,Protocol[Step],0))</f>
        <v>3M2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368010004</v>
      </c>
      <c r="H5609" s="134">
        <f>Systematic[[#This Row],[SampleVariableLabel]]+100*Systematic[[#This Row],[State]]</f>
        <v>368010404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368</v>
      </c>
      <c r="B5610" s="1">
        <f>IF(C5610=0,IF(B5609=Protocol!$V$20,1,B5609+1),B5609)</f>
        <v>1</v>
      </c>
      <c r="C5610" s="1">
        <f>IF(C5609+1=Protocol!$V$21,0,C5609+1)</f>
        <v>5</v>
      </c>
      <c r="D5610" s="1">
        <f t="shared" si="191"/>
        <v>5</v>
      </c>
      <c r="E5610" s="1" t="str">
        <f>INDEX(Protocol[Mark],MATCH(C5610,Protocol[Step],0))</f>
        <v>M(c)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368010005</v>
      </c>
      <c r="H5610" s="134">
        <f>Systematic[[#This Row],[SampleVariableLabel]]+100*Systematic[[#This Row],[State]]</f>
        <v>368010505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368</v>
      </c>
      <c r="B5611" s="1">
        <f>IF(C5611=0,IF(B5610=Protocol!$V$20,1,B5610+1),B5610)</f>
        <v>1</v>
      </c>
      <c r="C5611" s="1">
        <f>IF(C5610+1=Protocol!$V$21,0,C5610+1)</f>
        <v>6</v>
      </c>
      <c r="D5611" s="1">
        <f t="shared" si="191"/>
        <v>6</v>
      </c>
      <c r="E5611" s="1" t="str">
        <f>INDEX(Protocol[Mark],MATCH(C5611,Protocol[Step],0))</f>
        <v>4P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368010006</v>
      </c>
      <c r="H5611" s="134">
        <f>Systematic[[#This Row],[SampleVariableLabel]]+100*Systematic[[#This Row],[State]]</f>
        <v>368010606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368</v>
      </c>
      <c r="B5612" s="1">
        <f>IF(C5612=0,IF(B5611=Protocol!$V$20,1,B5611+1),B5611)</f>
        <v>1</v>
      </c>
      <c r="C5612" s="1">
        <f>IF(C5611+1=Protocol!$V$21,0,C5611+1)</f>
        <v>7</v>
      </c>
      <c r="D5612" s="1">
        <f t="shared" si="191"/>
        <v>1</v>
      </c>
      <c r="E5612" s="1" t="str">
        <f>INDEX(Protocol[Mark],MATCH(C5612,Protocol[Step],0))</f>
        <v>5G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368010001</v>
      </c>
      <c r="H5612" s="134">
        <f>Systematic[[#This Row],[SampleVariableLabel]]+100*Systematic[[#This Row],[State]]</f>
        <v>368010701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368</v>
      </c>
      <c r="B5613" s="1">
        <f>IF(C5613=0,IF(B5612=Protocol!$V$20,1,B5612+1),B5612)</f>
        <v>1</v>
      </c>
      <c r="C5613" s="1">
        <f>IF(C5612+1=Protocol!$V$21,0,C5612+1)</f>
        <v>8</v>
      </c>
      <c r="D5613" s="1">
        <f t="shared" si="191"/>
        <v>2</v>
      </c>
      <c r="E5613" s="1" t="str">
        <f>INDEX(Protocol[Mark],MATCH(C5613,Protocol[Step],0))</f>
        <v>6S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368010002</v>
      </c>
      <c r="H5613" s="134">
        <f>Systematic[[#This Row],[SampleVariableLabel]]+100*Systematic[[#This Row],[State]]</f>
        <v>368010802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368</v>
      </c>
      <c r="B5614" s="1">
        <f>IF(C5614=0,IF(B5613=Protocol!$V$20,1,B5613+1),B5613)</f>
        <v>1</v>
      </c>
      <c r="C5614" s="1">
        <f>IF(C5613+1=Protocol!$V$21,0,C5613+1)</f>
        <v>9</v>
      </c>
      <c r="D5614" s="1">
        <f t="shared" si="191"/>
        <v>3</v>
      </c>
      <c r="E5614" s="1" t="str">
        <f>INDEX(Protocol[Mark],MATCH(C5614,Protocol[Step],0))</f>
        <v>7Gp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368010003</v>
      </c>
      <c r="H5614" s="134">
        <f>Systematic[[#This Row],[SampleVariableLabel]]+100*Systematic[[#This Row],[State]]</f>
        <v>368010903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368</v>
      </c>
      <c r="B5615" s="1">
        <f>IF(C5615=0,IF(B5614=Protocol!$V$20,1,B5614+1),B5614)</f>
        <v>1</v>
      </c>
      <c r="C5615" s="1">
        <f>IF(C5614+1=Protocol!$V$21,0,C5614+1)</f>
        <v>10</v>
      </c>
      <c r="D5615" s="1">
        <f t="shared" si="191"/>
        <v>4</v>
      </c>
      <c r="E5615" s="1" t="str">
        <f>INDEX(Protocol[Mark],MATCH(C5615,Protocol[Step],0))</f>
        <v>8U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368010004</v>
      </c>
      <c r="H5615" s="134">
        <f>Systematic[[#This Row],[SampleVariableLabel]]+100*Systematic[[#This Row],[State]]</f>
        <v>368011004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368</v>
      </c>
      <c r="B5616" s="1">
        <f>IF(C5616=0,IF(B5615=Protocol!$V$20,1,B5615+1),B5615)</f>
        <v>1</v>
      </c>
      <c r="C5616" s="1">
        <f>IF(C5615+1=Protocol!$V$21,0,C5615+1)</f>
        <v>11</v>
      </c>
      <c r="D5616" s="1">
        <f t="shared" si="191"/>
        <v>5</v>
      </c>
      <c r="E5616" s="1" t="str">
        <f>INDEX(Protocol[Mark],MATCH(C5616,Protocol[Step],0))</f>
        <v>9Rot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368010005</v>
      </c>
      <c r="H5616" s="134">
        <f>Systematic[[#This Row],[SampleVariableLabel]]+100*Systematic[[#This Row],[State]]</f>
        <v>368011105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368</v>
      </c>
      <c r="B5617" s="1">
        <f>IF(C5617=0,IF(B5616=Protocol!$V$20,1,B5616+1),B5616)</f>
        <v>1</v>
      </c>
      <c r="C5617" s="1">
        <f>IF(C5616+1=Protocol!$V$21,0,C5616+1)</f>
        <v>12</v>
      </c>
      <c r="D5617" s="1">
        <f t="shared" si="191"/>
        <v>6</v>
      </c>
      <c r="E5617" s="1" t="str">
        <f>INDEX(Protocol[Mark],MATCH(C5617,Protocol[Step],0))</f>
        <v>10Ama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368010006</v>
      </c>
      <c r="H5617" s="134">
        <f>Systematic[[#This Row],[SampleVariableLabel]]+100*Systematic[[#This Row],[State]]</f>
        <v>368011206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369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0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369010001</v>
      </c>
      <c r="H5618" s="134">
        <f>Systematic[[#This Row],[SampleVariableLabel]]+100*Systematic[[#This Row],[State]]</f>
        <v>369010001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369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369010002</v>
      </c>
      <c r="H5619" s="134">
        <f>Systematic[[#This Row],[SampleVariableLabel]]+100*Systematic[[#This Row],[State]]</f>
        <v>369010102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369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(M.1)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369010003</v>
      </c>
      <c r="H5620" s="134">
        <f>Systematic[[#This Row],[SampleVariableLabel]]+100*Systematic[[#This Row],[State]]</f>
        <v>369010203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369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2Oct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369010004</v>
      </c>
      <c r="H5621" s="134">
        <f>Systematic[[#This Row],[SampleVariableLabel]]+100*Systematic[[#This Row],[State]]</f>
        <v>369010304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369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3M2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369010005</v>
      </c>
      <c r="H5622" s="134">
        <f>Systematic[[#This Row],[SampleVariableLabel]]+100*Systematic[[#This Row],[State]]</f>
        <v>369010405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369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M(c)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369010006</v>
      </c>
      <c r="H5623" s="134">
        <f>Systematic[[#This Row],[SampleVariableLabel]]+100*Systematic[[#This Row],[State]]</f>
        <v>369010506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369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4P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369010001</v>
      </c>
      <c r="H5624" s="134">
        <f>Systematic[[#This Row],[SampleVariableLabel]]+100*Systematic[[#This Row],[State]]</f>
        <v>369010601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369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5G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369010002</v>
      </c>
      <c r="H5625" s="134">
        <f>Systematic[[#This Row],[SampleVariableLabel]]+100*Systematic[[#This Row],[State]]</f>
        <v>369010702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369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6S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369010003</v>
      </c>
      <c r="H5626" s="134">
        <f>Systematic[[#This Row],[SampleVariableLabel]]+100*Systematic[[#This Row],[State]]</f>
        <v>369010803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369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7Gp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369010004</v>
      </c>
      <c r="H5627" s="134">
        <f>Systematic[[#This Row],[SampleVariableLabel]]+100*Systematic[[#This Row],[State]]</f>
        <v>369010904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369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8U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369010005</v>
      </c>
      <c r="H5628" s="134">
        <f>Systematic[[#This Row],[SampleVariableLabel]]+100*Systematic[[#This Row],[State]]</f>
        <v>369011005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369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9Rot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369010006</v>
      </c>
      <c r="H5629" s="134">
        <f>Systematic[[#This Row],[SampleVariableLabel]]+100*Systematic[[#This Row],[State]]</f>
        <v>369011106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369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10Ama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369010001</v>
      </c>
      <c r="H5630" s="134">
        <f>Systematic[[#This Row],[SampleVariableLabel]]+100*Systematic[[#This Row],[State]]</f>
        <v>369011201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370</v>
      </c>
      <c r="B5631" s="1">
        <f>IF(C5631=0,IF(B5630=Protocol!$V$20,1,B5630+1),B5630)</f>
        <v>1</v>
      </c>
      <c r="C5631" s="1">
        <f>IF(C5630+1=Protocol!$V$21,0,C5630+1)</f>
        <v>0</v>
      </c>
      <c r="D5631" s="1">
        <f t="shared" si="191"/>
        <v>2</v>
      </c>
      <c r="E5631" s="1" t="str">
        <f>INDEX(Protocol[Mark],MATCH(C5631,Protocol[Step],0))</f>
        <v>0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370010002</v>
      </c>
      <c r="H5631" s="134">
        <f>Systematic[[#This Row],[SampleVariableLabel]]+100*Systematic[[#This Row],[State]]</f>
        <v>370010002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370</v>
      </c>
      <c r="B5632" s="1">
        <f>IF(C5632=0,IF(B5631=Protocol!$V$20,1,B5631+1),B5631)</f>
        <v>1</v>
      </c>
      <c r="C5632" s="1">
        <f>IF(C5631+1=Protocol!$V$21,0,C5631+1)</f>
        <v>1</v>
      </c>
      <c r="D5632" s="1">
        <f t="shared" si="191"/>
        <v>3</v>
      </c>
      <c r="E5632" s="1" t="str">
        <f>INDEX(Protocol[Mark],MATCH(C5632,Protocol[Step],0))</f>
        <v>1D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370010003</v>
      </c>
      <c r="H5632" s="134">
        <f>Systematic[[#This Row],[SampleVariableLabel]]+100*Systematic[[#This Row],[State]]</f>
        <v>370010103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370</v>
      </c>
      <c r="B5633" s="1">
        <f>IF(C5633=0,IF(B5632=Protocol!$V$20,1,B5632+1),B5632)</f>
        <v>1</v>
      </c>
      <c r="C5633" s="1">
        <f>IF(C5632+1=Protocol!$V$21,0,C5632+1)</f>
        <v>2</v>
      </c>
      <c r="D5633" s="1">
        <f t="shared" si="191"/>
        <v>4</v>
      </c>
      <c r="E5633" s="1" t="str">
        <f>INDEX(Protocol[Mark],MATCH(C5633,Protocol[Step],0))</f>
        <v>(M.1)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370010004</v>
      </c>
      <c r="H5633" s="134">
        <f>Systematic[[#This Row],[SampleVariableLabel]]+100*Systematic[[#This Row],[State]]</f>
        <v>370010204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370</v>
      </c>
      <c r="B5634" s="1">
        <f>IF(C5634=0,IF(B5633=Protocol!$V$20,1,B5633+1),B5633)</f>
        <v>1</v>
      </c>
      <c r="C5634" s="1">
        <f>IF(C5633+1=Protocol!$V$21,0,C5633+1)</f>
        <v>3</v>
      </c>
      <c r="D5634" s="1">
        <f t="shared" si="191"/>
        <v>5</v>
      </c>
      <c r="E5634" s="1" t="str">
        <f>INDEX(Protocol[Mark],MATCH(C5634,Protocol[Step],0))</f>
        <v>2Oct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370010005</v>
      </c>
      <c r="H5634" s="134">
        <f>Systematic[[#This Row],[SampleVariableLabel]]+100*Systematic[[#This Row],[State]]</f>
        <v>370010305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370</v>
      </c>
      <c r="B5635" s="1">
        <f>IF(C5635=0,IF(B5634=Protocol!$V$20,1,B5634+1),B5634)</f>
        <v>1</v>
      </c>
      <c r="C5635" s="1">
        <f>IF(C5634+1=Protocol!$V$21,0,C5634+1)</f>
        <v>4</v>
      </c>
      <c r="D5635" s="1">
        <f t="shared" ref="D5635:D5698" si="193">IF(D5634=nVariables,1,D5634+1)</f>
        <v>6</v>
      </c>
      <c r="E5635" s="1" t="str">
        <f>INDEX(Protocol[Mark],MATCH(C5635,Protocol[Step],0))</f>
        <v>3M2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370010006</v>
      </c>
      <c r="H5635" s="134">
        <f>Systematic[[#This Row],[SampleVariableLabel]]+100*Systematic[[#This Row],[State]]</f>
        <v>370010406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370</v>
      </c>
      <c r="B5636" s="1">
        <f>IF(C5636=0,IF(B5635=Protocol!$V$20,1,B5635+1),B5635)</f>
        <v>1</v>
      </c>
      <c r="C5636" s="1">
        <f>IF(C5635+1=Protocol!$V$21,0,C5635+1)</f>
        <v>5</v>
      </c>
      <c r="D5636" s="1">
        <f t="shared" si="193"/>
        <v>1</v>
      </c>
      <c r="E5636" s="1" t="str">
        <f>INDEX(Protocol[Mark],MATCH(C5636,Protocol[Step],0))</f>
        <v>M(c)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370010001</v>
      </c>
      <c r="H5636" s="134">
        <f>Systematic[[#This Row],[SampleVariableLabel]]+100*Systematic[[#This Row],[State]]</f>
        <v>370010501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370</v>
      </c>
      <c r="B5637" s="1">
        <f>IF(C5637=0,IF(B5636=Protocol!$V$20,1,B5636+1),B5636)</f>
        <v>1</v>
      </c>
      <c r="C5637" s="1">
        <f>IF(C5636+1=Protocol!$V$21,0,C5636+1)</f>
        <v>6</v>
      </c>
      <c r="D5637" s="1">
        <f t="shared" si="193"/>
        <v>2</v>
      </c>
      <c r="E5637" s="1" t="str">
        <f>INDEX(Protocol[Mark],MATCH(C5637,Protocol[Step],0))</f>
        <v>4P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370010002</v>
      </c>
      <c r="H5637" s="134">
        <f>Systematic[[#This Row],[SampleVariableLabel]]+100*Systematic[[#This Row],[State]]</f>
        <v>370010602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370</v>
      </c>
      <c r="B5638" s="1">
        <f>IF(C5638=0,IF(B5637=Protocol!$V$20,1,B5637+1),B5637)</f>
        <v>1</v>
      </c>
      <c r="C5638" s="1">
        <f>IF(C5637+1=Protocol!$V$21,0,C5637+1)</f>
        <v>7</v>
      </c>
      <c r="D5638" s="1">
        <f t="shared" si="193"/>
        <v>3</v>
      </c>
      <c r="E5638" s="1" t="str">
        <f>INDEX(Protocol[Mark],MATCH(C5638,Protocol[Step],0))</f>
        <v>5G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370010003</v>
      </c>
      <c r="H5638" s="134">
        <f>Systematic[[#This Row],[SampleVariableLabel]]+100*Systematic[[#This Row],[State]]</f>
        <v>370010703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370</v>
      </c>
      <c r="B5639" s="1">
        <f>IF(C5639=0,IF(B5638=Protocol!$V$20,1,B5638+1),B5638)</f>
        <v>1</v>
      </c>
      <c r="C5639" s="1">
        <f>IF(C5638+1=Protocol!$V$21,0,C5638+1)</f>
        <v>8</v>
      </c>
      <c r="D5639" s="1">
        <f t="shared" si="193"/>
        <v>4</v>
      </c>
      <c r="E5639" s="1" t="str">
        <f>INDEX(Protocol[Mark],MATCH(C5639,Protocol[Step],0))</f>
        <v>6S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370010004</v>
      </c>
      <c r="H5639" s="134">
        <f>Systematic[[#This Row],[SampleVariableLabel]]+100*Systematic[[#This Row],[State]]</f>
        <v>370010804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370</v>
      </c>
      <c r="B5640" s="1">
        <f>IF(C5640=0,IF(B5639=Protocol!$V$20,1,B5639+1),B5639)</f>
        <v>1</v>
      </c>
      <c r="C5640" s="1">
        <f>IF(C5639+1=Protocol!$V$21,0,C5639+1)</f>
        <v>9</v>
      </c>
      <c r="D5640" s="1">
        <f t="shared" si="193"/>
        <v>5</v>
      </c>
      <c r="E5640" s="1" t="str">
        <f>INDEX(Protocol[Mark],MATCH(C5640,Protocol[Step],0))</f>
        <v>7Gp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370010005</v>
      </c>
      <c r="H5640" s="134">
        <f>Systematic[[#This Row],[SampleVariableLabel]]+100*Systematic[[#This Row],[State]]</f>
        <v>370010905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370</v>
      </c>
      <c r="B5641" s="1">
        <f>IF(C5641=0,IF(B5640=Protocol!$V$20,1,B5640+1),B5640)</f>
        <v>1</v>
      </c>
      <c r="C5641" s="1">
        <f>IF(C5640+1=Protocol!$V$21,0,C5640+1)</f>
        <v>10</v>
      </c>
      <c r="D5641" s="1">
        <f t="shared" si="193"/>
        <v>6</v>
      </c>
      <c r="E5641" s="1" t="str">
        <f>INDEX(Protocol[Mark],MATCH(C5641,Protocol[Step],0))</f>
        <v>8U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370010006</v>
      </c>
      <c r="H5641" s="134">
        <f>Systematic[[#This Row],[SampleVariableLabel]]+100*Systematic[[#This Row],[State]]</f>
        <v>370011006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370</v>
      </c>
      <c r="B5642" s="1">
        <f>IF(C5642=0,IF(B5641=Protocol!$V$20,1,B5641+1),B5641)</f>
        <v>1</v>
      </c>
      <c r="C5642" s="1">
        <f>IF(C5641+1=Protocol!$V$21,0,C5641+1)</f>
        <v>11</v>
      </c>
      <c r="D5642" s="1">
        <f t="shared" si="193"/>
        <v>1</v>
      </c>
      <c r="E5642" s="1" t="str">
        <f>INDEX(Protocol[Mark],MATCH(C5642,Protocol[Step],0))</f>
        <v>9Rot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370010001</v>
      </c>
      <c r="H5642" s="134">
        <f>Systematic[[#This Row],[SampleVariableLabel]]+100*Systematic[[#This Row],[State]]</f>
        <v>370011101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370</v>
      </c>
      <c r="B5643" s="1">
        <f>IF(C5643=0,IF(B5642=Protocol!$V$20,1,B5642+1),B5642)</f>
        <v>1</v>
      </c>
      <c r="C5643" s="1">
        <f>IF(C5642+1=Protocol!$V$21,0,C5642+1)</f>
        <v>12</v>
      </c>
      <c r="D5643" s="1">
        <f t="shared" si="193"/>
        <v>2</v>
      </c>
      <c r="E5643" s="1" t="str">
        <f>INDEX(Protocol[Mark],MATCH(C5643,Protocol[Step],0))</f>
        <v>10Ama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370010002</v>
      </c>
      <c r="H5643" s="134">
        <f>Systematic[[#This Row],[SampleVariableLabel]]+100*Systematic[[#This Row],[State]]</f>
        <v>370011202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371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0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371010003</v>
      </c>
      <c r="H5644" s="134">
        <f>Systematic[[#This Row],[SampleVariableLabel]]+100*Systematic[[#This Row],[State]]</f>
        <v>371010003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371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1D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371010004</v>
      </c>
      <c r="H5645" s="134">
        <f>Systematic[[#This Row],[SampleVariableLabel]]+100*Systematic[[#This Row],[State]]</f>
        <v>371010104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371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(M.1)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371010005</v>
      </c>
      <c r="H5646" s="134">
        <f>Systematic[[#This Row],[SampleVariableLabel]]+100*Systematic[[#This Row],[State]]</f>
        <v>371010205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371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2Oct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371010006</v>
      </c>
      <c r="H5647" s="134">
        <f>Systematic[[#This Row],[SampleVariableLabel]]+100*Systematic[[#This Row],[State]]</f>
        <v>371010306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371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3M2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371010001</v>
      </c>
      <c r="H5648" s="134">
        <f>Systematic[[#This Row],[SampleVariableLabel]]+100*Systematic[[#This Row],[State]]</f>
        <v>371010401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371</v>
      </c>
      <c r="B5649" s="1">
        <f>IF(C5649=0,IF(B5648=Protocol!$V$20,1,B5648+1),B5648)</f>
        <v>1</v>
      </c>
      <c r="C5649" s="1">
        <f>IF(C5648+1=Protocol!$V$21,0,C5648+1)</f>
        <v>5</v>
      </c>
      <c r="D5649" s="1">
        <f t="shared" si="193"/>
        <v>2</v>
      </c>
      <c r="E5649" s="1" t="str">
        <f>INDEX(Protocol[Mark],MATCH(C5649,Protocol[Step],0))</f>
        <v>M(c)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371010002</v>
      </c>
      <c r="H5649" s="134">
        <f>Systematic[[#This Row],[SampleVariableLabel]]+100*Systematic[[#This Row],[State]]</f>
        <v>371010502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371</v>
      </c>
      <c r="B5650" s="1">
        <f>IF(C5650=0,IF(B5649=Protocol!$V$20,1,B5649+1),B5649)</f>
        <v>1</v>
      </c>
      <c r="C5650" s="1">
        <f>IF(C5649+1=Protocol!$V$21,0,C5649+1)</f>
        <v>6</v>
      </c>
      <c r="D5650" s="1">
        <f t="shared" si="193"/>
        <v>3</v>
      </c>
      <c r="E5650" s="1" t="str">
        <f>INDEX(Protocol[Mark],MATCH(C5650,Protocol[Step],0))</f>
        <v>4P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371010003</v>
      </c>
      <c r="H5650" s="134">
        <f>Systematic[[#This Row],[SampleVariableLabel]]+100*Systematic[[#This Row],[State]]</f>
        <v>371010603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371</v>
      </c>
      <c r="B5651" s="1">
        <f>IF(C5651=0,IF(B5650=Protocol!$V$20,1,B5650+1),B5650)</f>
        <v>1</v>
      </c>
      <c r="C5651" s="1">
        <f>IF(C5650+1=Protocol!$V$21,0,C5650+1)</f>
        <v>7</v>
      </c>
      <c r="D5651" s="1">
        <f t="shared" si="193"/>
        <v>4</v>
      </c>
      <c r="E5651" s="1" t="str">
        <f>INDEX(Protocol[Mark],MATCH(C5651,Protocol[Step],0))</f>
        <v>5G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371010004</v>
      </c>
      <c r="H5651" s="134">
        <f>Systematic[[#This Row],[SampleVariableLabel]]+100*Systematic[[#This Row],[State]]</f>
        <v>371010704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371</v>
      </c>
      <c r="B5652" s="1">
        <f>IF(C5652=0,IF(B5651=Protocol!$V$20,1,B5651+1),B5651)</f>
        <v>1</v>
      </c>
      <c r="C5652" s="1">
        <f>IF(C5651+1=Protocol!$V$21,0,C5651+1)</f>
        <v>8</v>
      </c>
      <c r="D5652" s="1">
        <f t="shared" si="193"/>
        <v>5</v>
      </c>
      <c r="E5652" s="1" t="str">
        <f>INDEX(Protocol[Mark],MATCH(C5652,Protocol[Step],0))</f>
        <v>6S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371010005</v>
      </c>
      <c r="H5652" s="134">
        <f>Systematic[[#This Row],[SampleVariableLabel]]+100*Systematic[[#This Row],[State]]</f>
        <v>371010805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371</v>
      </c>
      <c r="B5653" s="1">
        <f>IF(C5653=0,IF(B5652=Protocol!$V$20,1,B5652+1),B5652)</f>
        <v>1</v>
      </c>
      <c r="C5653" s="1">
        <f>IF(C5652+1=Protocol!$V$21,0,C5652+1)</f>
        <v>9</v>
      </c>
      <c r="D5653" s="1">
        <f t="shared" si="193"/>
        <v>6</v>
      </c>
      <c r="E5653" s="1" t="str">
        <f>INDEX(Protocol[Mark],MATCH(C5653,Protocol[Step],0))</f>
        <v>7Gp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371010006</v>
      </c>
      <c r="H5653" s="134">
        <f>Systematic[[#This Row],[SampleVariableLabel]]+100*Systematic[[#This Row],[State]]</f>
        <v>371010906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371</v>
      </c>
      <c r="B5654" s="1">
        <f>IF(C5654=0,IF(B5653=Protocol!$V$20,1,B5653+1),B5653)</f>
        <v>1</v>
      </c>
      <c r="C5654" s="1">
        <f>IF(C5653+1=Protocol!$V$21,0,C5653+1)</f>
        <v>10</v>
      </c>
      <c r="D5654" s="1">
        <f t="shared" si="193"/>
        <v>1</v>
      </c>
      <c r="E5654" s="1" t="str">
        <f>INDEX(Protocol[Mark],MATCH(C5654,Protocol[Step],0))</f>
        <v>8U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371010001</v>
      </c>
      <c r="H5654" s="134">
        <f>Systematic[[#This Row],[SampleVariableLabel]]+100*Systematic[[#This Row],[State]]</f>
        <v>371011001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371</v>
      </c>
      <c r="B5655" s="1">
        <f>IF(C5655=0,IF(B5654=Protocol!$V$20,1,B5654+1),B5654)</f>
        <v>1</v>
      </c>
      <c r="C5655" s="1">
        <f>IF(C5654+1=Protocol!$V$21,0,C5654+1)</f>
        <v>11</v>
      </c>
      <c r="D5655" s="1">
        <f t="shared" si="193"/>
        <v>2</v>
      </c>
      <c r="E5655" s="1" t="str">
        <f>INDEX(Protocol[Mark],MATCH(C5655,Protocol[Step],0))</f>
        <v>9Rot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371010002</v>
      </c>
      <c r="H5655" s="134">
        <f>Systematic[[#This Row],[SampleVariableLabel]]+100*Systematic[[#This Row],[State]]</f>
        <v>371011102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371</v>
      </c>
      <c r="B5656" s="1">
        <f>IF(C5656=0,IF(B5655=Protocol!$V$20,1,B5655+1),B5655)</f>
        <v>1</v>
      </c>
      <c r="C5656" s="1">
        <f>IF(C5655+1=Protocol!$V$21,0,C5655+1)</f>
        <v>12</v>
      </c>
      <c r="D5656" s="1">
        <f t="shared" si="193"/>
        <v>3</v>
      </c>
      <c r="E5656" s="1" t="str">
        <f>INDEX(Protocol[Mark],MATCH(C5656,Protocol[Step],0))</f>
        <v>10Ama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371010003</v>
      </c>
      <c r="H5656" s="134">
        <f>Systematic[[#This Row],[SampleVariableLabel]]+100*Systematic[[#This Row],[State]]</f>
        <v>371011203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372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0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372010004</v>
      </c>
      <c r="H5657" s="134">
        <f>Systematic[[#This Row],[SampleVariableLabel]]+100*Systematic[[#This Row],[State]]</f>
        <v>372010004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372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1D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372010005</v>
      </c>
      <c r="H5658" s="134">
        <f>Systematic[[#This Row],[SampleVariableLabel]]+100*Systematic[[#This Row],[State]]</f>
        <v>372010105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372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(M.1)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372010006</v>
      </c>
      <c r="H5659" s="134">
        <f>Systematic[[#This Row],[SampleVariableLabel]]+100*Systematic[[#This Row],[State]]</f>
        <v>372010206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372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2Oct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372010001</v>
      </c>
      <c r="H5660" s="134">
        <f>Systematic[[#This Row],[SampleVariableLabel]]+100*Systematic[[#This Row],[State]]</f>
        <v>372010301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372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3M2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372010002</v>
      </c>
      <c r="H5661" s="134">
        <f>Systematic[[#This Row],[SampleVariableLabel]]+100*Systematic[[#This Row],[State]]</f>
        <v>372010402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372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M(c)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372010003</v>
      </c>
      <c r="H5662" s="134">
        <f>Systematic[[#This Row],[SampleVariableLabel]]+100*Systematic[[#This Row],[State]]</f>
        <v>372010503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372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4P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372010004</v>
      </c>
      <c r="H5663" s="134">
        <f>Systematic[[#This Row],[SampleVariableLabel]]+100*Systematic[[#This Row],[State]]</f>
        <v>372010604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372</v>
      </c>
      <c r="B5664" s="1">
        <f>IF(C5664=0,IF(B5663=Protocol!$V$20,1,B5663+1),B5663)</f>
        <v>1</v>
      </c>
      <c r="C5664" s="1">
        <f>IF(C5663+1=Protocol!$V$21,0,C5663+1)</f>
        <v>7</v>
      </c>
      <c r="D5664" s="1">
        <f t="shared" si="193"/>
        <v>5</v>
      </c>
      <c r="E5664" s="1" t="str">
        <f>INDEX(Protocol[Mark],MATCH(C5664,Protocol[Step],0))</f>
        <v>5G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372010005</v>
      </c>
      <c r="H5664" s="134">
        <f>Systematic[[#This Row],[SampleVariableLabel]]+100*Systematic[[#This Row],[State]]</f>
        <v>372010705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372</v>
      </c>
      <c r="B5665" s="1">
        <f>IF(C5665=0,IF(B5664=Protocol!$V$20,1,B5664+1),B5664)</f>
        <v>1</v>
      </c>
      <c r="C5665" s="1">
        <f>IF(C5664+1=Protocol!$V$21,0,C5664+1)</f>
        <v>8</v>
      </c>
      <c r="D5665" s="1">
        <f t="shared" si="193"/>
        <v>6</v>
      </c>
      <c r="E5665" s="1" t="str">
        <f>INDEX(Protocol[Mark],MATCH(C5665,Protocol[Step],0))</f>
        <v>6S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372010006</v>
      </c>
      <c r="H5665" s="134">
        <f>Systematic[[#This Row],[SampleVariableLabel]]+100*Systematic[[#This Row],[State]]</f>
        <v>372010806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372</v>
      </c>
      <c r="B5666" s="1">
        <f>IF(C5666=0,IF(B5665=Protocol!$V$20,1,B5665+1),B5665)</f>
        <v>1</v>
      </c>
      <c r="C5666" s="1">
        <f>IF(C5665+1=Protocol!$V$21,0,C5665+1)</f>
        <v>9</v>
      </c>
      <c r="D5666" s="1">
        <f t="shared" si="193"/>
        <v>1</v>
      </c>
      <c r="E5666" s="1" t="str">
        <f>INDEX(Protocol[Mark],MATCH(C5666,Protocol[Step],0))</f>
        <v>7Gp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372010001</v>
      </c>
      <c r="H5666" s="134">
        <f>Systematic[[#This Row],[SampleVariableLabel]]+100*Systematic[[#This Row],[State]]</f>
        <v>372010901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372</v>
      </c>
      <c r="B5667" s="1">
        <f>IF(C5667=0,IF(B5666=Protocol!$V$20,1,B5666+1),B5666)</f>
        <v>1</v>
      </c>
      <c r="C5667" s="1">
        <f>IF(C5666+1=Protocol!$V$21,0,C5666+1)</f>
        <v>10</v>
      </c>
      <c r="D5667" s="1">
        <f t="shared" si="193"/>
        <v>2</v>
      </c>
      <c r="E5667" s="1" t="str">
        <f>INDEX(Protocol[Mark],MATCH(C5667,Protocol[Step],0))</f>
        <v>8U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372010002</v>
      </c>
      <c r="H5667" s="134">
        <f>Systematic[[#This Row],[SampleVariableLabel]]+100*Systematic[[#This Row],[State]]</f>
        <v>372011002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372</v>
      </c>
      <c r="B5668" s="1">
        <f>IF(C5668=0,IF(B5667=Protocol!$V$20,1,B5667+1),B5667)</f>
        <v>1</v>
      </c>
      <c r="C5668" s="1">
        <f>IF(C5667+1=Protocol!$V$21,0,C5667+1)</f>
        <v>11</v>
      </c>
      <c r="D5668" s="1">
        <f t="shared" si="193"/>
        <v>3</v>
      </c>
      <c r="E5668" s="1" t="str">
        <f>INDEX(Protocol[Mark],MATCH(C5668,Protocol[Step],0))</f>
        <v>9Rot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372010003</v>
      </c>
      <c r="H5668" s="134">
        <f>Systematic[[#This Row],[SampleVariableLabel]]+100*Systematic[[#This Row],[State]]</f>
        <v>372011103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372</v>
      </c>
      <c r="B5669" s="1">
        <f>IF(C5669=0,IF(B5668=Protocol!$V$20,1,B5668+1),B5668)</f>
        <v>1</v>
      </c>
      <c r="C5669" s="1">
        <f>IF(C5668+1=Protocol!$V$21,0,C5668+1)</f>
        <v>12</v>
      </c>
      <c r="D5669" s="1">
        <f t="shared" si="193"/>
        <v>4</v>
      </c>
      <c r="E5669" s="1" t="str">
        <f>INDEX(Protocol[Mark],MATCH(C5669,Protocol[Step],0))</f>
        <v>10Ama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372010004</v>
      </c>
      <c r="H5669" s="134">
        <f>Systematic[[#This Row],[SampleVariableLabel]]+100*Systematic[[#This Row],[State]]</f>
        <v>372011204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373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0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373010005</v>
      </c>
      <c r="H5670" s="134">
        <f>Systematic[[#This Row],[SampleVariableLabel]]+100*Systematic[[#This Row],[State]]</f>
        <v>373010005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373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1D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373010006</v>
      </c>
      <c r="H5671" s="134">
        <f>Systematic[[#This Row],[SampleVariableLabel]]+100*Systematic[[#This Row],[State]]</f>
        <v>373010106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373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(M.1)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373010001</v>
      </c>
      <c r="H5672" s="134">
        <f>Systematic[[#This Row],[SampleVariableLabel]]+100*Systematic[[#This Row],[State]]</f>
        <v>373010201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373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2Oct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373010002</v>
      </c>
      <c r="H5673" s="134">
        <f>Systematic[[#This Row],[SampleVariableLabel]]+100*Systematic[[#This Row],[State]]</f>
        <v>373010302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373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3M2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373010003</v>
      </c>
      <c r="H5674" s="134">
        <f>Systematic[[#This Row],[SampleVariableLabel]]+100*Systematic[[#This Row],[State]]</f>
        <v>373010403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373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M(c)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373010004</v>
      </c>
      <c r="H5675" s="134">
        <f>Systematic[[#This Row],[SampleVariableLabel]]+100*Systematic[[#This Row],[State]]</f>
        <v>373010504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373</v>
      </c>
      <c r="B5676" s="1">
        <f>IF(C5676=0,IF(B5675=Protocol!$V$20,1,B5675+1),B5675)</f>
        <v>1</v>
      </c>
      <c r="C5676" s="1">
        <f>IF(C5675+1=Protocol!$V$21,0,C5675+1)</f>
        <v>6</v>
      </c>
      <c r="D5676" s="1">
        <f t="shared" si="193"/>
        <v>5</v>
      </c>
      <c r="E5676" s="1" t="str">
        <f>INDEX(Protocol[Mark],MATCH(C5676,Protocol[Step],0))</f>
        <v>4P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373010005</v>
      </c>
      <c r="H5676" s="134">
        <f>Systematic[[#This Row],[SampleVariableLabel]]+100*Systematic[[#This Row],[State]]</f>
        <v>373010605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373</v>
      </c>
      <c r="B5677" s="1">
        <f>IF(C5677=0,IF(B5676=Protocol!$V$20,1,B5676+1),B5676)</f>
        <v>1</v>
      </c>
      <c r="C5677" s="1">
        <f>IF(C5676+1=Protocol!$V$21,0,C5676+1)</f>
        <v>7</v>
      </c>
      <c r="D5677" s="1">
        <f t="shared" si="193"/>
        <v>6</v>
      </c>
      <c r="E5677" s="1" t="str">
        <f>INDEX(Protocol[Mark],MATCH(C5677,Protocol[Step],0))</f>
        <v>5G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373010006</v>
      </c>
      <c r="H5677" s="134">
        <f>Systematic[[#This Row],[SampleVariableLabel]]+100*Systematic[[#This Row],[State]]</f>
        <v>373010706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373</v>
      </c>
      <c r="B5678" s="1">
        <f>IF(C5678=0,IF(B5677=Protocol!$V$20,1,B5677+1),B5677)</f>
        <v>1</v>
      </c>
      <c r="C5678" s="1">
        <f>IF(C5677+1=Protocol!$V$21,0,C5677+1)</f>
        <v>8</v>
      </c>
      <c r="D5678" s="1">
        <f t="shared" si="193"/>
        <v>1</v>
      </c>
      <c r="E5678" s="1" t="str">
        <f>INDEX(Protocol[Mark],MATCH(C5678,Protocol[Step],0))</f>
        <v>6S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373010001</v>
      </c>
      <c r="H5678" s="134">
        <f>Systematic[[#This Row],[SampleVariableLabel]]+100*Systematic[[#This Row],[State]]</f>
        <v>373010801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373</v>
      </c>
      <c r="B5679" s="1">
        <f>IF(C5679=0,IF(B5678=Protocol!$V$20,1,B5678+1),B5678)</f>
        <v>1</v>
      </c>
      <c r="C5679" s="1">
        <f>IF(C5678+1=Protocol!$V$21,0,C5678+1)</f>
        <v>9</v>
      </c>
      <c r="D5679" s="1">
        <f t="shared" si="193"/>
        <v>2</v>
      </c>
      <c r="E5679" s="1" t="str">
        <f>INDEX(Protocol[Mark],MATCH(C5679,Protocol[Step],0))</f>
        <v>7Gp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373010002</v>
      </c>
      <c r="H5679" s="134">
        <f>Systematic[[#This Row],[SampleVariableLabel]]+100*Systematic[[#This Row],[State]]</f>
        <v>373010902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373</v>
      </c>
      <c r="B5680" s="1">
        <f>IF(C5680=0,IF(B5679=Protocol!$V$20,1,B5679+1),B5679)</f>
        <v>1</v>
      </c>
      <c r="C5680" s="1">
        <f>IF(C5679+1=Protocol!$V$21,0,C5679+1)</f>
        <v>10</v>
      </c>
      <c r="D5680" s="1">
        <f t="shared" si="193"/>
        <v>3</v>
      </c>
      <c r="E5680" s="1" t="str">
        <f>INDEX(Protocol[Mark],MATCH(C5680,Protocol[Step],0))</f>
        <v>8U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373010003</v>
      </c>
      <c r="H5680" s="134">
        <f>Systematic[[#This Row],[SampleVariableLabel]]+100*Systematic[[#This Row],[State]]</f>
        <v>373011003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373</v>
      </c>
      <c r="B5681" s="1">
        <f>IF(C5681=0,IF(B5680=Protocol!$V$20,1,B5680+1),B5680)</f>
        <v>1</v>
      </c>
      <c r="C5681" s="1">
        <f>IF(C5680+1=Protocol!$V$21,0,C5680+1)</f>
        <v>11</v>
      </c>
      <c r="D5681" s="1">
        <f t="shared" si="193"/>
        <v>4</v>
      </c>
      <c r="E5681" s="1" t="str">
        <f>INDEX(Protocol[Mark],MATCH(C5681,Protocol[Step],0))</f>
        <v>9Rot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373010004</v>
      </c>
      <c r="H5681" s="134">
        <f>Systematic[[#This Row],[SampleVariableLabel]]+100*Systematic[[#This Row],[State]]</f>
        <v>373011104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373</v>
      </c>
      <c r="B5682" s="1">
        <f>IF(C5682=0,IF(B5681=Protocol!$V$20,1,B5681+1),B5681)</f>
        <v>1</v>
      </c>
      <c r="C5682" s="1">
        <f>IF(C5681+1=Protocol!$V$21,0,C5681+1)</f>
        <v>12</v>
      </c>
      <c r="D5682" s="1">
        <f t="shared" si="193"/>
        <v>5</v>
      </c>
      <c r="E5682" s="1" t="str">
        <f>INDEX(Protocol[Mark],MATCH(C5682,Protocol[Step],0))</f>
        <v>10Ama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373010005</v>
      </c>
      <c r="H5682" s="134">
        <f>Systematic[[#This Row],[SampleVariableLabel]]+100*Systematic[[#This Row],[State]]</f>
        <v>373011205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374</v>
      </c>
      <c r="B5683" s="1">
        <f>IF(C5683=0,IF(B5682=Protocol!$V$20,1,B5682+1),B5682)</f>
        <v>1</v>
      </c>
      <c r="C5683" s="1">
        <f>IF(C5682+1=Protocol!$V$21,0,C5682+1)</f>
        <v>0</v>
      </c>
      <c r="D5683" s="1">
        <f t="shared" si="193"/>
        <v>6</v>
      </c>
      <c r="E5683" s="1" t="str">
        <f>INDEX(Protocol[Mark],MATCH(C5683,Protocol[Step],0))</f>
        <v>0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374010006</v>
      </c>
      <c r="H5683" s="134">
        <f>Systematic[[#This Row],[SampleVariableLabel]]+100*Systematic[[#This Row],[State]]</f>
        <v>374010006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374</v>
      </c>
      <c r="B5684" s="1">
        <f>IF(C5684=0,IF(B5683=Protocol!$V$20,1,B5683+1),B5683)</f>
        <v>1</v>
      </c>
      <c r="C5684" s="1">
        <f>IF(C5683+1=Protocol!$V$21,0,C5683+1)</f>
        <v>1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374010001</v>
      </c>
      <c r="H5684" s="134">
        <f>Systematic[[#This Row],[SampleVariableLabel]]+100*Systematic[[#This Row],[State]]</f>
        <v>374010101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374</v>
      </c>
      <c r="B5685" s="1">
        <f>IF(C5685=0,IF(B5684=Protocol!$V$20,1,B5684+1),B5684)</f>
        <v>1</v>
      </c>
      <c r="C5685" s="1">
        <f>IF(C5684+1=Protocol!$V$21,0,C5684+1)</f>
        <v>2</v>
      </c>
      <c r="D5685" s="1">
        <f t="shared" si="193"/>
        <v>2</v>
      </c>
      <c r="E5685" s="1" t="str">
        <f>INDEX(Protocol[Mark],MATCH(C5685,Protocol[Step],0))</f>
        <v>(M.1)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374010002</v>
      </c>
      <c r="H5685" s="134">
        <f>Systematic[[#This Row],[SampleVariableLabel]]+100*Systematic[[#This Row],[State]]</f>
        <v>374010202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374</v>
      </c>
      <c r="B5686" s="1">
        <f>IF(C5686=0,IF(B5685=Protocol!$V$20,1,B5685+1),B5685)</f>
        <v>1</v>
      </c>
      <c r="C5686" s="1">
        <f>IF(C5685+1=Protocol!$V$21,0,C5685+1)</f>
        <v>3</v>
      </c>
      <c r="D5686" s="1">
        <f t="shared" si="193"/>
        <v>3</v>
      </c>
      <c r="E5686" s="1" t="str">
        <f>INDEX(Protocol[Mark],MATCH(C5686,Protocol[Step],0))</f>
        <v>2Oct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374010003</v>
      </c>
      <c r="H5686" s="134">
        <f>Systematic[[#This Row],[SampleVariableLabel]]+100*Systematic[[#This Row],[State]]</f>
        <v>374010303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374</v>
      </c>
      <c r="B5687" s="1">
        <f>IF(C5687=0,IF(B5686=Protocol!$V$20,1,B5686+1),B5686)</f>
        <v>1</v>
      </c>
      <c r="C5687" s="1">
        <f>IF(C5686+1=Protocol!$V$21,0,C5686+1)</f>
        <v>4</v>
      </c>
      <c r="D5687" s="1">
        <f t="shared" si="193"/>
        <v>4</v>
      </c>
      <c r="E5687" s="1" t="str">
        <f>INDEX(Protocol[Mark],MATCH(C5687,Protocol[Step],0))</f>
        <v>3M2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374010004</v>
      </c>
      <c r="H5687" s="134">
        <f>Systematic[[#This Row],[SampleVariableLabel]]+100*Systematic[[#This Row],[State]]</f>
        <v>374010404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374</v>
      </c>
      <c r="B5688" s="1">
        <f>IF(C5688=0,IF(B5687=Protocol!$V$20,1,B5687+1),B5687)</f>
        <v>1</v>
      </c>
      <c r="C5688" s="1">
        <f>IF(C5687+1=Protocol!$V$21,0,C5687+1)</f>
        <v>5</v>
      </c>
      <c r="D5688" s="1">
        <f t="shared" si="193"/>
        <v>5</v>
      </c>
      <c r="E5688" s="1" t="str">
        <f>INDEX(Protocol[Mark],MATCH(C5688,Protocol[Step],0))</f>
        <v>M(c)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374010005</v>
      </c>
      <c r="H5688" s="134">
        <f>Systematic[[#This Row],[SampleVariableLabel]]+100*Systematic[[#This Row],[State]]</f>
        <v>374010505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374</v>
      </c>
      <c r="B5689" s="1">
        <f>IF(C5689=0,IF(B5688=Protocol!$V$20,1,B5688+1),B5688)</f>
        <v>1</v>
      </c>
      <c r="C5689" s="1">
        <f>IF(C5688+1=Protocol!$V$21,0,C5688+1)</f>
        <v>6</v>
      </c>
      <c r="D5689" s="1">
        <f t="shared" si="193"/>
        <v>6</v>
      </c>
      <c r="E5689" s="1" t="str">
        <f>INDEX(Protocol[Mark],MATCH(C5689,Protocol[Step],0))</f>
        <v>4P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374010006</v>
      </c>
      <c r="H5689" s="134">
        <f>Systematic[[#This Row],[SampleVariableLabel]]+100*Systematic[[#This Row],[State]]</f>
        <v>374010606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374</v>
      </c>
      <c r="B5690" s="1">
        <f>IF(C5690=0,IF(B5689=Protocol!$V$20,1,B5689+1),B5689)</f>
        <v>1</v>
      </c>
      <c r="C5690" s="1">
        <f>IF(C5689+1=Protocol!$V$21,0,C5689+1)</f>
        <v>7</v>
      </c>
      <c r="D5690" s="1">
        <f t="shared" si="193"/>
        <v>1</v>
      </c>
      <c r="E5690" s="1" t="str">
        <f>INDEX(Protocol[Mark],MATCH(C5690,Protocol[Step],0))</f>
        <v>5G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374010001</v>
      </c>
      <c r="H5690" s="134">
        <f>Systematic[[#This Row],[SampleVariableLabel]]+100*Systematic[[#This Row],[State]]</f>
        <v>374010701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374</v>
      </c>
      <c r="B5691" s="1">
        <f>IF(C5691=0,IF(B5690=Protocol!$V$20,1,B5690+1),B5690)</f>
        <v>1</v>
      </c>
      <c r="C5691" s="1">
        <f>IF(C5690+1=Protocol!$V$21,0,C5690+1)</f>
        <v>8</v>
      </c>
      <c r="D5691" s="1">
        <f t="shared" si="193"/>
        <v>2</v>
      </c>
      <c r="E5691" s="1" t="str">
        <f>INDEX(Protocol[Mark],MATCH(C5691,Protocol[Step],0))</f>
        <v>6S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374010002</v>
      </c>
      <c r="H5691" s="134">
        <f>Systematic[[#This Row],[SampleVariableLabel]]+100*Systematic[[#This Row],[State]]</f>
        <v>374010802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374</v>
      </c>
      <c r="B5692" s="1">
        <f>IF(C5692=0,IF(B5691=Protocol!$V$20,1,B5691+1),B5691)</f>
        <v>1</v>
      </c>
      <c r="C5692" s="1">
        <f>IF(C5691+1=Protocol!$V$21,0,C5691+1)</f>
        <v>9</v>
      </c>
      <c r="D5692" s="1">
        <f t="shared" si="193"/>
        <v>3</v>
      </c>
      <c r="E5692" s="1" t="str">
        <f>INDEX(Protocol[Mark],MATCH(C5692,Protocol[Step],0))</f>
        <v>7Gp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374010003</v>
      </c>
      <c r="H5692" s="134">
        <f>Systematic[[#This Row],[SampleVariableLabel]]+100*Systematic[[#This Row],[State]]</f>
        <v>374010903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374</v>
      </c>
      <c r="B5693" s="1">
        <f>IF(C5693=0,IF(B5692=Protocol!$V$20,1,B5692+1),B5692)</f>
        <v>1</v>
      </c>
      <c r="C5693" s="1">
        <f>IF(C5692+1=Protocol!$V$21,0,C5692+1)</f>
        <v>10</v>
      </c>
      <c r="D5693" s="1">
        <f t="shared" si="193"/>
        <v>4</v>
      </c>
      <c r="E5693" s="1" t="str">
        <f>INDEX(Protocol[Mark],MATCH(C5693,Protocol[Step],0))</f>
        <v>8U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374010004</v>
      </c>
      <c r="H5693" s="134">
        <f>Systematic[[#This Row],[SampleVariableLabel]]+100*Systematic[[#This Row],[State]]</f>
        <v>374011004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374</v>
      </c>
      <c r="B5694" s="1">
        <f>IF(C5694=0,IF(B5693=Protocol!$V$20,1,B5693+1),B5693)</f>
        <v>1</v>
      </c>
      <c r="C5694" s="1">
        <f>IF(C5693+1=Protocol!$V$21,0,C5693+1)</f>
        <v>11</v>
      </c>
      <c r="D5694" s="1">
        <f t="shared" si="193"/>
        <v>5</v>
      </c>
      <c r="E5694" s="1" t="str">
        <f>INDEX(Protocol[Mark],MATCH(C5694,Protocol[Step],0))</f>
        <v>9Rot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374010005</v>
      </c>
      <c r="H5694" s="134">
        <f>Systematic[[#This Row],[SampleVariableLabel]]+100*Systematic[[#This Row],[State]]</f>
        <v>374011105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374</v>
      </c>
      <c r="B5695" s="1">
        <f>IF(C5695=0,IF(B5694=Protocol!$V$20,1,B5694+1),B5694)</f>
        <v>1</v>
      </c>
      <c r="C5695" s="1">
        <f>IF(C5694+1=Protocol!$V$21,0,C5694+1)</f>
        <v>12</v>
      </c>
      <c r="D5695" s="1">
        <f t="shared" si="193"/>
        <v>6</v>
      </c>
      <c r="E5695" s="1" t="str">
        <f>INDEX(Protocol[Mark],MATCH(C5695,Protocol[Step],0))</f>
        <v>10Ama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374010006</v>
      </c>
      <c r="H5695" s="134">
        <f>Systematic[[#This Row],[SampleVariableLabel]]+100*Systematic[[#This Row],[State]]</f>
        <v>374011206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375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0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375010001</v>
      </c>
      <c r="H5696" s="134">
        <f>Systematic[[#This Row],[SampleVariableLabel]]+100*Systematic[[#This Row],[State]]</f>
        <v>375010001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375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375010002</v>
      </c>
      <c r="H5697" s="134">
        <f>Systematic[[#This Row],[SampleVariableLabel]]+100*Systematic[[#This Row],[State]]</f>
        <v>375010102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375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(M.1)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375010003</v>
      </c>
      <c r="H5698" s="134">
        <f>Systematic[[#This Row],[SampleVariableLabel]]+100*Systematic[[#This Row],[State]]</f>
        <v>375010203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375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2Oct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375010004</v>
      </c>
      <c r="H5699" s="134">
        <f>Systematic[[#This Row],[SampleVariableLabel]]+100*Systematic[[#This Row],[State]]</f>
        <v>375010304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375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3M2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375010005</v>
      </c>
      <c r="H5700" s="134">
        <f>Systematic[[#This Row],[SampleVariableLabel]]+100*Systematic[[#This Row],[State]]</f>
        <v>375010405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375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M(c)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375010006</v>
      </c>
      <c r="H5701" s="134">
        <f>Systematic[[#This Row],[SampleVariableLabel]]+100*Systematic[[#This Row],[State]]</f>
        <v>375010506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375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4P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375010001</v>
      </c>
      <c r="H5702" s="134">
        <f>Systematic[[#This Row],[SampleVariableLabel]]+100*Systematic[[#This Row],[State]]</f>
        <v>375010601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375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5G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375010002</v>
      </c>
      <c r="H5703" s="134">
        <f>Systematic[[#This Row],[SampleVariableLabel]]+100*Systematic[[#This Row],[State]]</f>
        <v>375010702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375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6S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375010003</v>
      </c>
      <c r="H5704" s="134">
        <f>Systematic[[#This Row],[SampleVariableLabel]]+100*Systematic[[#This Row],[State]]</f>
        <v>375010803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375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7Gp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375010004</v>
      </c>
      <c r="H5705" s="134">
        <f>Systematic[[#This Row],[SampleVariableLabel]]+100*Systematic[[#This Row],[State]]</f>
        <v>375010904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375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8U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375010005</v>
      </c>
      <c r="H5706" s="134">
        <f>Systematic[[#This Row],[SampleVariableLabel]]+100*Systematic[[#This Row],[State]]</f>
        <v>375011005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375</v>
      </c>
      <c r="B5707" s="1">
        <f>IF(C5707=0,IF(B5706=Protocol!$V$20,1,B5706+1),B5706)</f>
        <v>1</v>
      </c>
      <c r="C5707" s="1">
        <f>IF(C5706+1=Protocol!$V$21,0,C5706+1)</f>
        <v>11</v>
      </c>
      <c r="D5707" s="1">
        <f t="shared" si="195"/>
        <v>6</v>
      </c>
      <c r="E5707" s="1" t="str">
        <f>INDEX(Protocol[Mark],MATCH(C5707,Protocol[Step],0))</f>
        <v>9Rot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375010006</v>
      </c>
      <c r="H5707" s="134">
        <f>Systematic[[#This Row],[SampleVariableLabel]]+100*Systematic[[#This Row],[State]]</f>
        <v>375011106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375</v>
      </c>
      <c r="B5708" s="1">
        <f>IF(C5708=0,IF(B5707=Protocol!$V$20,1,B5707+1),B5707)</f>
        <v>1</v>
      </c>
      <c r="C5708" s="1">
        <f>IF(C5707+1=Protocol!$V$21,0,C5707+1)</f>
        <v>12</v>
      </c>
      <c r="D5708" s="1">
        <f t="shared" si="195"/>
        <v>1</v>
      </c>
      <c r="E5708" s="1" t="str">
        <f>INDEX(Protocol[Mark],MATCH(C5708,Protocol[Step],0))</f>
        <v>10Ama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375010001</v>
      </c>
      <c r="H5708" s="134">
        <f>Systematic[[#This Row],[SampleVariableLabel]]+100*Systematic[[#This Row],[State]]</f>
        <v>375011201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376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0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376010002</v>
      </c>
      <c r="H5709" s="134">
        <f>Systematic[[#This Row],[SampleVariableLabel]]+100*Systematic[[#This Row],[State]]</f>
        <v>376010002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376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376010003</v>
      </c>
      <c r="H5710" s="134">
        <f>Systematic[[#This Row],[SampleVariableLabel]]+100*Systematic[[#This Row],[State]]</f>
        <v>376010103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376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(M.1)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376010004</v>
      </c>
      <c r="H5711" s="134">
        <f>Systematic[[#This Row],[SampleVariableLabel]]+100*Systematic[[#This Row],[State]]</f>
        <v>376010204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376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2Oct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376010005</v>
      </c>
      <c r="H5712" s="134">
        <f>Systematic[[#This Row],[SampleVariableLabel]]+100*Systematic[[#This Row],[State]]</f>
        <v>376010305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376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3M2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376010006</v>
      </c>
      <c r="H5713" s="134">
        <f>Systematic[[#This Row],[SampleVariableLabel]]+100*Systematic[[#This Row],[State]]</f>
        <v>376010406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376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M(c)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376010001</v>
      </c>
      <c r="H5714" s="134">
        <f>Systematic[[#This Row],[SampleVariableLabel]]+100*Systematic[[#This Row],[State]]</f>
        <v>376010501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376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4P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376010002</v>
      </c>
      <c r="H5715" s="134">
        <f>Systematic[[#This Row],[SampleVariableLabel]]+100*Systematic[[#This Row],[State]]</f>
        <v>376010602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376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5G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376010003</v>
      </c>
      <c r="H5716" s="134">
        <f>Systematic[[#This Row],[SampleVariableLabel]]+100*Systematic[[#This Row],[State]]</f>
        <v>376010703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376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6S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376010004</v>
      </c>
      <c r="H5717" s="134">
        <f>Systematic[[#This Row],[SampleVariableLabel]]+100*Systematic[[#This Row],[State]]</f>
        <v>376010804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376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7Gp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376010005</v>
      </c>
      <c r="H5718" s="134">
        <f>Systematic[[#This Row],[SampleVariableLabel]]+100*Systematic[[#This Row],[State]]</f>
        <v>376010905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376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8U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376010006</v>
      </c>
      <c r="H5719" s="134">
        <f>Systematic[[#This Row],[SampleVariableLabel]]+100*Systematic[[#This Row],[State]]</f>
        <v>376011006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376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9Rot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376010001</v>
      </c>
      <c r="H5720" s="134">
        <f>Systematic[[#This Row],[SampleVariableLabel]]+100*Systematic[[#This Row],[State]]</f>
        <v>376011101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376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10Ama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376010002</v>
      </c>
      <c r="H5721" s="134">
        <f>Systematic[[#This Row],[SampleVariableLabel]]+100*Systematic[[#This Row],[State]]</f>
        <v>376011202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377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0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377010003</v>
      </c>
      <c r="H5722" s="134">
        <f>Systematic[[#This Row],[SampleVariableLabel]]+100*Systematic[[#This Row],[State]]</f>
        <v>377010003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377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377010004</v>
      </c>
      <c r="H5723" s="134">
        <f>Systematic[[#This Row],[SampleVariableLabel]]+100*Systematic[[#This Row],[State]]</f>
        <v>377010104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377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(M.1)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377010005</v>
      </c>
      <c r="H5724" s="134">
        <f>Systematic[[#This Row],[SampleVariableLabel]]+100*Systematic[[#This Row],[State]]</f>
        <v>377010205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377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2Oct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377010006</v>
      </c>
      <c r="H5725" s="134">
        <f>Systematic[[#This Row],[SampleVariableLabel]]+100*Systematic[[#This Row],[State]]</f>
        <v>377010306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377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3M2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377010001</v>
      </c>
      <c r="H5726" s="134">
        <f>Systematic[[#This Row],[SampleVariableLabel]]+100*Systematic[[#This Row],[State]]</f>
        <v>377010401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377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M(c)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377010002</v>
      </c>
      <c r="H5727" s="134">
        <f>Systematic[[#This Row],[SampleVariableLabel]]+100*Systematic[[#This Row],[State]]</f>
        <v>377010502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377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4P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377010003</v>
      </c>
      <c r="H5728" s="134">
        <f>Systematic[[#This Row],[SampleVariableLabel]]+100*Systematic[[#This Row],[State]]</f>
        <v>377010603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377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5G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377010004</v>
      </c>
      <c r="H5729" s="134">
        <f>Systematic[[#This Row],[SampleVariableLabel]]+100*Systematic[[#This Row],[State]]</f>
        <v>377010704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377</v>
      </c>
      <c r="B5730" s="1">
        <f>IF(C5730=0,IF(B5729=Protocol!$V$20,1,B5729+1),B5729)</f>
        <v>1</v>
      </c>
      <c r="C5730" s="1">
        <f>IF(C5729+1=Protocol!$V$21,0,C5729+1)</f>
        <v>8</v>
      </c>
      <c r="D5730" s="1">
        <f t="shared" si="195"/>
        <v>5</v>
      </c>
      <c r="E5730" s="1" t="str">
        <f>INDEX(Protocol[Mark],MATCH(C5730,Protocol[Step],0))</f>
        <v>6S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377010005</v>
      </c>
      <c r="H5730" s="134">
        <f>Systematic[[#This Row],[SampleVariableLabel]]+100*Systematic[[#This Row],[State]]</f>
        <v>377010805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377</v>
      </c>
      <c r="B5731" s="1">
        <f>IF(C5731=0,IF(B5730=Protocol!$V$20,1,B5730+1),B5730)</f>
        <v>1</v>
      </c>
      <c r="C5731" s="1">
        <f>IF(C5730+1=Protocol!$V$21,0,C5730+1)</f>
        <v>9</v>
      </c>
      <c r="D5731" s="1">
        <f t="shared" si="195"/>
        <v>6</v>
      </c>
      <c r="E5731" s="1" t="str">
        <f>INDEX(Protocol[Mark],MATCH(C5731,Protocol[Step],0))</f>
        <v>7Gp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377010006</v>
      </c>
      <c r="H5731" s="134">
        <f>Systematic[[#This Row],[SampleVariableLabel]]+100*Systematic[[#This Row],[State]]</f>
        <v>377010906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377</v>
      </c>
      <c r="B5732" s="1">
        <f>IF(C5732=0,IF(B5731=Protocol!$V$20,1,B5731+1),B5731)</f>
        <v>1</v>
      </c>
      <c r="C5732" s="1">
        <f>IF(C5731+1=Protocol!$V$21,0,C5731+1)</f>
        <v>10</v>
      </c>
      <c r="D5732" s="1">
        <f t="shared" si="195"/>
        <v>1</v>
      </c>
      <c r="E5732" s="1" t="str">
        <f>INDEX(Protocol[Mark],MATCH(C5732,Protocol[Step],0))</f>
        <v>8U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377010001</v>
      </c>
      <c r="H5732" s="134">
        <f>Systematic[[#This Row],[SampleVariableLabel]]+100*Systematic[[#This Row],[State]]</f>
        <v>377011001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377</v>
      </c>
      <c r="B5733" s="1">
        <f>IF(C5733=0,IF(B5732=Protocol!$V$20,1,B5732+1),B5732)</f>
        <v>1</v>
      </c>
      <c r="C5733" s="1">
        <f>IF(C5732+1=Protocol!$V$21,0,C5732+1)</f>
        <v>11</v>
      </c>
      <c r="D5733" s="1">
        <f t="shared" si="195"/>
        <v>2</v>
      </c>
      <c r="E5733" s="1" t="str">
        <f>INDEX(Protocol[Mark],MATCH(C5733,Protocol[Step],0))</f>
        <v>9Rot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377010002</v>
      </c>
      <c r="H5733" s="134">
        <f>Systematic[[#This Row],[SampleVariableLabel]]+100*Systematic[[#This Row],[State]]</f>
        <v>377011102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377</v>
      </c>
      <c r="B5734" s="1">
        <f>IF(C5734=0,IF(B5733=Protocol!$V$20,1,B5733+1),B5733)</f>
        <v>1</v>
      </c>
      <c r="C5734" s="1">
        <f>IF(C5733+1=Protocol!$V$21,0,C5733+1)</f>
        <v>12</v>
      </c>
      <c r="D5734" s="1">
        <f t="shared" si="195"/>
        <v>3</v>
      </c>
      <c r="E5734" s="1" t="str">
        <f>INDEX(Protocol[Mark],MATCH(C5734,Protocol[Step],0))</f>
        <v>10Ama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377010003</v>
      </c>
      <c r="H5734" s="134">
        <f>Systematic[[#This Row],[SampleVariableLabel]]+100*Systematic[[#This Row],[State]]</f>
        <v>377011203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378</v>
      </c>
      <c r="B5735" s="1">
        <f>IF(C5735=0,IF(B5734=Protocol!$V$20,1,B5734+1),B5734)</f>
        <v>1</v>
      </c>
      <c r="C5735" s="1">
        <f>IF(C5734+1=Protocol!$V$21,0,C5734+1)</f>
        <v>0</v>
      </c>
      <c r="D5735" s="1">
        <f t="shared" si="195"/>
        <v>4</v>
      </c>
      <c r="E5735" s="1" t="str">
        <f>INDEX(Protocol[Mark],MATCH(C5735,Protocol[Step],0))</f>
        <v>0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378010004</v>
      </c>
      <c r="H5735" s="134">
        <f>Systematic[[#This Row],[SampleVariableLabel]]+100*Systematic[[#This Row],[State]]</f>
        <v>378010004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378</v>
      </c>
      <c r="B5736" s="1">
        <f>IF(C5736=0,IF(B5735=Protocol!$V$20,1,B5735+1),B5735)</f>
        <v>1</v>
      </c>
      <c r="C5736" s="1">
        <f>IF(C5735+1=Protocol!$V$21,0,C5735+1)</f>
        <v>1</v>
      </c>
      <c r="D5736" s="1">
        <f t="shared" si="195"/>
        <v>5</v>
      </c>
      <c r="E5736" s="1" t="str">
        <f>INDEX(Protocol[Mark],MATCH(C5736,Protocol[Step],0))</f>
        <v>1D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378010005</v>
      </c>
      <c r="H5736" s="134">
        <f>Systematic[[#This Row],[SampleVariableLabel]]+100*Systematic[[#This Row],[State]]</f>
        <v>378010105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378</v>
      </c>
      <c r="B5737" s="1">
        <f>IF(C5737=0,IF(B5736=Protocol!$V$20,1,B5736+1),B5736)</f>
        <v>1</v>
      </c>
      <c r="C5737" s="1">
        <f>IF(C5736+1=Protocol!$V$21,0,C5736+1)</f>
        <v>2</v>
      </c>
      <c r="D5737" s="1">
        <f t="shared" si="195"/>
        <v>6</v>
      </c>
      <c r="E5737" s="1" t="str">
        <f>INDEX(Protocol[Mark],MATCH(C5737,Protocol[Step],0))</f>
        <v>(M.1)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378010006</v>
      </c>
      <c r="H5737" s="134">
        <f>Systematic[[#This Row],[SampleVariableLabel]]+100*Systematic[[#This Row],[State]]</f>
        <v>378010206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378</v>
      </c>
      <c r="B5738" s="1">
        <f>IF(C5738=0,IF(B5737=Protocol!$V$20,1,B5737+1),B5737)</f>
        <v>1</v>
      </c>
      <c r="C5738" s="1">
        <f>IF(C5737+1=Protocol!$V$21,0,C5737+1)</f>
        <v>3</v>
      </c>
      <c r="D5738" s="1">
        <f t="shared" si="195"/>
        <v>1</v>
      </c>
      <c r="E5738" s="1" t="str">
        <f>INDEX(Protocol[Mark],MATCH(C5738,Protocol[Step],0))</f>
        <v>2Oct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378010001</v>
      </c>
      <c r="H5738" s="134">
        <f>Systematic[[#This Row],[SampleVariableLabel]]+100*Systematic[[#This Row],[State]]</f>
        <v>378010301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378</v>
      </c>
      <c r="B5739" s="1">
        <f>IF(C5739=0,IF(B5738=Protocol!$V$20,1,B5738+1),B5738)</f>
        <v>1</v>
      </c>
      <c r="C5739" s="1">
        <f>IF(C5738+1=Protocol!$V$21,0,C5738+1)</f>
        <v>4</v>
      </c>
      <c r="D5739" s="1">
        <f t="shared" si="195"/>
        <v>2</v>
      </c>
      <c r="E5739" s="1" t="str">
        <f>INDEX(Protocol[Mark],MATCH(C5739,Protocol[Step],0))</f>
        <v>3M2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378010002</v>
      </c>
      <c r="H5739" s="134">
        <f>Systematic[[#This Row],[SampleVariableLabel]]+100*Systematic[[#This Row],[State]]</f>
        <v>378010402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378</v>
      </c>
      <c r="B5740" s="1">
        <f>IF(C5740=0,IF(B5739=Protocol!$V$20,1,B5739+1),B5739)</f>
        <v>1</v>
      </c>
      <c r="C5740" s="1">
        <f>IF(C5739+1=Protocol!$V$21,0,C5739+1)</f>
        <v>5</v>
      </c>
      <c r="D5740" s="1">
        <f t="shared" si="195"/>
        <v>3</v>
      </c>
      <c r="E5740" s="1" t="str">
        <f>INDEX(Protocol[Mark],MATCH(C5740,Protocol[Step],0))</f>
        <v>M(c)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378010003</v>
      </c>
      <c r="H5740" s="134">
        <f>Systematic[[#This Row],[SampleVariableLabel]]+100*Systematic[[#This Row],[State]]</f>
        <v>378010503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378</v>
      </c>
      <c r="B5741" s="1">
        <f>IF(C5741=0,IF(B5740=Protocol!$V$20,1,B5740+1),B5740)</f>
        <v>1</v>
      </c>
      <c r="C5741" s="1">
        <f>IF(C5740+1=Protocol!$V$21,0,C5740+1)</f>
        <v>6</v>
      </c>
      <c r="D5741" s="1">
        <f t="shared" si="195"/>
        <v>4</v>
      </c>
      <c r="E5741" s="1" t="str">
        <f>INDEX(Protocol[Mark],MATCH(C5741,Protocol[Step],0))</f>
        <v>4P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378010004</v>
      </c>
      <c r="H5741" s="134">
        <f>Systematic[[#This Row],[SampleVariableLabel]]+100*Systematic[[#This Row],[State]]</f>
        <v>378010604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378</v>
      </c>
      <c r="B5742" s="1">
        <f>IF(C5742=0,IF(B5741=Protocol!$V$20,1,B5741+1),B5741)</f>
        <v>1</v>
      </c>
      <c r="C5742" s="1">
        <f>IF(C5741+1=Protocol!$V$21,0,C5741+1)</f>
        <v>7</v>
      </c>
      <c r="D5742" s="1">
        <f t="shared" si="195"/>
        <v>5</v>
      </c>
      <c r="E5742" s="1" t="str">
        <f>INDEX(Protocol[Mark],MATCH(C5742,Protocol[Step],0))</f>
        <v>5G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378010005</v>
      </c>
      <c r="H5742" s="134">
        <f>Systematic[[#This Row],[SampleVariableLabel]]+100*Systematic[[#This Row],[State]]</f>
        <v>378010705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378</v>
      </c>
      <c r="B5743" s="1">
        <f>IF(C5743=0,IF(B5742=Protocol!$V$20,1,B5742+1),B5742)</f>
        <v>1</v>
      </c>
      <c r="C5743" s="1">
        <f>IF(C5742+1=Protocol!$V$21,0,C5742+1)</f>
        <v>8</v>
      </c>
      <c r="D5743" s="1">
        <f t="shared" si="195"/>
        <v>6</v>
      </c>
      <c r="E5743" s="1" t="str">
        <f>INDEX(Protocol[Mark],MATCH(C5743,Protocol[Step],0))</f>
        <v>6S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378010006</v>
      </c>
      <c r="H5743" s="134">
        <f>Systematic[[#This Row],[SampleVariableLabel]]+100*Systematic[[#This Row],[State]]</f>
        <v>378010806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378</v>
      </c>
      <c r="B5744" s="1">
        <f>IF(C5744=0,IF(B5743=Protocol!$V$20,1,B5743+1),B5743)</f>
        <v>1</v>
      </c>
      <c r="C5744" s="1">
        <f>IF(C5743+1=Protocol!$V$21,0,C5743+1)</f>
        <v>9</v>
      </c>
      <c r="D5744" s="1">
        <f t="shared" si="195"/>
        <v>1</v>
      </c>
      <c r="E5744" s="1" t="str">
        <f>INDEX(Protocol[Mark],MATCH(C5744,Protocol[Step],0))</f>
        <v>7Gp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378010001</v>
      </c>
      <c r="H5744" s="134">
        <f>Systematic[[#This Row],[SampleVariableLabel]]+100*Systematic[[#This Row],[State]]</f>
        <v>378010901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378</v>
      </c>
      <c r="B5745" s="1">
        <f>IF(C5745=0,IF(B5744=Protocol!$V$20,1,B5744+1),B5744)</f>
        <v>1</v>
      </c>
      <c r="C5745" s="1">
        <f>IF(C5744+1=Protocol!$V$21,0,C5744+1)</f>
        <v>10</v>
      </c>
      <c r="D5745" s="1">
        <f t="shared" si="195"/>
        <v>2</v>
      </c>
      <c r="E5745" s="1" t="str">
        <f>INDEX(Protocol[Mark],MATCH(C5745,Protocol[Step],0))</f>
        <v>8U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378010002</v>
      </c>
      <c r="H5745" s="134">
        <f>Systematic[[#This Row],[SampleVariableLabel]]+100*Systematic[[#This Row],[State]]</f>
        <v>378011002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378</v>
      </c>
      <c r="B5746" s="1">
        <f>IF(C5746=0,IF(B5745=Protocol!$V$20,1,B5745+1),B5745)</f>
        <v>1</v>
      </c>
      <c r="C5746" s="1">
        <f>IF(C5745+1=Protocol!$V$21,0,C5745+1)</f>
        <v>11</v>
      </c>
      <c r="D5746" s="1">
        <f t="shared" si="195"/>
        <v>3</v>
      </c>
      <c r="E5746" s="1" t="str">
        <f>INDEX(Protocol[Mark],MATCH(C5746,Protocol[Step],0))</f>
        <v>9Rot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378010003</v>
      </c>
      <c r="H5746" s="134">
        <f>Systematic[[#This Row],[SampleVariableLabel]]+100*Systematic[[#This Row],[State]]</f>
        <v>378011103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378</v>
      </c>
      <c r="B5747" s="1">
        <f>IF(C5747=0,IF(B5746=Protocol!$V$20,1,B5746+1),B5746)</f>
        <v>1</v>
      </c>
      <c r="C5747" s="1">
        <f>IF(C5746+1=Protocol!$V$21,0,C5746+1)</f>
        <v>12</v>
      </c>
      <c r="D5747" s="1">
        <f t="shared" si="195"/>
        <v>4</v>
      </c>
      <c r="E5747" s="1" t="str">
        <f>INDEX(Protocol[Mark],MATCH(C5747,Protocol[Step],0))</f>
        <v>10Ama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378010004</v>
      </c>
      <c r="H5747" s="134">
        <f>Systematic[[#This Row],[SampleVariableLabel]]+100*Systematic[[#This Row],[State]]</f>
        <v>378011204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379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0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379010005</v>
      </c>
      <c r="H5748" s="134">
        <f>Systematic[[#This Row],[SampleVariableLabel]]+100*Systematic[[#This Row],[State]]</f>
        <v>379010005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379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1D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379010006</v>
      </c>
      <c r="H5749" s="134">
        <f>Systematic[[#This Row],[SampleVariableLabel]]+100*Systematic[[#This Row],[State]]</f>
        <v>379010106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379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(M.1)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379010001</v>
      </c>
      <c r="H5750" s="134">
        <f>Systematic[[#This Row],[SampleVariableLabel]]+100*Systematic[[#This Row],[State]]</f>
        <v>379010201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379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2Oct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379010002</v>
      </c>
      <c r="H5751" s="134">
        <f>Systematic[[#This Row],[SampleVariableLabel]]+100*Systematic[[#This Row],[State]]</f>
        <v>379010302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379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379010003</v>
      </c>
      <c r="H5752" s="134">
        <f>Systematic[[#This Row],[SampleVariableLabel]]+100*Systematic[[#This Row],[State]]</f>
        <v>379010403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379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M(c)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379010004</v>
      </c>
      <c r="H5753" s="134">
        <f>Systematic[[#This Row],[SampleVariableLabel]]+100*Systematic[[#This Row],[State]]</f>
        <v>379010504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379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4P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379010005</v>
      </c>
      <c r="H5754" s="134">
        <f>Systematic[[#This Row],[SampleVariableLabel]]+100*Systematic[[#This Row],[State]]</f>
        <v>379010605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379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5G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379010006</v>
      </c>
      <c r="H5755" s="134">
        <f>Systematic[[#This Row],[SampleVariableLabel]]+100*Systematic[[#This Row],[State]]</f>
        <v>379010706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379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6S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379010001</v>
      </c>
      <c r="H5756" s="134">
        <f>Systematic[[#This Row],[SampleVariableLabel]]+100*Systematic[[#This Row],[State]]</f>
        <v>379010801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379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7Gp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379010002</v>
      </c>
      <c r="H5757" s="134">
        <f>Systematic[[#This Row],[SampleVariableLabel]]+100*Systematic[[#This Row],[State]]</f>
        <v>379010902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379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8U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379010003</v>
      </c>
      <c r="H5758" s="134">
        <f>Systematic[[#This Row],[SampleVariableLabel]]+100*Systematic[[#This Row],[State]]</f>
        <v>379011003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379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9Rot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379010004</v>
      </c>
      <c r="H5759" s="134">
        <f>Systematic[[#This Row],[SampleVariableLabel]]+100*Systematic[[#This Row],[State]]</f>
        <v>379011104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379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10Ama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379010005</v>
      </c>
      <c r="H5760" s="134">
        <f>Systematic[[#This Row],[SampleVariableLabel]]+100*Systematic[[#This Row],[State]]</f>
        <v>379011205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380</v>
      </c>
      <c r="B5761" s="1">
        <f>IF(C5761=0,IF(B5760=Protocol!$V$20,1,B5760+1),B5760)</f>
        <v>1</v>
      </c>
      <c r="C5761" s="1">
        <f>IF(C5760+1=Protocol!$V$21,0,C5760+1)</f>
        <v>0</v>
      </c>
      <c r="D5761" s="1">
        <f t="shared" si="195"/>
        <v>6</v>
      </c>
      <c r="E5761" s="1" t="str">
        <f>INDEX(Protocol[Mark],MATCH(C5761,Protocol[Step],0))</f>
        <v>0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380010006</v>
      </c>
      <c r="H5761" s="134">
        <f>Systematic[[#This Row],[SampleVariableLabel]]+100*Systematic[[#This Row],[State]]</f>
        <v>380010006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380</v>
      </c>
      <c r="B5762" s="1">
        <f>IF(C5762=0,IF(B5761=Protocol!$V$20,1,B5761+1),B5761)</f>
        <v>1</v>
      </c>
      <c r="C5762" s="1">
        <f>IF(C5761+1=Protocol!$V$21,0,C5761+1)</f>
        <v>1</v>
      </c>
      <c r="D5762" s="1">
        <f t="shared" si="195"/>
        <v>1</v>
      </c>
      <c r="E5762" s="1" t="str">
        <f>INDEX(Protocol[Mark],MATCH(C5762,Protocol[Step],0))</f>
        <v>1D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380010001</v>
      </c>
      <c r="H5762" s="134">
        <f>Systematic[[#This Row],[SampleVariableLabel]]+100*Systematic[[#This Row],[State]]</f>
        <v>380010101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380</v>
      </c>
      <c r="B5763" s="1">
        <f>IF(C5763=0,IF(B5762=Protocol!$V$20,1,B5762+1),B5762)</f>
        <v>1</v>
      </c>
      <c r="C5763" s="1">
        <f>IF(C5762+1=Protocol!$V$21,0,C5762+1)</f>
        <v>2</v>
      </c>
      <c r="D5763" s="1">
        <f t="shared" ref="D5763:D5826" si="197">IF(D5762=nVariables,1,D5762+1)</f>
        <v>2</v>
      </c>
      <c r="E5763" s="1" t="str">
        <f>INDEX(Protocol[Mark],MATCH(C5763,Protocol[Step],0))</f>
        <v>(M.1)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380010002</v>
      </c>
      <c r="H5763" s="134">
        <f>Systematic[[#This Row],[SampleVariableLabel]]+100*Systematic[[#This Row],[State]]</f>
        <v>380010202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380</v>
      </c>
      <c r="B5764" s="1">
        <f>IF(C5764=0,IF(B5763=Protocol!$V$20,1,B5763+1),B5763)</f>
        <v>1</v>
      </c>
      <c r="C5764" s="1">
        <f>IF(C5763+1=Protocol!$V$21,0,C5763+1)</f>
        <v>3</v>
      </c>
      <c r="D5764" s="1">
        <f t="shared" si="197"/>
        <v>3</v>
      </c>
      <c r="E5764" s="1" t="str">
        <f>INDEX(Protocol[Mark],MATCH(C5764,Protocol[Step],0))</f>
        <v>2Oct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380010003</v>
      </c>
      <c r="H5764" s="134">
        <f>Systematic[[#This Row],[SampleVariableLabel]]+100*Systematic[[#This Row],[State]]</f>
        <v>380010303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380</v>
      </c>
      <c r="B5765" s="1">
        <f>IF(C5765=0,IF(B5764=Protocol!$V$20,1,B5764+1),B5764)</f>
        <v>1</v>
      </c>
      <c r="C5765" s="1">
        <f>IF(C5764+1=Protocol!$V$21,0,C5764+1)</f>
        <v>4</v>
      </c>
      <c r="D5765" s="1">
        <f t="shared" si="197"/>
        <v>4</v>
      </c>
      <c r="E5765" s="1" t="str">
        <f>INDEX(Protocol[Mark],MATCH(C5765,Protocol[Step],0))</f>
        <v>3M2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380010004</v>
      </c>
      <c r="H5765" s="134">
        <f>Systematic[[#This Row],[SampleVariableLabel]]+100*Systematic[[#This Row],[State]]</f>
        <v>380010404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380</v>
      </c>
      <c r="B5766" s="1">
        <f>IF(C5766=0,IF(B5765=Protocol!$V$20,1,B5765+1),B5765)</f>
        <v>1</v>
      </c>
      <c r="C5766" s="1">
        <f>IF(C5765+1=Protocol!$V$21,0,C5765+1)</f>
        <v>5</v>
      </c>
      <c r="D5766" s="1">
        <f t="shared" si="197"/>
        <v>5</v>
      </c>
      <c r="E5766" s="1" t="str">
        <f>INDEX(Protocol[Mark],MATCH(C5766,Protocol[Step],0))</f>
        <v>M(c)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380010005</v>
      </c>
      <c r="H5766" s="134">
        <f>Systematic[[#This Row],[SampleVariableLabel]]+100*Systematic[[#This Row],[State]]</f>
        <v>380010505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380</v>
      </c>
      <c r="B5767" s="1">
        <f>IF(C5767=0,IF(B5766=Protocol!$V$20,1,B5766+1),B5766)</f>
        <v>1</v>
      </c>
      <c r="C5767" s="1">
        <f>IF(C5766+1=Protocol!$V$21,0,C5766+1)</f>
        <v>6</v>
      </c>
      <c r="D5767" s="1">
        <f t="shared" si="197"/>
        <v>6</v>
      </c>
      <c r="E5767" s="1" t="str">
        <f>INDEX(Protocol[Mark],MATCH(C5767,Protocol[Step],0))</f>
        <v>4P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380010006</v>
      </c>
      <c r="H5767" s="134">
        <f>Systematic[[#This Row],[SampleVariableLabel]]+100*Systematic[[#This Row],[State]]</f>
        <v>380010606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380</v>
      </c>
      <c r="B5768" s="1">
        <f>IF(C5768=0,IF(B5767=Protocol!$V$20,1,B5767+1),B5767)</f>
        <v>1</v>
      </c>
      <c r="C5768" s="1">
        <f>IF(C5767+1=Protocol!$V$21,0,C5767+1)</f>
        <v>7</v>
      </c>
      <c r="D5768" s="1">
        <f t="shared" si="197"/>
        <v>1</v>
      </c>
      <c r="E5768" s="1" t="str">
        <f>INDEX(Protocol[Mark],MATCH(C5768,Protocol[Step],0))</f>
        <v>5G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380010001</v>
      </c>
      <c r="H5768" s="134">
        <f>Systematic[[#This Row],[SampleVariableLabel]]+100*Systematic[[#This Row],[State]]</f>
        <v>380010701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380</v>
      </c>
      <c r="B5769" s="1">
        <f>IF(C5769=0,IF(B5768=Protocol!$V$20,1,B5768+1),B5768)</f>
        <v>1</v>
      </c>
      <c r="C5769" s="1">
        <f>IF(C5768+1=Protocol!$V$21,0,C5768+1)</f>
        <v>8</v>
      </c>
      <c r="D5769" s="1">
        <f t="shared" si="197"/>
        <v>2</v>
      </c>
      <c r="E5769" s="1" t="str">
        <f>INDEX(Protocol[Mark],MATCH(C5769,Protocol[Step],0))</f>
        <v>6S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380010002</v>
      </c>
      <c r="H5769" s="134">
        <f>Systematic[[#This Row],[SampleVariableLabel]]+100*Systematic[[#This Row],[State]]</f>
        <v>380010802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380</v>
      </c>
      <c r="B5770" s="1">
        <f>IF(C5770=0,IF(B5769=Protocol!$V$20,1,B5769+1),B5769)</f>
        <v>1</v>
      </c>
      <c r="C5770" s="1">
        <f>IF(C5769+1=Protocol!$V$21,0,C5769+1)</f>
        <v>9</v>
      </c>
      <c r="D5770" s="1">
        <f t="shared" si="197"/>
        <v>3</v>
      </c>
      <c r="E5770" s="1" t="str">
        <f>INDEX(Protocol[Mark],MATCH(C5770,Protocol[Step],0))</f>
        <v>7Gp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380010003</v>
      </c>
      <c r="H5770" s="134">
        <f>Systematic[[#This Row],[SampleVariableLabel]]+100*Systematic[[#This Row],[State]]</f>
        <v>380010903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380</v>
      </c>
      <c r="B5771" s="1">
        <f>IF(C5771=0,IF(B5770=Protocol!$V$20,1,B5770+1),B5770)</f>
        <v>1</v>
      </c>
      <c r="C5771" s="1">
        <f>IF(C5770+1=Protocol!$V$21,0,C5770+1)</f>
        <v>10</v>
      </c>
      <c r="D5771" s="1">
        <f t="shared" si="197"/>
        <v>4</v>
      </c>
      <c r="E5771" s="1" t="str">
        <f>INDEX(Protocol[Mark],MATCH(C5771,Protocol[Step],0))</f>
        <v>8U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380010004</v>
      </c>
      <c r="H5771" s="134">
        <f>Systematic[[#This Row],[SampleVariableLabel]]+100*Systematic[[#This Row],[State]]</f>
        <v>380011004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380</v>
      </c>
      <c r="B5772" s="1">
        <f>IF(C5772=0,IF(B5771=Protocol!$V$20,1,B5771+1),B5771)</f>
        <v>1</v>
      </c>
      <c r="C5772" s="1">
        <f>IF(C5771+1=Protocol!$V$21,0,C5771+1)</f>
        <v>11</v>
      </c>
      <c r="D5772" s="1">
        <f t="shared" si="197"/>
        <v>5</v>
      </c>
      <c r="E5772" s="1" t="str">
        <f>INDEX(Protocol[Mark],MATCH(C5772,Protocol[Step],0))</f>
        <v>9Rot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380010005</v>
      </c>
      <c r="H5772" s="134">
        <f>Systematic[[#This Row],[SampleVariableLabel]]+100*Systematic[[#This Row],[State]]</f>
        <v>380011105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380</v>
      </c>
      <c r="B5773" s="1">
        <f>IF(C5773=0,IF(B5772=Protocol!$V$20,1,B5772+1),B5772)</f>
        <v>1</v>
      </c>
      <c r="C5773" s="1">
        <f>IF(C5772+1=Protocol!$V$21,0,C5772+1)</f>
        <v>12</v>
      </c>
      <c r="D5773" s="1">
        <f t="shared" si="197"/>
        <v>6</v>
      </c>
      <c r="E5773" s="1" t="str">
        <f>INDEX(Protocol[Mark],MATCH(C5773,Protocol[Step],0))</f>
        <v>10Ama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380010006</v>
      </c>
      <c r="H5773" s="134">
        <f>Systematic[[#This Row],[SampleVariableLabel]]+100*Systematic[[#This Row],[State]]</f>
        <v>380011206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381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0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381010001</v>
      </c>
      <c r="H5774" s="134">
        <f>Systematic[[#This Row],[SampleVariableLabel]]+100*Systematic[[#This Row],[State]]</f>
        <v>381010001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381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381010002</v>
      </c>
      <c r="H5775" s="134">
        <f>Systematic[[#This Row],[SampleVariableLabel]]+100*Systematic[[#This Row],[State]]</f>
        <v>381010102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381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(M.1)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381010003</v>
      </c>
      <c r="H5776" s="134">
        <f>Systematic[[#This Row],[SampleVariableLabel]]+100*Systematic[[#This Row],[State]]</f>
        <v>381010203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381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2Oct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381010004</v>
      </c>
      <c r="H5777" s="134">
        <f>Systematic[[#This Row],[SampleVariableLabel]]+100*Systematic[[#This Row],[State]]</f>
        <v>381010304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381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3M2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381010005</v>
      </c>
      <c r="H5778" s="134">
        <f>Systematic[[#This Row],[SampleVariableLabel]]+100*Systematic[[#This Row],[State]]</f>
        <v>381010405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381</v>
      </c>
      <c r="B5779" s="1">
        <f>IF(C5779=0,IF(B5778=Protocol!$V$20,1,B5778+1),B5778)</f>
        <v>1</v>
      </c>
      <c r="C5779" s="1">
        <f>IF(C5778+1=Protocol!$V$21,0,C5778+1)</f>
        <v>5</v>
      </c>
      <c r="D5779" s="1">
        <f t="shared" si="197"/>
        <v>6</v>
      </c>
      <c r="E5779" s="1" t="str">
        <f>INDEX(Protocol[Mark],MATCH(C5779,Protocol[Step],0))</f>
        <v>M(c)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381010006</v>
      </c>
      <c r="H5779" s="134">
        <f>Systematic[[#This Row],[SampleVariableLabel]]+100*Systematic[[#This Row],[State]]</f>
        <v>381010506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381</v>
      </c>
      <c r="B5780" s="1">
        <f>IF(C5780=0,IF(B5779=Protocol!$V$20,1,B5779+1),B5779)</f>
        <v>1</v>
      </c>
      <c r="C5780" s="1">
        <f>IF(C5779+1=Protocol!$V$21,0,C5779+1)</f>
        <v>6</v>
      </c>
      <c r="D5780" s="1">
        <f t="shared" si="197"/>
        <v>1</v>
      </c>
      <c r="E5780" s="1" t="str">
        <f>INDEX(Protocol[Mark],MATCH(C5780,Protocol[Step],0))</f>
        <v>4P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381010001</v>
      </c>
      <c r="H5780" s="134">
        <f>Systematic[[#This Row],[SampleVariableLabel]]+100*Systematic[[#This Row],[State]]</f>
        <v>381010601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381</v>
      </c>
      <c r="B5781" s="1">
        <f>IF(C5781=0,IF(B5780=Protocol!$V$20,1,B5780+1),B5780)</f>
        <v>1</v>
      </c>
      <c r="C5781" s="1">
        <f>IF(C5780+1=Protocol!$V$21,0,C5780+1)</f>
        <v>7</v>
      </c>
      <c r="D5781" s="1">
        <f t="shared" si="197"/>
        <v>2</v>
      </c>
      <c r="E5781" s="1" t="str">
        <f>INDEX(Protocol[Mark],MATCH(C5781,Protocol[Step],0))</f>
        <v>5G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381010002</v>
      </c>
      <c r="H5781" s="134">
        <f>Systematic[[#This Row],[SampleVariableLabel]]+100*Systematic[[#This Row],[State]]</f>
        <v>381010702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381</v>
      </c>
      <c r="B5782" s="1">
        <f>IF(C5782=0,IF(B5781=Protocol!$V$20,1,B5781+1),B5781)</f>
        <v>1</v>
      </c>
      <c r="C5782" s="1">
        <f>IF(C5781+1=Protocol!$V$21,0,C5781+1)</f>
        <v>8</v>
      </c>
      <c r="D5782" s="1">
        <f t="shared" si="197"/>
        <v>3</v>
      </c>
      <c r="E5782" s="1" t="str">
        <f>INDEX(Protocol[Mark],MATCH(C5782,Protocol[Step],0))</f>
        <v>6S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381010003</v>
      </c>
      <c r="H5782" s="134">
        <f>Systematic[[#This Row],[SampleVariableLabel]]+100*Systematic[[#This Row],[State]]</f>
        <v>381010803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381</v>
      </c>
      <c r="B5783" s="1">
        <f>IF(C5783=0,IF(B5782=Protocol!$V$20,1,B5782+1),B5782)</f>
        <v>1</v>
      </c>
      <c r="C5783" s="1">
        <f>IF(C5782+1=Protocol!$V$21,0,C5782+1)</f>
        <v>9</v>
      </c>
      <c r="D5783" s="1">
        <f t="shared" si="197"/>
        <v>4</v>
      </c>
      <c r="E5783" s="1" t="str">
        <f>INDEX(Protocol[Mark],MATCH(C5783,Protocol[Step],0))</f>
        <v>7Gp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381010004</v>
      </c>
      <c r="H5783" s="134">
        <f>Systematic[[#This Row],[SampleVariableLabel]]+100*Systematic[[#This Row],[State]]</f>
        <v>381010904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381</v>
      </c>
      <c r="B5784" s="1">
        <f>IF(C5784=0,IF(B5783=Protocol!$V$20,1,B5783+1),B5783)</f>
        <v>1</v>
      </c>
      <c r="C5784" s="1">
        <f>IF(C5783+1=Protocol!$V$21,0,C5783+1)</f>
        <v>10</v>
      </c>
      <c r="D5784" s="1">
        <f t="shared" si="197"/>
        <v>5</v>
      </c>
      <c r="E5784" s="1" t="str">
        <f>INDEX(Protocol[Mark],MATCH(C5784,Protocol[Step],0))</f>
        <v>8U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381010005</v>
      </c>
      <c r="H5784" s="134">
        <f>Systematic[[#This Row],[SampleVariableLabel]]+100*Systematic[[#This Row],[State]]</f>
        <v>381011005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381</v>
      </c>
      <c r="B5785" s="1">
        <f>IF(C5785=0,IF(B5784=Protocol!$V$20,1,B5784+1),B5784)</f>
        <v>1</v>
      </c>
      <c r="C5785" s="1">
        <f>IF(C5784+1=Protocol!$V$21,0,C5784+1)</f>
        <v>11</v>
      </c>
      <c r="D5785" s="1">
        <f t="shared" si="197"/>
        <v>6</v>
      </c>
      <c r="E5785" s="1" t="str">
        <f>INDEX(Protocol[Mark],MATCH(C5785,Protocol[Step],0))</f>
        <v>9Rot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381010006</v>
      </c>
      <c r="H5785" s="134">
        <f>Systematic[[#This Row],[SampleVariableLabel]]+100*Systematic[[#This Row],[State]]</f>
        <v>381011106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381</v>
      </c>
      <c r="B5786" s="1">
        <f>IF(C5786=0,IF(B5785=Protocol!$V$20,1,B5785+1),B5785)</f>
        <v>1</v>
      </c>
      <c r="C5786" s="1">
        <f>IF(C5785+1=Protocol!$V$21,0,C5785+1)</f>
        <v>12</v>
      </c>
      <c r="D5786" s="1">
        <f t="shared" si="197"/>
        <v>1</v>
      </c>
      <c r="E5786" s="1" t="str">
        <f>INDEX(Protocol[Mark],MATCH(C5786,Protocol[Step],0))</f>
        <v>10Ama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381010001</v>
      </c>
      <c r="H5786" s="134">
        <f>Systematic[[#This Row],[SampleVariableLabel]]+100*Systematic[[#This Row],[State]]</f>
        <v>381011201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382</v>
      </c>
      <c r="B5787" s="1">
        <f>IF(C5787=0,IF(B5786=Protocol!$V$20,1,B5786+1),B5786)</f>
        <v>1</v>
      </c>
      <c r="C5787" s="1">
        <f>IF(C5786+1=Protocol!$V$21,0,C5786+1)</f>
        <v>0</v>
      </c>
      <c r="D5787" s="1">
        <f t="shared" si="197"/>
        <v>2</v>
      </c>
      <c r="E5787" s="1" t="str">
        <f>INDEX(Protocol[Mark],MATCH(C5787,Protocol[Step],0))</f>
        <v>0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382010002</v>
      </c>
      <c r="H5787" s="134">
        <f>Systematic[[#This Row],[SampleVariableLabel]]+100*Systematic[[#This Row],[State]]</f>
        <v>382010002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382</v>
      </c>
      <c r="B5788" s="1">
        <f>IF(C5788=0,IF(B5787=Protocol!$V$20,1,B5787+1),B5787)</f>
        <v>1</v>
      </c>
      <c r="C5788" s="1">
        <f>IF(C5787+1=Protocol!$V$21,0,C5787+1)</f>
        <v>1</v>
      </c>
      <c r="D5788" s="1">
        <f t="shared" si="197"/>
        <v>3</v>
      </c>
      <c r="E5788" s="1" t="str">
        <f>INDEX(Protocol[Mark],MATCH(C5788,Protocol[Step],0))</f>
        <v>1D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382010003</v>
      </c>
      <c r="H5788" s="134">
        <f>Systematic[[#This Row],[SampleVariableLabel]]+100*Systematic[[#This Row],[State]]</f>
        <v>382010103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382</v>
      </c>
      <c r="B5789" s="1">
        <f>IF(C5789=0,IF(B5788=Protocol!$V$20,1,B5788+1),B5788)</f>
        <v>1</v>
      </c>
      <c r="C5789" s="1">
        <f>IF(C5788+1=Protocol!$V$21,0,C5788+1)</f>
        <v>2</v>
      </c>
      <c r="D5789" s="1">
        <f t="shared" si="197"/>
        <v>4</v>
      </c>
      <c r="E5789" s="1" t="str">
        <f>INDEX(Protocol[Mark],MATCH(C5789,Protocol[Step],0))</f>
        <v>(M.1)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382010004</v>
      </c>
      <c r="H5789" s="134">
        <f>Systematic[[#This Row],[SampleVariableLabel]]+100*Systematic[[#This Row],[State]]</f>
        <v>382010204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382</v>
      </c>
      <c r="B5790" s="1">
        <f>IF(C5790=0,IF(B5789=Protocol!$V$20,1,B5789+1),B5789)</f>
        <v>1</v>
      </c>
      <c r="C5790" s="1">
        <f>IF(C5789+1=Protocol!$V$21,0,C5789+1)</f>
        <v>3</v>
      </c>
      <c r="D5790" s="1">
        <f t="shared" si="197"/>
        <v>5</v>
      </c>
      <c r="E5790" s="1" t="str">
        <f>INDEX(Protocol[Mark],MATCH(C5790,Protocol[Step],0))</f>
        <v>2Oct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382010005</v>
      </c>
      <c r="H5790" s="134">
        <f>Systematic[[#This Row],[SampleVariableLabel]]+100*Systematic[[#This Row],[State]]</f>
        <v>382010305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382</v>
      </c>
      <c r="B5791" s="1">
        <f>IF(C5791=0,IF(B5790=Protocol!$V$20,1,B5790+1),B5790)</f>
        <v>1</v>
      </c>
      <c r="C5791" s="1">
        <f>IF(C5790+1=Protocol!$V$21,0,C5790+1)</f>
        <v>4</v>
      </c>
      <c r="D5791" s="1">
        <f t="shared" si="197"/>
        <v>6</v>
      </c>
      <c r="E5791" s="1" t="str">
        <f>INDEX(Protocol[Mark],MATCH(C5791,Protocol[Step],0))</f>
        <v>3M2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382010006</v>
      </c>
      <c r="H5791" s="134">
        <f>Systematic[[#This Row],[SampleVariableLabel]]+100*Systematic[[#This Row],[State]]</f>
        <v>382010406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382</v>
      </c>
      <c r="B5792" s="1">
        <f>IF(C5792=0,IF(B5791=Protocol!$V$20,1,B5791+1),B5791)</f>
        <v>1</v>
      </c>
      <c r="C5792" s="1">
        <f>IF(C5791+1=Protocol!$V$21,0,C5791+1)</f>
        <v>5</v>
      </c>
      <c r="D5792" s="1">
        <f t="shared" si="197"/>
        <v>1</v>
      </c>
      <c r="E5792" s="1" t="str">
        <f>INDEX(Protocol[Mark],MATCH(C5792,Protocol[Step],0))</f>
        <v>M(c)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382010001</v>
      </c>
      <c r="H5792" s="134">
        <f>Systematic[[#This Row],[SampleVariableLabel]]+100*Systematic[[#This Row],[State]]</f>
        <v>382010501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382</v>
      </c>
      <c r="B5793" s="1">
        <f>IF(C5793=0,IF(B5792=Protocol!$V$20,1,B5792+1),B5792)</f>
        <v>1</v>
      </c>
      <c r="C5793" s="1">
        <f>IF(C5792+1=Protocol!$V$21,0,C5792+1)</f>
        <v>6</v>
      </c>
      <c r="D5793" s="1">
        <f t="shared" si="197"/>
        <v>2</v>
      </c>
      <c r="E5793" s="1" t="str">
        <f>INDEX(Protocol[Mark],MATCH(C5793,Protocol[Step],0))</f>
        <v>4P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382010002</v>
      </c>
      <c r="H5793" s="134">
        <f>Systematic[[#This Row],[SampleVariableLabel]]+100*Systematic[[#This Row],[State]]</f>
        <v>382010602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382</v>
      </c>
      <c r="B5794" s="1">
        <f>IF(C5794=0,IF(B5793=Protocol!$V$20,1,B5793+1),B5793)</f>
        <v>1</v>
      </c>
      <c r="C5794" s="1">
        <f>IF(C5793+1=Protocol!$V$21,0,C5793+1)</f>
        <v>7</v>
      </c>
      <c r="D5794" s="1">
        <f t="shared" si="197"/>
        <v>3</v>
      </c>
      <c r="E5794" s="1" t="str">
        <f>INDEX(Protocol[Mark],MATCH(C5794,Protocol[Step],0))</f>
        <v>5G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382010003</v>
      </c>
      <c r="H5794" s="134">
        <f>Systematic[[#This Row],[SampleVariableLabel]]+100*Systematic[[#This Row],[State]]</f>
        <v>382010703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382</v>
      </c>
      <c r="B5795" s="1">
        <f>IF(C5795=0,IF(B5794=Protocol!$V$20,1,B5794+1),B5794)</f>
        <v>1</v>
      </c>
      <c r="C5795" s="1">
        <f>IF(C5794+1=Protocol!$V$21,0,C5794+1)</f>
        <v>8</v>
      </c>
      <c r="D5795" s="1">
        <f t="shared" si="197"/>
        <v>4</v>
      </c>
      <c r="E5795" s="1" t="str">
        <f>INDEX(Protocol[Mark],MATCH(C5795,Protocol[Step],0))</f>
        <v>6S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382010004</v>
      </c>
      <c r="H5795" s="134">
        <f>Systematic[[#This Row],[SampleVariableLabel]]+100*Systematic[[#This Row],[State]]</f>
        <v>382010804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382</v>
      </c>
      <c r="B5796" s="1">
        <f>IF(C5796=0,IF(B5795=Protocol!$V$20,1,B5795+1),B5795)</f>
        <v>1</v>
      </c>
      <c r="C5796" s="1">
        <f>IF(C5795+1=Protocol!$V$21,0,C5795+1)</f>
        <v>9</v>
      </c>
      <c r="D5796" s="1">
        <f t="shared" si="197"/>
        <v>5</v>
      </c>
      <c r="E5796" s="1" t="str">
        <f>INDEX(Protocol[Mark],MATCH(C5796,Protocol[Step],0))</f>
        <v>7Gp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382010005</v>
      </c>
      <c r="H5796" s="134">
        <f>Systematic[[#This Row],[SampleVariableLabel]]+100*Systematic[[#This Row],[State]]</f>
        <v>382010905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382</v>
      </c>
      <c r="B5797" s="1">
        <f>IF(C5797=0,IF(B5796=Protocol!$V$20,1,B5796+1),B5796)</f>
        <v>1</v>
      </c>
      <c r="C5797" s="1">
        <f>IF(C5796+1=Protocol!$V$21,0,C5796+1)</f>
        <v>10</v>
      </c>
      <c r="D5797" s="1">
        <f t="shared" si="197"/>
        <v>6</v>
      </c>
      <c r="E5797" s="1" t="str">
        <f>INDEX(Protocol[Mark],MATCH(C5797,Protocol[Step],0))</f>
        <v>8U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382010006</v>
      </c>
      <c r="H5797" s="134">
        <f>Systematic[[#This Row],[SampleVariableLabel]]+100*Systematic[[#This Row],[State]]</f>
        <v>382011006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382</v>
      </c>
      <c r="B5798" s="1">
        <f>IF(C5798=0,IF(B5797=Protocol!$V$20,1,B5797+1),B5797)</f>
        <v>1</v>
      </c>
      <c r="C5798" s="1">
        <f>IF(C5797+1=Protocol!$V$21,0,C5797+1)</f>
        <v>11</v>
      </c>
      <c r="D5798" s="1">
        <f t="shared" si="197"/>
        <v>1</v>
      </c>
      <c r="E5798" s="1" t="str">
        <f>INDEX(Protocol[Mark],MATCH(C5798,Protocol[Step],0))</f>
        <v>9Rot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382010001</v>
      </c>
      <c r="H5798" s="134">
        <f>Systematic[[#This Row],[SampleVariableLabel]]+100*Systematic[[#This Row],[State]]</f>
        <v>382011101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382</v>
      </c>
      <c r="B5799" s="1">
        <f>IF(C5799=0,IF(B5798=Protocol!$V$20,1,B5798+1),B5798)</f>
        <v>1</v>
      </c>
      <c r="C5799" s="1">
        <f>IF(C5798+1=Protocol!$V$21,0,C5798+1)</f>
        <v>12</v>
      </c>
      <c r="D5799" s="1">
        <f t="shared" si="197"/>
        <v>2</v>
      </c>
      <c r="E5799" s="1" t="str">
        <f>INDEX(Protocol[Mark],MATCH(C5799,Protocol[Step],0))</f>
        <v>10Ama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382010002</v>
      </c>
      <c r="H5799" s="134">
        <f>Systematic[[#This Row],[SampleVariableLabel]]+100*Systematic[[#This Row],[State]]</f>
        <v>382011202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383</v>
      </c>
      <c r="B5800" s="1">
        <f>IF(C5800=0,IF(B5799=Protocol!$V$20,1,B5799+1),B5799)</f>
        <v>1</v>
      </c>
      <c r="C5800" s="1">
        <f>IF(C5799+1=Protocol!$V$21,0,C5799+1)</f>
        <v>0</v>
      </c>
      <c r="D5800" s="1">
        <f t="shared" si="197"/>
        <v>3</v>
      </c>
      <c r="E5800" s="1" t="str">
        <f>INDEX(Protocol[Mark],MATCH(C5800,Protocol[Step],0))</f>
        <v>0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383010003</v>
      </c>
      <c r="H5800" s="134">
        <f>Systematic[[#This Row],[SampleVariableLabel]]+100*Systematic[[#This Row],[State]]</f>
        <v>383010003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383</v>
      </c>
      <c r="B5801" s="1">
        <f>IF(C5801=0,IF(B5800=Protocol!$V$20,1,B5800+1),B5800)</f>
        <v>1</v>
      </c>
      <c r="C5801" s="1">
        <f>IF(C5800+1=Protocol!$V$21,0,C5800+1)</f>
        <v>1</v>
      </c>
      <c r="D5801" s="1">
        <f t="shared" si="197"/>
        <v>4</v>
      </c>
      <c r="E5801" s="1" t="str">
        <f>INDEX(Protocol[Mark],MATCH(C5801,Protocol[Step],0))</f>
        <v>1D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383010004</v>
      </c>
      <c r="H5801" s="134">
        <f>Systematic[[#This Row],[SampleVariableLabel]]+100*Systematic[[#This Row],[State]]</f>
        <v>383010104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383</v>
      </c>
      <c r="B5802" s="1">
        <f>IF(C5802=0,IF(B5801=Protocol!$V$20,1,B5801+1),B5801)</f>
        <v>1</v>
      </c>
      <c r="C5802" s="1">
        <f>IF(C5801+1=Protocol!$V$21,0,C5801+1)</f>
        <v>2</v>
      </c>
      <c r="D5802" s="1">
        <f t="shared" si="197"/>
        <v>5</v>
      </c>
      <c r="E5802" s="1" t="str">
        <f>INDEX(Protocol[Mark],MATCH(C5802,Protocol[Step],0))</f>
        <v>(M.1)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383010005</v>
      </c>
      <c r="H5802" s="134">
        <f>Systematic[[#This Row],[SampleVariableLabel]]+100*Systematic[[#This Row],[State]]</f>
        <v>383010205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383</v>
      </c>
      <c r="B5803" s="1">
        <f>IF(C5803=0,IF(B5802=Protocol!$V$20,1,B5802+1),B5802)</f>
        <v>1</v>
      </c>
      <c r="C5803" s="1">
        <f>IF(C5802+1=Protocol!$V$21,0,C5802+1)</f>
        <v>3</v>
      </c>
      <c r="D5803" s="1">
        <f t="shared" si="197"/>
        <v>6</v>
      </c>
      <c r="E5803" s="1" t="str">
        <f>INDEX(Protocol[Mark],MATCH(C5803,Protocol[Step],0))</f>
        <v>2Oct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383010006</v>
      </c>
      <c r="H5803" s="134">
        <f>Systematic[[#This Row],[SampleVariableLabel]]+100*Systematic[[#This Row],[State]]</f>
        <v>383010306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383</v>
      </c>
      <c r="B5804" s="1">
        <f>IF(C5804=0,IF(B5803=Protocol!$V$20,1,B5803+1),B5803)</f>
        <v>1</v>
      </c>
      <c r="C5804" s="1">
        <f>IF(C5803+1=Protocol!$V$21,0,C5803+1)</f>
        <v>4</v>
      </c>
      <c r="D5804" s="1">
        <f t="shared" si="197"/>
        <v>1</v>
      </c>
      <c r="E5804" s="1" t="str">
        <f>INDEX(Protocol[Mark],MATCH(C5804,Protocol[Step],0))</f>
        <v>3M2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383010001</v>
      </c>
      <c r="H5804" s="134">
        <f>Systematic[[#This Row],[SampleVariableLabel]]+100*Systematic[[#This Row],[State]]</f>
        <v>383010401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383</v>
      </c>
      <c r="B5805" s="1">
        <f>IF(C5805=0,IF(B5804=Protocol!$V$20,1,B5804+1),B5804)</f>
        <v>1</v>
      </c>
      <c r="C5805" s="1">
        <f>IF(C5804+1=Protocol!$V$21,0,C5804+1)</f>
        <v>5</v>
      </c>
      <c r="D5805" s="1">
        <f t="shared" si="197"/>
        <v>2</v>
      </c>
      <c r="E5805" s="1" t="str">
        <f>INDEX(Protocol[Mark],MATCH(C5805,Protocol[Step],0))</f>
        <v>M(c)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383010002</v>
      </c>
      <c r="H5805" s="134">
        <f>Systematic[[#This Row],[SampleVariableLabel]]+100*Systematic[[#This Row],[State]]</f>
        <v>383010502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383</v>
      </c>
      <c r="B5806" s="1">
        <f>IF(C5806=0,IF(B5805=Protocol!$V$20,1,B5805+1),B5805)</f>
        <v>1</v>
      </c>
      <c r="C5806" s="1">
        <f>IF(C5805+1=Protocol!$V$21,0,C5805+1)</f>
        <v>6</v>
      </c>
      <c r="D5806" s="1">
        <f t="shared" si="197"/>
        <v>3</v>
      </c>
      <c r="E5806" s="1" t="str">
        <f>INDEX(Protocol[Mark],MATCH(C5806,Protocol[Step],0))</f>
        <v>4P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383010003</v>
      </c>
      <c r="H5806" s="134">
        <f>Systematic[[#This Row],[SampleVariableLabel]]+100*Systematic[[#This Row],[State]]</f>
        <v>383010603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383</v>
      </c>
      <c r="B5807" s="1">
        <f>IF(C5807=0,IF(B5806=Protocol!$V$20,1,B5806+1),B5806)</f>
        <v>1</v>
      </c>
      <c r="C5807" s="1">
        <f>IF(C5806+1=Protocol!$V$21,0,C5806+1)</f>
        <v>7</v>
      </c>
      <c r="D5807" s="1">
        <f t="shared" si="197"/>
        <v>4</v>
      </c>
      <c r="E5807" s="1" t="str">
        <f>INDEX(Protocol[Mark],MATCH(C5807,Protocol[Step],0))</f>
        <v>5G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383010004</v>
      </c>
      <c r="H5807" s="134">
        <f>Systematic[[#This Row],[SampleVariableLabel]]+100*Systematic[[#This Row],[State]]</f>
        <v>383010704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383</v>
      </c>
      <c r="B5808" s="1">
        <f>IF(C5808=0,IF(B5807=Protocol!$V$20,1,B5807+1),B5807)</f>
        <v>1</v>
      </c>
      <c r="C5808" s="1">
        <f>IF(C5807+1=Protocol!$V$21,0,C5807+1)</f>
        <v>8</v>
      </c>
      <c r="D5808" s="1">
        <f t="shared" si="197"/>
        <v>5</v>
      </c>
      <c r="E5808" s="1" t="str">
        <f>INDEX(Protocol[Mark],MATCH(C5808,Protocol[Step],0))</f>
        <v>6S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383010005</v>
      </c>
      <c r="H5808" s="134">
        <f>Systematic[[#This Row],[SampleVariableLabel]]+100*Systematic[[#This Row],[State]]</f>
        <v>383010805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383</v>
      </c>
      <c r="B5809" s="1">
        <f>IF(C5809=0,IF(B5808=Protocol!$V$20,1,B5808+1),B5808)</f>
        <v>1</v>
      </c>
      <c r="C5809" s="1">
        <f>IF(C5808+1=Protocol!$V$21,0,C5808+1)</f>
        <v>9</v>
      </c>
      <c r="D5809" s="1">
        <f t="shared" si="197"/>
        <v>6</v>
      </c>
      <c r="E5809" s="1" t="str">
        <f>INDEX(Protocol[Mark],MATCH(C5809,Protocol[Step],0))</f>
        <v>7Gp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383010006</v>
      </c>
      <c r="H5809" s="134">
        <f>Systematic[[#This Row],[SampleVariableLabel]]+100*Systematic[[#This Row],[State]]</f>
        <v>383010906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383</v>
      </c>
      <c r="B5810" s="1">
        <f>IF(C5810=0,IF(B5809=Protocol!$V$20,1,B5809+1),B5809)</f>
        <v>1</v>
      </c>
      <c r="C5810" s="1">
        <f>IF(C5809+1=Protocol!$V$21,0,C5809+1)</f>
        <v>10</v>
      </c>
      <c r="D5810" s="1">
        <f t="shared" si="197"/>
        <v>1</v>
      </c>
      <c r="E5810" s="1" t="str">
        <f>INDEX(Protocol[Mark],MATCH(C5810,Protocol[Step],0))</f>
        <v>8U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383010001</v>
      </c>
      <c r="H5810" s="134">
        <f>Systematic[[#This Row],[SampleVariableLabel]]+100*Systematic[[#This Row],[State]]</f>
        <v>383011001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383</v>
      </c>
      <c r="B5811" s="1">
        <f>IF(C5811=0,IF(B5810=Protocol!$V$20,1,B5810+1),B5810)</f>
        <v>1</v>
      </c>
      <c r="C5811" s="1">
        <f>IF(C5810+1=Protocol!$V$21,0,C5810+1)</f>
        <v>11</v>
      </c>
      <c r="D5811" s="1">
        <f t="shared" si="197"/>
        <v>2</v>
      </c>
      <c r="E5811" s="1" t="str">
        <f>INDEX(Protocol[Mark],MATCH(C5811,Protocol[Step],0))</f>
        <v>9Rot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383010002</v>
      </c>
      <c r="H5811" s="134">
        <f>Systematic[[#This Row],[SampleVariableLabel]]+100*Systematic[[#This Row],[State]]</f>
        <v>383011102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383</v>
      </c>
      <c r="B5812" s="1">
        <f>IF(C5812=0,IF(B5811=Protocol!$V$20,1,B5811+1),B5811)</f>
        <v>1</v>
      </c>
      <c r="C5812" s="1">
        <f>IF(C5811+1=Protocol!$V$21,0,C5811+1)</f>
        <v>12</v>
      </c>
      <c r="D5812" s="1">
        <f t="shared" si="197"/>
        <v>3</v>
      </c>
      <c r="E5812" s="1" t="str">
        <f>INDEX(Protocol[Mark],MATCH(C5812,Protocol[Step],0))</f>
        <v>10Ama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383010003</v>
      </c>
      <c r="H5812" s="134">
        <f>Systematic[[#This Row],[SampleVariableLabel]]+100*Systematic[[#This Row],[State]]</f>
        <v>383011203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384</v>
      </c>
      <c r="B5813" s="1">
        <f>IF(C5813=0,IF(B5812=Protocol!$V$20,1,B5812+1),B5812)</f>
        <v>1</v>
      </c>
      <c r="C5813" s="1">
        <f>IF(C5812+1=Protocol!$V$21,0,C5812+1)</f>
        <v>0</v>
      </c>
      <c r="D5813" s="1">
        <f t="shared" si="197"/>
        <v>4</v>
      </c>
      <c r="E5813" s="1" t="str">
        <f>INDEX(Protocol[Mark],MATCH(C5813,Protocol[Step],0))</f>
        <v>0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384010004</v>
      </c>
      <c r="H5813" s="134">
        <f>Systematic[[#This Row],[SampleVariableLabel]]+100*Systematic[[#This Row],[State]]</f>
        <v>384010004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384</v>
      </c>
      <c r="B5814" s="1">
        <f>IF(C5814=0,IF(B5813=Protocol!$V$20,1,B5813+1),B5813)</f>
        <v>1</v>
      </c>
      <c r="C5814" s="1">
        <f>IF(C5813+1=Protocol!$V$21,0,C5813+1)</f>
        <v>1</v>
      </c>
      <c r="D5814" s="1">
        <f t="shared" si="197"/>
        <v>5</v>
      </c>
      <c r="E5814" s="1" t="str">
        <f>INDEX(Protocol[Mark],MATCH(C5814,Protocol[Step],0))</f>
        <v>1D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384010005</v>
      </c>
      <c r="H5814" s="134">
        <f>Systematic[[#This Row],[SampleVariableLabel]]+100*Systematic[[#This Row],[State]]</f>
        <v>384010105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384</v>
      </c>
      <c r="B5815" s="1">
        <f>IF(C5815=0,IF(B5814=Protocol!$V$20,1,B5814+1),B5814)</f>
        <v>1</v>
      </c>
      <c r="C5815" s="1">
        <f>IF(C5814+1=Protocol!$V$21,0,C5814+1)</f>
        <v>2</v>
      </c>
      <c r="D5815" s="1">
        <f t="shared" si="197"/>
        <v>6</v>
      </c>
      <c r="E5815" s="1" t="str">
        <f>INDEX(Protocol[Mark],MATCH(C5815,Protocol[Step],0))</f>
        <v>(M.1)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384010006</v>
      </c>
      <c r="H5815" s="134">
        <f>Systematic[[#This Row],[SampleVariableLabel]]+100*Systematic[[#This Row],[State]]</f>
        <v>384010206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384</v>
      </c>
      <c r="B5816" s="1">
        <f>IF(C5816=0,IF(B5815=Protocol!$V$20,1,B5815+1),B5815)</f>
        <v>1</v>
      </c>
      <c r="C5816" s="1">
        <f>IF(C5815+1=Protocol!$V$21,0,C5815+1)</f>
        <v>3</v>
      </c>
      <c r="D5816" s="1">
        <f t="shared" si="197"/>
        <v>1</v>
      </c>
      <c r="E5816" s="1" t="str">
        <f>INDEX(Protocol[Mark],MATCH(C5816,Protocol[Step],0))</f>
        <v>2Oct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384010001</v>
      </c>
      <c r="H5816" s="134">
        <f>Systematic[[#This Row],[SampleVariableLabel]]+100*Systematic[[#This Row],[State]]</f>
        <v>384010301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384</v>
      </c>
      <c r="B5817" s="1">
        <f>IF(C5817=0,IF(B5816=Protocol!$V$20,1,B5816+1),B5816)</f>
        <v>1</v>
      </c>
      <c r="C5817" s="1">
        <f>IF(C5816+1=Protocol!$V$21,0,C5816+1)</f>
        <v>4</v>
      </c>
      <c r="D5817" s="1">
        <f t="shared" si="197"/>
        <v>2</v>
      </c>
      <c r="E5817" s="1" t="str">
        <f>INDEX(Protocol[Mark],MATCH(C5817,Protocol[Step],0))</f>
        <v>3M2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384010002</v>
      </c>
      <c r="H5817" s="134">
        <f>Systematic[[#This Row],[SampleVariableLabel]]+100*Systematic[[#This Row],[State]]</f>
        <v>384010402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384</v>
      </c>
      <c r="B5818" s="1">
        <f>IF(C5818=0,IF(B5817=Protocol!$V$20,1,B5817+1),B5817)</f>
        <v>1</v>
      </c>
      <c r="C5818" s="1">
        <f>IF(C5817+1=Protocol!$V$21,0,C5817+1)</f>
        <v>5</v>
      </c>
      <c r="D5818" s="1">
        <f t="shared" si="197"/>
        <v>3</v>
      </c>
      <c r="E5818" s="1" t="str">
        <f>INDEX(Protocol[Mark],MATCH(C5818,Protocol[Step],0))</f>
        <v>M(c)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384010003</v>
      </c>
      <c r="H5818" s="134">
        <f>Systematic[[#This Row],[SampleVariableLabel]]+100*Systematic[[#This Row],[State]]</f>
        <v>384010503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384</v>
      </c>
      <c r="B5819" s="1">
        <f>IF(C5819=0,IF(B5818=Protocol!$V$20,1,B5818+1),B5818)</f>
        <v>1</v>
      </c>
      <c r="C5819" s="1">
        <f>IF(C5818+1=Protocol!$V$21,0,C5818+1)</f>
        <v>6</v>
      </c>
      <c r="D5819" s="1">
        <f t="shared" si="197"/>
        <v>4</v>
      </c>
      <c r="E5819" s="1" t="str">
        <f>INDEX(Protocol[Mark],MATCH(C5819,Protocol[Step],0))</f>
        <v>4P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384010004</v>
      </c>
      <c r="H5819" s="134">
        <f>Systematic[[#This Row],[SampleVariableLabel]]+100*Systematic[[#This Row],[State]]</f>
        <v>384010604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384</v>
      </c>
      <c r="B5820" s="1">
        <f>IF(C5820=0,IF(B5819=Protocol!$V$20,1,B5819+1),B5819)</f>
        <v>1</v>
      </c>
      <c r="C5820" s="1">
        <f>IF(C5819+1=Protocol!$V$21,0,C5819+1)</f>
        <v>7</v>
      </c>
      <c r="D5820" s="1">
        <f t="shared" si="197"/>
        <v>5</v>
      </c>
      <c r="E5820" s="1" t="str">
        <f>INDEX(Protocol[Mark],MATCH(C5820,Protocol[Step],0))</f>
        <v>5G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384010005</v>
      </c>
      <c r="H5820" s="134">
        <f>Systematic[[#This Row],[SampleVariableLabel]]+100*Systematic[[#This Row],[State]]</f>
        <v>384010705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384</v>
      </c>
      <c r="B5821" s="1">
        <f>IF(C5821=0,IF(B5820=Protocol!$V$20,1,B5820+1),B5820)</f>
        <v>1</v>
      </c>
      <c r="C5821" s="1">
        <f>IF(C5820+1=Protocol!$V$21,0,C5820+1)</f>
        <v>8</v>
      </c>
      <c r="D5821" s="1">
        <f t="shared" si="197"/>
        <v>6</v>
      </c>
      <c r="E5821" s="1" t="str">
        <f>INDEX(Protocol[Mark],MATCH(C5821,Protocol[Step],0))</f>
        <v>6S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384010006</v>
      </c>
      <c r="H5821" s="134">
        <f>Systematic[[#This Row],[SampleVariableLabel]]+100*Systematic[[#This Row],[State]]</f>
        <v>384010806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384</v>
      </c>
      <c r="B5822" s="1">
        <f>IF(C5822=0,IF(B5821=Protocol!$V$20,1,B5821+1),B5821)</f>
        <v>1</v>
      </c>
      <c r="C5822" s="1">
        <f>IF(C5821+1=Protocol!$V$21,0,C5821+1)</f>
        <v>9</v>
      </c>
      <c r="D5822" s="1">
        <f t="shared" si="197"/>
        <v>1</v>
      </c>
      <c r="E5822" s="1" t="str">
        <f>INDEX(Protocol[Mark],MATCH(C5822,Protocol[Step],0))</f>
        <v>7Gp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384010001</v>
      </c>
      <c r="H5822" s="134">
        <f>Systematic[[#This Row],[SampleVariableLabel]]+100*Systematic[[#This Row],[State]]</f>
        <v>384010901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384</v>
      </c>
      <c r="B5823" s="1">
        <f>IF(C5823=0,IF(B5822=Protocol!$V$20,1,B5822+1),B5822)</f>
        <v>1</v>
      </c>
      <c r="C5823" s="1">
        <f>IF(C5822+1=Protocol!$V$21,0,C5822+1)</f>
        <v>10</v>
      </c>
      <c r="D5823" s="1">
        <f t="shared" si="197"/>
        <v>2</v>
      </c>
      <c r="E5823" s="1" t="str">
        <f>INDEX(Protocol[Mark],MATCH(C5823,Protocol[Step],0))</f>
        <v>8U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384010002</v>
      </c>
      <c r="H5823" s="134">
        <f>Systematic[[#This Row],[SampleVariableLabel]]+100*Systematic[[#This Row],[State]]</f>
        <v>384011002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384</v>
      </c>
      <c r="B5824" s="1">
        <f>IF(C5824=0,IF(B5823=Protocol!$V$20,1,B5823+1),B5823)</f>
        <v>1</v>
      </c>
      <c r="C5824" s="1">
        <f>IF(C5823+1=Protocol!$V$21,0,C5823+1)</f>
        <v>11</v>
      </c>
      <c r="D5824" s="1">
        <f t="shared" si="197"/>
        <v>3</v>
      </c>
      <c r="E5824" s="1" t="str">
        <f>INDEX(Protocol[Mark],MATCH(C5824,Protocol[Step],0))</f>
        <v>9Rot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384010003</v>
      </c>
      <c r="H5824" s="134">
        <f>Systematic[[#This Row],[SampleVariableLabel]]+100*Systematic[[#This Row],[State]]</f>
        <v>384011103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384</v>
      </c>
      <c r="B5825" s="1">
        <f>IF(C5825=0,IF(B5824=Protocol!$V$20,1,B5824+1),B5824)</f>
        <v>1</v>
      </c>
      <c r="C5825" s="1">
        <f>IF(C5824+1=Protocol!$V$21,0,C5824+1)</f>
        <v>12</v>
      </c>
      <c r="D5825" s="1">
        <f t="shared" si="197"/>
        <v>4</v>
      </c>
      <c r="E5825" s="1" t="str">
        <f>INDEX(Protocol[Mark],MATCH(C5825,Protocol[Step],0))</f>
        <v>10Ama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384010004</v>
      </c>
      <c r="H5825" s="134">
        <f>Systematic[[#This Row],[SampleVariableLabel]]+100*Systematic[[#This Row],[State]]</f>
        <v>384011204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385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0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385010005</v>
      </c>
      <c r="H5826" s="134">
        <f>Systematic[[#This Row],[SampleVariableLabel]]+100*Systematic[[#This Row],[State]]</f>
        <v>385010005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385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385010006</v>
      </c>
      <c r="H5827" s="134">
        <f>Systematic[[#This Row],[SampleVariableLabel]]+100*Systematic[[#This Row],[State]]</f>
        <v>385010106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385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(M.1)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385010001</v>
      </c>
      <c r="H5828" s="134">
        <f>Systematic[[#This Row],[SampleVariableLabel]]+100*Systematic[[#This Row],[State]]</f>
        <v>385010201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385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2Oct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385010002</v>
      </c>
      <c r="H5829" s="134">
        <f>Systematic[[#This Row],[SampleVariableLabel]]+100*Systematic[[#This Row],[State]]</f>
        <v>385010302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385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3M2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385010003</v>
      </c>
      <c r="H5830" s="134">
        <f>Systematic[[#This Row],[SampleVariableLabel]]+100*Systematic[[#This Row],[State]]</f>
        <v>385010403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385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M(c)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385010004</v>
      </c>
      <c r="H5831" s="134">
        <f>Systematic[[#This Row],[SampleVariableLabel]]+100*Systematic[[#This Row],[State]]</f>
        <v>385010504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385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4P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385010005</v>
      </c>
      <c r="H5832" s="134">
        <f>Systematic[[#This Row],[SampleVariableLabel]]+100*Systematic[[#This Row],[State]]</f>
        <v>385010605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385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5G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385010006</v>
      </c>
      <c r="H5833" s="134">
        <f>Systematic[[#This Row],[SampleVariableLabel]]+100*Systematic[[#This Row],[State]]</f>
        <v>385010706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385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6S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385010001</v>
      </c>
      <c r="H5834" s="134">
        <f>Systematic[[#This Row],[SampleVariableLabel]]+100*Systematic[[#This Row],[State]]</f>
        <v>385010801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385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7Gp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385010002</v>
      </c>
      <c r="H5835" s="134">
        <f>Systematic[[#This Row],[SampleVariableLabel]]+100*Systematic[[#This Row],[State]]</f>
        <v>385010902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385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8U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385010003</v>
      </c>
      <c r="H5836" s="134">
        <f>Systematic[[#This Row],[SampleVariableLabel]]+100*Systematic[[#This Row],[State]]</f>
        <v>385011003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385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9Rot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385010004</v>
      </c>
      <c r="H5837" s="134">
        <f>Systematic[[#This Row],[SampleVariableLabel]]+100*Systematic[[#This Row],[State]]</f>
        <v>385011104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385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10Ama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385010005</v>
      </c>
      <c r="H5838" s="134">
        <f>Systematic[[#This Row],[SampleVariableLabel]]+100*Systematic[[#This Row],[State]]</f>
        <v>385011205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386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0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386010006</v>
      </c>
      <c r="H5839" s="134">
        <f>Systematic[[#This Row],[SampleVariableLabel]]+100*Systematic[[#This Row],[State]]</f>
        <v>386010006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386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1D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386010001</v>
      </c>
      <c r="H5840" s="134">
        <f>Systematic[[#This Row],[SampleVariableLabel]]+100*Systematic[[#This Row],[State]]</f>
        <v>386010101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386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(M.1)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386010002</v>
      </c>
      <c r="H5841" s="134">
        <f>Systematic[[#This Row],[SampleVariableLabel]]+100*Systematic[[#This Row],[State]]</f>
        <v>386010202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386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2Oct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386010003</v>
      </c>
      <c r="H5842" s="134">
        <f>Systematic[[#This Row],[SampleVariableLabel]]+100*Systematic[[#This Row],[State]]</f>
        <v>386010303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386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3M2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386010004</v>
      </c>
      <c r="H5843" s="134">
        <f>Systematic[[#This Row],[SampleVariableLabel]]+100*Systematic[[#This Row],[State]]</f>
        <v>386010404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386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M(c)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386010005</v>
      </c>
      <c r="H5844" s="134">
        <f>Systematic[[#This Row],[SampleVariableLabel]]+100*Systematic[[#This Row],[State]]</f>
        <v>386010505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386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4P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386010006</v>
      </c>
      <c r="H5845" s="134">
        <f>Systematic[[#This Row],[SampleVariableLabel]]+100*Systematic[[#This Row],[State]]</f>
        <v>386010606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386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5G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386010001</v>
      </c>
      <c r="H5846" s="134">
        <f>Systematic[[#This Row],[SampleVariableLabel]]+100*Systematic[[#This Row],[State]]</f>
        <v>386010701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386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6S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386010002</v>
      </c>
      <c r="H5847" s="134">
        <f>Systematic[[#This Row],[SampleVariableLabel]]+100*Systematic[[#This Row],[State]]</f>
        <v>386010802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386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7Gp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386010003</v>
      </c>
      <c r="H5848" s="134">
        <f>Systematic[[#This Row],[SampleVariableLabel]]+100*Systematic[[#This Row],[State]]</f>
        <v>386010903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386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8U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386010004</v>
      </c>
      <c r="H5849" s="134">
        <f>Systematic[[#This Row],[SampleVariableLabel]]+100*Systematic[[#This Row],[State]]</f>
        <v>386011004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386</v>
      </c>
      <c r="B5850" s="1">
        <f>IF(C5850=0,IF(B5849=Protocol!$V$20,1,B5849+1),B5849)</f>
        <v>1</v>
      </c>
      <c r="C5850" s="1">
        <f>IF(C5849+1=Protocol!$V$21,0,C5849+1)</f>
        <v>11</v>
      </c>
      <c r="D5850" s="1">
        <f t="shared" si="199"/>
        <v>5</v>
      </c>
      <c r="E5850" s="1" t="str">
        <f>INDEX(Protocol[Mark],MATCH(C5850,Protocol[Step],0))</f>
        <v>9Rot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386010005</v>
      </c>
      <c r="H5850" s="134">
        <f>Systematic[[#This Row],[SampleVariableLabel]]+100*Systematic[[#This Row],[State]]</f>
        <v>386011105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386</v>
      </c>
      <c r="B5851" s="1">
        <f>IF(C5851=0,IF(B5850=Protocol!$V$20,1,B5850+1),B5850)</f>
        <v>1</v>
      </c>
      <c r="C5851" s="1">
        <f>IF(C5850+1=Protocol!$V$21,0,C5850+1)</f>
        <v>12</v>
      </c>
      <c r="D5851" s="1">
        <f t="shared" si="199"/>
        <v>6</v>
      </c>
      <c r="E5851" s="1" t="str">
        <f>INDEX(Protocol[Mark],MATCH(C5851,Protocol[Step],0))</f>
        <v>10Ama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386010006</v>
      </c>
      <c r="H5851" s="134">
        <f>Systematic[[#This Row],[SampleVariableLabel]]+100*Systematic[[#This Row],[State]]</f>
        <v>386011206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387</v>
      </c>
      <c r="B5852" s="1">
        <f>IF(C5852=0,IF(B5851=Protocol!$V$20,1,B5851+1),B5851)</f>
        <v>1</v>
      </c>
      <c r="C5852" s="1">
        <f>IF(C5851+1=Protocol!$V$21,0,C5851+1)</f>
        <v>0</v>
      </c>
      <c r="D5852" s="1">
        <f t="shared" si="199"/>
        <v>1</v>
      </c>
      <c r="E5852" s="1" t="str">
        <f>INDEX(Protocol[Mark],MATCH(C5852,Protocol[Step],0))</f>
        <v>0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387010001</v>
      </c>
      <c r="H5852" s="134">
        <f>Systematic[[#This Row],[SampleVariableLabel]]+100*Systematic[[#This Row],[State]]</f>
        <v>387010001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387</v>
      </c>
      <c r="B5853" s="1">
        <f>IF(C5853=0,IF(B5852=Protocol!$V$20,1,B5852+1),B5852)</f>
        <v>1</v>
      </c>
      <c r="C5853" s="1">
        <f>IF(C5852+1=Protocol!$V$21,0,C5852+1)</f>
        <v>1</v>
      </c>
      <c r="D5853" s="1">
        <f t="shared" si="199"/>
        <v>2</v>
      </c>
      <c r="E5853" s="1" t="str">
        <f>INDEX(Protocol[Mark],MATCH(C5853,Protocol[Step],0))</f>
        <v>1D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387010002</v>
      </c>
      <c r="H5853" s="134">
        <f>Systematic[[#This Row],[SampleVariableLabel]]+100*Systematic[[#This Row],[State]]</f>
        <v>387010102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387</v>
      </c>
      <c r="B5854" s="1">
        <f>IF(C5854=0,IF(B5853=Protocol!$V$20,1,B5853+1),B5853)</f>
        <v>1</v>
      </c>
      <c r="C5854" s="1">
        <f>IF(C5853+1=Protocol!$V$21,0,C5853+1)</f>
        <v>2</v>
      </c>
      <c r="D5854" s="1">
        <f t="shared" si="199"/>
        <v>3</v>
      </c>
      <c r="E5854" s="1" t="str">
        <f>INDEX(Protocol[Mark],MATCH(C5854,Protocol[Step],0))</f>
        <v>(M.1)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387010003</v>
      </c>
      <c r="H5854" s="134">
        <f>Systematic[[#This Row],[SampleVariableLabel]]+100*Systematic[[#This Row],[State]]</f>
        <v>387010203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387</v>
      </c>
      <c r="B5855" s="1">
        <f>IF(C5855=0,IF(B5854=Protocol!$V$20,1,B5854+1),B5854)</f>
        <v>1</v>
      </c>
      <c r="C5855" s="1">
        <f>IF(C5854+1=Protocol!$V$21,0,C5854+1)</f>
        <v>3</v>
      </c>
      <c r="D5855" s="1">
        <f t="shared" si="199"/>
        <v>4</v>
      </c>
      <c r="E5855" s="1" t="str">
        <f>INDEX(Protocol[Mark],MATCH(C5855,Protocol[Step],0))</f>
        <v>2Oct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387010004</v>
      </c>
      <c r="H5855" s="134">
        <f>Systematic[[#This Row],[SampleVariableLabel]]+100*Systematic[[#This Row],[State]]</f>
        <v>387010304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387</v>
      </c>
      <c r="B5856" s="1">
        <f>IF(C5856=0,IF(B5855=Protocol!$V$20,1,B5855+1),B5855)</f>
        <v>1</v>
      </c>
      <c r="C5856" s="1">
        <f>IF(C5855+1=Protocol!$V$21,0,C5855+1)</f>
        <v>4</v>
      </c>
      <c r="D5856" s="1">
        <f t="shared" si="199"/>
        <v>5</v>
      </c>
      <c r="E5856" s="1" t="str">
        <f>INDEX(Protocol[Mark],MATCH(C5856,Protocol[Step],0))</f>
        <v>3M2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387010005</v>
      </c>
      <c r="H5856" s="134">
        <f>Systematic[[#This Row],[SampleVariableLabel]]+100*Systematic[[#This Row],[State]]</f>
        <v>387010405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387</v>
      </c>
      <c r="B5857" s="1">
        <f>IF(C5857=0,IF(B5856=Protocol!$V$20,1,B5856+1),B5856)</f>
        <v>1</v>
      </c>
      <c r="C5857" s="1">
        <f>IF(C5856+1=Protocol!$V$21,0,C5856+1)</f>
        <v>5</v>
      </c>
      <c r="D5857" s="1">
        <f t="shared" si="199"/>
        <v>6</v>
      </c>
      <c r="E5857" s="1" t="str">
        <f>INDEX(Protocol[Mark],MATCH(C5857,Protocol[Step],0))</f>
        <v>M(c)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387010006</v>
      </c>
      <c r="H5857" s="134">
        <f>Systematic[[#This Row],[SampleVariableLabel]]+100*Systematic[[#This Row],[State]]</f>
        <v>387010506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387</v>
      </c>
      <c r="B5858" s="1">
        <f>IF(C5858=0,IF(B5857=Protocol!$V$20,1,B5857+1),B5857)</f>
        <v>1</v>
      </c>
      <c r="C5858" s="1">
        <f>IF(C5857+1=Protocol!$V$21,0,C5857+1)</f>
        <v>6</v>
      </c>
      <c r="D5858" s="1">
        <f t="shared" si="199"/>
        <v>1</v>
      </c>
      <c r="E5858" s="1" t="str">
        <f>INDEX(Protocol[Mark],MATCH(C5858,Protocol[Step],0))</f>
        <v>4P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387010001</v>
      </c>
      <c r="H5858" s="134">
        <f>Systematic[[#This Row],[SampleVariableLabel]]+100*Systematic[[#This Row],[State]]</f>
        <v>387010601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387</v>
      </c>
      <c r="B5859" s="1">
        <f>IF(C5859=0,IF(B5858=Protocol!$V$20,1,B5858+1),B5858)</f>
        <v>1</v>
      </c>
      <c r="C5859" s="1">
        <f>IF(C5858+1=Protocol!$V$21,0,C5858+1)</f>
        <v>7</v>
      </c>
      <c r="D5859" s="1">
        <f t="shared" si="199"/>
        <v>2</v>
      </c>
      <c r="E5859" s="1" t="str">
        <f>INDEX(Protocol[Mark],MATCH(C5859,Protocol[Step],0))</f>
        <v>5G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387010002</v>
      </c>
      <c r="H5859" s="134">
        <f>Systematic[[#This Row],[SampleVariableLabel]]+100*Systematic[[#This Row],[State]]</f>
        <v>387010702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387</v>
      </c>
      <c r="B5860" s="1">
        <f>IF(C5860=0,IF(B5859=Protocol!$V$20,1,B5859+1),B5859)</f>
        <v>1</v>
      </c>
      <c r="C5860" s="1">
        <f>IF(C5859+1=Protocol!$V$21,0,C5859+1)</f>
        <v>8</v>
      </c>
      <c r="D5860" s="1">
        <f t="shared" si="199"/>
        <v>3</v>
      </c>
      <c r="E5860" s="1" t="str">
        <f>INDEX(Protocol[Mark],MATCH(C5860,Protocol[Step],0))</f>
        <v>6S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387010003</v>
      </c>
      <c r="H5860" s="134">
        <f>Systematic[[#This Row],[SampleVariableLabel]]+100*Systematic[[#This Row],[State]]</f>
        <v>387010803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387</v>
      </c>
      <c r="B5861" s="1">
        <f>IF(C5861=0,IF(B5860=Protocol!$V$20,1,B5860+1),B5860)</f>
        <v>1</v>
      </c>
      <c r="C5861" s="1">
        <f>IF(C5860+1=Protocol!$V$21,0,C5860+1)</f>
        <v>9</v>
      </c>
      <c r="D5861" s="1">
        <f t="shared" si="199"/>
        <v>4</v>
      </c>
      <c r="E5861" s="1" t="str">
        <f>INDEX(Protocol[Mark],MATCH(C5861,Protocol[Step],0))</f>
        <v>7Gp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387010004</v>
      </c>
      <c r="H5861" s="134">
        <f>Systematic[[#This Row],[SampleVariableLabel]]+100*Systematic[[#This Row],[State]]</f>
        <v>387010904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387</v>
      </c>
      <c r="B5862" s="1">
        <f>IF(C5862=0,IF(B5861=Protocol!$V$20,1,B5861+1),B5861)</f>
        <v>1</v>
      </c>
      <c r="C5862" s="1">
        <f>IF(C5861+1=Protocol!$V$21,0,C5861+1)</f>
        <v>10</v>
      </c>
      <c r="D5862" s="1">
        <f t="shared" si="199"/>
        <v>5</v>
      </c>
      <c r="E5862" s="1" t="str">
        <f>INDEX(Protocol[Mark],MATCH(C5862,Protocol[Step],0))</f>
        <v>8U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387010005</v>
      </c>
      <c r="H5862" s="134">
        <f>Systematic[[#This Row],[SampleVariableLabel]]+100*Systematic[[#This Row],[State]]</f>
        <v>387011005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387</v>
      </c>
      <c r="B5863" s="1">
        <f>IF(C5863=0,IF(B5862=Protocol!$V$20,1,B5862+1),B5862)</f>
        <v>1</v>
      </c>
      <c r="C5863" s="1">
        <f>IF(C5862+1=Protocol!$V$21,0,C5862+1)</f>
        <v>11</v>
      </c>
      <c r="D5863" s="1">
        <f t="shared" si="199"/>
        <v>6</v>
      </c>
      <c r="E5863" s="1" t="str">
        <f>INDEX(Protocol[Mark],MATCH(C5863,Protocol[Step],0))</f>
        <v>9Rot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387010006</v>
      </c>
      <c r="H5863" s="134">
        <f>Systematic[[#This Row],[SampleVariableLabel]]+100*Systematic[[#This Row],[State]]</f>
        <v>387011106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387</v>
      </c>
      <c r="B5864" s="1">
        <f>IF(C5864=0,IF(B5863=Protocol!$V$20,1,B5863+1),B5863)</f>
        <v>1</v>
      </c>
      <c r="C5864" s="1">
        <f>IF(C5863+1=Protocol!$V$21,0,C5863+1)</f>
        <v>12</v>
      </c>
      <c r="D5864" s="1">
        <f t="shared" si="199"/>
        <v>1</v>
      </c>
      <c r="E5864" s="1" t="str">
        <f>INDEX(Protocol[Mark],MATCH(C5864,Protocol[Step],0))</f>
        <v>10Ama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387010001</v>
      </c>
      <c r="H5864" s="134">
        <f>Systematic[[#This Row],[SampleVariableLabel]]+100*Systematic[[#This Row],[State]]</f>
        <v>387011201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388</v>
      </c>
      <c r="B5865" s="1">
        <f>IF(C5865=0,IF(B5864=Protocol!$V$20,1,B5864+1),B5864)</f>
        <v>1</v>
      </c>
      <c r="C5865" s="1">
        <f>IF(C5864+1=Protocol!$V$21,0,C5864+1)</f>
        <v>0</v>
      </c>
      <c r="D5865" s="1">
        <f t="shared" si="199"/>
        <v>2</v>
      </c>
      <c r="E5865" s="1" t="str">
        <f>INDEX(Protocol[Mark],MATCH(C5865,Protocol[Step],0))</f>
        <v>0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388010002</v>
      </c>
      <c r="H5865" s="134">
        <f>Systematic[[#This Row],[SampleVariableLabel]]+100*Systematic[[#This Row],[State]]</f>
        <v>388010002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388</v>
      </c>
      <c r="B5866" s="1">
        <f>IF(C5866=0,IF(B5865=Protocol!$V$20,1,B5865+1),B5865)</f>
        <v>1</v>
      </c>
      <c r="C5866" s="1">
        <f>IF(C5865+1=Protocol!$V$21,0,C5865+1)</f>
        <v>1</v>
      </c>
      <c r="D5866" s="1">
        <f t="shared" si="199"/>
        <v>3</v>
      </c>
      <c r="E5866" s="1" t="str">
        <f>INDEX(Protocol[Mark],MATCH(C5866,Protocol[Step],0))</f>
        <v>1D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388010003</v>
      </c>
      <c r="H5866" s="134">
        <f>Systematic[[#This Row],[SampleVariableLabel]]+100*Systematic[[#This Row],[State]]</f>
        <v>388010103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388</v>
      </c>
      <c r="B5867" s="1">
        <f>IF(C5867=0,IF(B5866=Protocol!$V$20,1,B5866+1),B5866)</f>
        <v>1</v>
      </c>
      <c r="C5867" s="1">
        <f>IF(C5866+1=Protocol!$V$21,0,C5866+1)</f>
        <v>2</v>
      </c>
      <c r="D5867" s="1">
        <f t="shared" si="199"/>
        <v>4</v>
      </c>
      <c r="E5867" s="1" t="str">
        <f>INDEX(Protocol[Mark],MATCH(C5867,Protocol[Step],0))</f>
        <v>(M.1)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388010004</v>
      </c>
      <c r="H5867" s="134">
        <f>Systematic[[#This Row],[SampleVariableLabel]]+100*Systematic[[#This Row],[State]]</f>
        <v>388010204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388</v>
      </c>
      <c r="B5868" s="1">
        <f>IF(C5868=0,IF(B5867=Protocol!$V$20,1,B5867+1),B5867)</f>
        <v>1</v>
      </c>
      <c r="C5868" s="1">
        <f>IF(C5867+1=Protocol!$V$21,0,C5867+1)</f>
        <v>3</v>
      </c>
      <c r="D5868" s="1">
        <f t="shared" si="199"/>
        <v>5</v>
      </c>
      <c r="E5868" s="1" t="str">
        <f>INDEX(Protocol[Mark],MATCH(C5868,Protocol[Step],0))</f>
        <v>2Oct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388010005</v>
      </c>
      <c r="H5868" s="134">
        <f>Systematic[[#This Row],[SampleVariableLabel]]+100*Systematic[[#This Row],[State]]</f>
        <v>388010305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388</v>
      </c>
      <c r="B5869" s="1">
        <f>IF(C5869=0,IF(B5868=Protocol!$V$20,1,B5868+1),B5868)</f>
        <v>1</v>
      </c>
      <c r="C5869" s="1">
        <f>IF(C5868+1=Protocol!$V$21,0,C5868+1)</f>
        <v>4</v>
      </c>
      <c r="D5869" s="1">
        <f t="shared" si="199"/>
        <v>6</v>
      </c>
      <c r="E5869" s="1" t="str">
        <f>INDEX(Protocol[Mark],MATCH(C5869,Protocol[Step],0))</f>
        <v>3M2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388010006</v>
      </c>
      <c r="H5869" s="134">
        <f>Systematic[[#This Row],[SampleVariableLabel]]+100*Systematic[[#This Row],[State]]</f>
        <v>388010406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388</v>
      </c>
      <c r="B5870" s="1">
        <f>IF(C5870=0,IF(B5869=Protocol!$V$20,1,B5869+1),B5869)</f>
        <v>1</v>
      </c>
      <c r="C5870" s="1">
        <f>IF(C5869+1=Protocol!$V$21,0,C5869+1)</f>
        <v>5</v>
      </c>
      <c r="D5870" s="1">
        <f t="shared" si="199"/>
        <v>1</v>
      </c>
      <c r="E5870" s="1" t="str">
        <f>INDEX(Protocol[Mark],MATCH(C5870,Protocol[Step],0))</f>
        <v>M(c)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388010001</v>
      </c>
      <c r="H5870" s="134">
        <f>Systematic[[#This Row],[SampleVariableLabel]]+100*Systematic[[#This Row],[State]]</f>
        <v>388010501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388</v>
      </c>
      <c r="B5871" s="1">
        <f>IF(C5871=0,IF(B5870=Protocol!$V$20,1,B5870+1),B5870)</f>
        <v>1</v>
      </c>
      <c r="C5871" s="1">
        <f>IF(C5870+1=Protocol!$V$21,0,C5870+1)</f>
        <v>6</v>
      </c>
      <c r="D5871" s="1">
        <f t="shared" si="199"/>
        <v>2</v>
      </c>
      <c r="E5871" s="1" t="str">
        <f>INDEX(Protocol[Mark],MATCH(C5871,Protocol[Step],0))</f>
        <v>4P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388010002</v>
      </c>
      <c r="H5871" s="134">
        <f>Systematic[[#This Row],[SampleVariableLabel]]+100*Systematic[[#This Row],[State]]</f>
        <v>388010602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388</v>
      </c>
      <c r="B5872" s="1">
        <f>IF(C5872=0,IF(B5871=Protocol!$V$20,1,B5871+1),B5871)</f>
        <v>1</v>
      </c>
      <c r="C5872" s="1">
        <f>IF(C5871+1=Protocol!$V$21,0,C5871+1)</f>
        <v>7</v>
      </c>
      <c r="D5872" s="1">
        <f t="shared" si="199"/>
        <v>3</v>
      </c>
      <c r="E5872" s="1" t="str">
        <f>INDEX(Protocol[Mark],MATCH(C5872,Protocol[Step],0))</f>
        <v>5G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388010003</v>
      </c>
      <c r="H5872" s="134">
        <f>Systematic[[#This Row],[SampleVariableLabel]]+100*Systematic[[#This Row],[State]]</f>
        <v>388010703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388</v>
      </c>
      <c r="B5873" s="1">
        <f>IF(C5873=0,IF(B5872=Protocol!$V$20,1,B5872+1),B5872)</f>
        <v>1</v>
      </c>
      <c r="C5873" s="1">
        <f>IF(C5872+1=Protocol!$V$21,0,C5872+1)</f>
        <v>8</v>
      </c>
      <c r="D5873" s="1">
        <f t="shared" si="199"/>
        <v>4</v>
      </c>
      <c r="E5873" s="1" t="str">
        <f>INDEX(Protocol[Mark],MATCH(C5873,Protocol[Step],0))</f>
        <v>6S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388010004</v>
      </c>
      <c r="H5873" s="134">
        <f>Systematic[[#This Row],[SampleVariableLabel]]+100*Systematic[[#This Row],[State]]</f>
        <v>388010804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388</v>
      </c>
      <c r="B5874" s="1">
        <f>IF(C5874=0,IF(B5873=Protocol!$V$20,1,B5873+1),B5873)</f>
        <v>1</v>
      </c>
      <c r="C5874" s="1">
        <f>IF(C5873+1=Protocol!$V$21,0,C5873+1)</f>
        <v>9</v>
      </c>
      <c r="D5874" s="1">
        <f t="shared" si="199"/>
        <v>5</v>
      </c>
      <c r="E5874" s="1" t="str">
        <f>INDEX(Protocol[Mark],MATCH(C5874,Protocol[Step],0))</f>
        <v>7Gp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388010005</v>
      </c>
      <c r="H5874" s="134">
        <f>Systematic[[#This Row],[SampleVariableLabel]]+100*Systematic[[#This Row],[State]]</f>
        <v>388010905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388</v>
      </c>
      <c r="B5875" s="1">
        <f>IF(C5875=0,IF(B5874=Protocol!$V$20,1,B5874+1),B5874)</f>
        <v>1</v>
      </c>
      <c r="C5875" s="1">
        <f>IF(C5874+1=Protocol!$V$21,0,C5874+1)</f>
        <v>10</v>
      </c>
      <c r="D5875" s="1">
        <f t="shared" si="199"/>
        <v>6</v>
      </c>
      <c r="E5875" s="1" t="str">
        <f>INDEX(Protocol[Mark],MATCH(C5875,Protocol[Step],0))</f>
        <v>8U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388010006</v>
      </c>
      <c r="H5875" s="134">
        <f>Systematic[[#This Row],[SampleVariableLabel]]+100*Systematic[[#This Row],[State]]</f>
        <v>388011006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388</v>
      </c>
      <c r="B5876" s="1">
        <f>IF(C5876=0,IF(B5875=Protocol!$V$20,1,B5875+1),B5875)</f>
        <v>1</v>
      </c>
      <c r="C5876" s="1">
        <f>IF(C5875+1=Protocol!$V$21,0,C5875+1)</f>
        <v>11</v>
      </c>
      <c r="D5876" s="1">
        <f t="shared" si="199"/>
        <v>1</v>
      </c>
      <c r="E5876" s="1" t="str">
        <f>INDEX(Protocol[Mark],MATCH(C5876,Protocol[Step],0))</f>
        <v>9Rot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388010001</v>
      </c>
      <c r="H5876" s="134">
        <f>Systematic[[#This Row],[SampleVariableLabel]]+100*Systematic[[#This Row],[State]]</f>
        <v>388011101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388</v>
      </c>
      <c r="B5877" s="1">
        <f>IF(C5877=0,IF(B5876=Protocol!$V$20,1,B5876+1),B5876)</f>
        <v>1</v>
      </c>
      <c r="C5877" s="1">
        <f>IF(C5876+1=Protocol!$V$21,0,C5876+1)</f>
        <v>12</v>
      </c>
      <c r="D5877" s="1">
        <f t="shared" si="199"/>
        <v>2</v>
      </c>
      <c r="E5877" s="1" t="str">
        <f>INDEX(Protocol[Mark],MATCH(C5877,Protocol[Step],0))</f>
        <v>10Ama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388010002</v>
      </c>
      <c r="H5877" s="134">
        <f>Systematic[[#This Row],[SampleVariableLabel]]+100*Systematic[[#This Row],[State]]</f>
        <v>388011202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389</v>
      </c>
      <c r="B5878" s="1">
        <f>IF(C5878=0,IF(B5877=Protocol!$V$20,1,B5877+1),B5877)</f>
        <v>1</v>
      </c>
      <c r="C5878" s="1">
        <f>IF(C5877+1=Protocol!$V$21,0,C5877+1)</f>
        <v>0</v>
      </c>
      <c r="D5878" s="1">
        <f t="shared" si="199"/>
        <v>3</v>
      </c>
      <c r="E5878" s="1" t="str">
        <f>INDEX(Protocol[Mark],MATCH(C5878,Protocol[Step],0))</f>
        <v>0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389010003</v>
      </c>
      <c r="H5878" s="134">
        <f>Systematic[[#This Row],[SampleVariableLabel]]+100*Systematic[[#This Row],[State]]</f>
        <v>389010003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389</v>
      </c>
      <c r="B5879" s="1">
        <f>IF(C5879=0,IF(B5878=Protocol!$V$20,1,B5878+1),B5878)</f>
        <v>1</v>
      </c>
      <c r="C5879" s="1">
        <f>IF(C5878+1=Protocol!$V$21,0,C5878+1)</f>
        <v>1</v>
      </c>
      <c r="D5879" s="1">
        <f t="shared" si="199"/>
        <v>4</v>
      </c>
      <c r="E5879" s="1" t="str">
        <f>INDEX(Protocol[Mark],MATCH(C5879,Protocol[Step],0))</f>
        <v>1D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389010004</v>
      </c>
      <c r="H5879" s="134">
        <f>Systematic[[#This Row],[SampleVariableLabel]]+100*Systematic[[#This Row],[State]]</f>
        <v>389010104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389</v>
      </c>
      <c r="B5880" s="1">
        <f>IF(C5880=0,IF(B5879=Protocol!$V$20,1,B5879+1),B5879)</f>
        <v>1</v>
      </c>
      <c r="C5880" s="1">
        <f>IF(C5879+1=Protocol!$V$21,0,C5879+1)</f>
        <v>2</v>
      </c>
      <c r="D5880" s="1">
        <f t="shared" si="199"/>
        <v>5</v>
      </c>
      <c r="E5880" s="1" t="str">
        <f>INDEX(Protocol[Mark],MATCH(C5880,Protocol[Step],0))</f>
        <v>(M.1)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389010005</v>
      </c>
      <c r="H5880" s="134">
        <f>Systematic[[#This Row],[SampleVariableLabel]]+100*Systematic[[#This Row],[State]]</f>
        <v>389010205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389</v>
      </c>
      <c r="B5881" s="1">
        <f>IF(C5881=0,IF(B5880=Protocol!$V$20,1,B5880+1),B5880)</f>
        <v>1</v>
      </c>
      <c r="C5881" s="1">
        <f>IF(C5880+1=Protocol!$V$21,0,C5880+1)</f>
        <v>3</v>
      </c>
      <c r="D5881" s="1">
        <f t="shared" si="199"/>
        <v>6</v>
      </c>
      <c r="E5881" s="1" t="str">
        <f>INDEX(Protocol[Mark],MATCH(C5881,Protocol[Step],0))</f>
        <v>2Oct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389010006</v>
      </c>
      <c r="H5881" s="134">
        <f>Systematic[[#This Row],[SampleVariableLabel]]+100*Systematic[[#This Row],[State]]</f>
        <v>389010306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389</v>
      </c>
      <c r="B5882" s="1">
        <f>IF(C5882=0,IF(B5881=Protocol!$V$20,1,B5881+1),B5881)</f>
        <v>1</v>
      </c>
      <c r="C5882" s="1">
        <f>IF(C5881+1=Protocol!$V$21,0,C5881+1)</f>
        <v>4</v>
      </c>
      <c r="D5882" s="1">
        <f t="shared" si="199"/>
        <v>1</v>
      </c>
      <c r="E5882" s="1" t="str">
        <f>INDEX(Protocol[Mark],MATCH(C5882,Protocol[Step],0))</f>
        <v>3M2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389010001</v>
      </c>
      <c r="H5882" s="134">
        <f>Systematic[[#This Row],[SampleVariableLabel]]+100*Systematic[[#This Row],[State]]</f>
        <v>389010401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389</v>
      </c>
      <c r="B5883" s="1">
        <f>IF(C5883=0,IF(B5882=Protocol!$V$20,1,B5882+1),B5882)</f>
        <v>1</v>
      </c>
      <c r="C5883" s="1">
        <f>IF(C5882+1=Protocol!$V$21,0,C5882+1)</f>
        <v>5</v>
      </c>
      <c r="D5883" s="1">
        <f t="shared" si="199"/>
        <v>2</v>
      </c>
      <c r="E5883" s="1" t="str">
        <f>INDEX(Protocol[Mark],MATCH(C5883,Protocol[Step],0))</f>
        <v>M(c)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389010002</v>
      </c>
      <c r="H5883" s="134">
        <f>Systematic[[#This Row],[SampleVariableLabel]]+100*Systematic[[#This Row],[State]]</f>
        <v>389010502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389</v>
      </c>
      <c r="B5884" s="1">
        <f>IF(C5884=0,IF(B5883=Protocol!$V$20,1,B5883+1),B5883)</f>
        <v>1</v>
      </c>
      <c r="C5884" s="1">
        <f>IF(C5883+1=Protocol!$V$21,0,C5883+1)</f>
        <v>6</v>
      </c>
      <c r="D5884" s="1">
        <f t="shared" si="199"/>
        <v>3</v>
      </c>
      <c r="E5884" s="1" t="str">
        <f>INDEX(Protocol[Mark],MATCH(C5884,Protocol[Step],0))</f>
        <v>4P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389010003</v>
      </c>
      <c r="H5884" s="134">
        <f>Systematic[[#This Row],[SampleVariableLabel]]+100*Systematic[[#This Row],[State]]</f>
        <v>389010603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389</v>
      </c>
      <c r="B5885" s="1">
        <f>IF(C5885=0,IF(B5884=Protocol!$V$20,1,B5884+1),B5884)</f>
        <v>1</v>
      </c>
      <c r="C5885" s="1">
        <f>IF(C5884+1=Protocol!$V$21,0,C5884+1)</f>
        <v>7</v>
      </c>
      <c r="D5885" s="1">
        <f t="shared" si="199"/>
        <v>4</v>
      </c>
      <c r="E5885" s="1" t="str">
        <f>INDEX(Protocol[Mark],MATCH(C5885,Protocol[Step],0))</f>
        <v>5G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389010004</v>
      </c>
      <c r="H5885" s="134">
        <f>Systematic[[#This Row],[SampleVariableLabel]]+100*Systematic[[#This Row],[State]]</f>
        <v>389010704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389</v>
      </c>
      <c r="B5886" s="1">
        <f>IF(C5886=0,IF(B5885=Protocol!$V$20,1,B5885+1),B5885)</f>
        <v>1</v>
      </c>
      <c r="C5886" s="1">
        <f>IF(C5885+1=Protocol!$V$21,0,C5885+1)</f>
        <v>8</v>
      </c>
      <c r="D5886" s="1">
        <f t="shared" si="199"/>
        <v>5</v>
      </c>
      <c r="E5886" s="1" t="str">
        <f>INDEX(Protocol[Mark],MATCH(C5886,Protocol[Step],0))</f>
        <v>6S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389010005</v>
      </c>
      <c r="H5886" s="134">
        <f>Systematic[[#This Row],[SampleVariableLabel]]+100*Systematic[[#This Row],[State]]</f>
        <v>389010805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389</v>
      </c>
      <c r="B5887" s="1">
        <f>IF(C5887=0,IF(B5886=Protocol!$V$20,1,B5886+1),B5886)</f>
        <v>1</v>
      </c>
      <c r="C5887" s="1">
        <f>IF(C5886+1=Protocol!$V$21,0,C5886+1)</f>
        <v>9</v>
      </c>
      <c r="D5887" s="1">
        <f t="shared" si="199"/>
        <v>6</v>
      </c>
      <c r="E5887" s="1" t="str">
        <f>INDEX(Protocol[Mark],MATCH(C5887,Protocol[Step],0))</f>
        <v>7Gp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389010006</v>
      </c>
      <c r="H5887" s="134">
        <f>Systematic[[#This Row],[SampleVariableLabel]]+100*Systematic[[#This Row],[State]]</f>
        <v>389010906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389</v>
      </c>
      <c r="B5888" s="1">
        <f>IF(C5888=0,IF(B5887=Protocol!$V$20,1,B5887+1),B5887)</f>
        <v>1</v>
      </c>
      <c r="C5888" s="1">
        <f>IF(C5887+1=Protocol!$V$21,0,C5887+1)</f>
        <v>10</v>
      </c>
      <c r="D5888" s="1">
        <f t="shared" si="199"/>
        <v>1</v>
      </c>
      <c r="E5888" s="1" t="str">
        <f>INDEX(Protocol[Mark],MATCH(C5888,Protocol[Step],0))</f>
        <v>8U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389010001</v>
      </c>
      <c r="H5888" s="134">
        <f>Systematic[[#This Row],[SampleVariableLabel]]+100*Systematic[[#This Row],[State]]</f>
        <v>389011001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389</v>
      </c>
      <c r="B5889" s="1">
        <f>IF(C5889=0,IF(B5888=Protocol!$V$20,1,B5888+1),B5888)</f>
        <v>1</v>
      </c>
      <c r="C5889" s="1">
        <f>IF(C5888+1=Protocol!$V$21,0,C5888+1)</f>
        <v>11</v>
      </c>
      <c r="D5889" s="1">
        <f t="shared" si="199"/>
        <v>2</v>
      </c>
      <c r="E5889" s="1" t="str">
        <f>INDEX(Protocol[Mark],MATCH(C5889,Protocol[Step],0))</f>
        <v>9Rot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389010002</v>
      </c>
      <c r="H5889" s="134">
        <f>Systematic[[#This Row],[SampleVariableLabel]]+100*Systematic[[#This Row],[State]]</f>
        <v>389011102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389</v>
      </c>
      <c r="B5890" s="1">
        <f>IF(C5890=0,IF(B5889=Protocol!$V$20,1,B5889+1),B5889)</f>
        <v>1</v>
      </c>
      <c r="C5890" s="1">
        <f>IF(C5889+1=Protocol!$V$21,0,C5889+1)</f>
        <v>12</v>
      </c>
      <c r="D5890" s="1">
        <f t="shared" si="199"/>
        <v>3</v>
      </c>
      <c r="E5890" s="1" t="str">
        <f>INDEX(Protocol[Mark],MATCH(C5890,Protocol[Step],0))</f>
        <v>10Ama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389010003</v>
      </c>
      <c r="H5890" s="134">
        <f>Systematic[[#This Row],[SampleVariableLabel]]+100*Systematic[[#This Row],[State]]</f>
        <v>389011203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390</v>
      </c>
      <c r="B5891" s="1">
        <f>IF(C5891=0,IF(B5890=Protocol!$V$20,1,B5890+1),B5890)</f>
        <v>1</v>
      </c>
      <c r="C5891" s="1">
        <f>IF(C5890+1=Protocol!$V$21,0,C5890+1)</f>
        <v>0</v>
      </c>
      <c r="D5891" s="1">
        <f t="shared" ref="D5891:D5954" si="201">IF(D5890=nVariables,1,D5890+1)</f>
        <v>4</v>
      </c>
      <c r="E5891" s="1" t="str">
        <f>INDEX(Protocol[Mark],MATCH(C5891,Protocol[Step],0))</f>
        <v>0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390010004</v>
      </c>
      <c r="H5891" s="134">
        <f>Systematic[[#This Row],[SampleVariableLabel]]+100*Systematic[[#This Row],[State]]</f>
        <v>390010004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390</v>
      </c>
      <c r="B5892" s="1">
        <f>IF(C5892=0,IF(B5891=Protocol!$V$20,1,B5891+1),B5891)</f>
        <v>1</v>
      </c>
      <c r="C5892" s="1">
        <f>IF(C5891+1=Protocol!$V$21,0,C5891+1)</f>
        <v>1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390010005</v>
      </c>
      <c r="H5892" s="134">
        <f>Systematic[[#This Row],[SampleVariableLabel]]+100*Systematic[[#This Row],[State]]</f>
        <v>390010105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390</v>
      </c>
      <c r="B5893" s="1">
        <f>IF(C5893=0,IF(B5892=Protocol!$V$20,1,B5892+1),B5892)</f>
        <v>1</v>
      </c>
      <c r="C5893" s="1">
        <f>IF(C5892+1=Protocol!$V$21,0,C5892+1)</f>
        <v>2</v>
      </c>
      <c r="D5893" s="1">
        <f t="shared" si="201"/>
        <v>6</v>
      </c>
      <c r="E5893" s="1" t="str">
        <f>INDEX(Protocol[Mark],MATCH(C5893,Protocol[Step],0))</f>
        <v>(M.1)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390010006</v>
      </c>
      <c r="H5893" s="134">
        <f>Systematic[[#This Row],[SampleVariableLabel]]+100*Systematic[[#This Row],[State]]</f>
        <v>390010206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390</v>
      </c>
      <c r="B5894" s="1">
        <f>IF(C5894=0,IF(B5893=Protocol!$V$20,1,B5893+1),B5893)</f>
        <v>1</v>
      </c>
      <c r="C5894" s="1">
        <f>IF(C5893+1=Protocol!$V$21,0,C5893+1)</f>
        <v>3</v>
      </c>
      <c r="D5894" s="1">
        <f t="shared" si="201"/>
        <v>1</v>
      </c>
      <c r="E5894" s="1" t="str">
        <f>INDEX(Protocol[Mark],MATCH(C5894,Protocol[Step],0))</f>
        <v>2Oct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390010001</v>
      </c>
      <c r="H5894" s="134">
        <f>Systematic[[#This Row],[SampleVariableLabel]]+100*Systematic[[#This Row],[State]]</f>
        <v>390010301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390</v>
      </c>
      <c r="B5895" s="1">
        <f>IF(C5895=0,IF(B5894=Protocol!$V$20,1,B5894+1),B5894)</f>
        <v>1</v>
      </c>
      <c r="C5895" s="1">
        <f>IF(C5894+1=Protocol!$V$21,0,C5894+1)</f>
        <v>4</v>
      </c>
      <c r="D5895" s="1">
        <f t="shared" si="201"/>
        <v>2</v>
      </c>
      <c r="E5895" s="1" t="str">
        <f>INDEX(Protocol[Mark],MATCH(C5895,Protocol[Step],0))</f>
        <v>3M2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390010002</v>
      </c>
      <c r="H5895" s="134">
        <f>Systematic[[#This Row],[SampleVariableLabel]]+100*Systematic[[#This Row],[State]]</f>
        <v>390010402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390</v>
      </c>
      <c r="B5896" s="1">
        <f>IF(C5896=0,IF(B5895=Protocol!$V$20,1,B5895+1),B5895)</f>
        <v>1</v>
      </c>
      <c r="C5896" s="1">
        <f>IF(C5895+1=Protocol!$V$21,0,C5895+1)</f>
        <v>5</v>
      </c>
      <c r="D5896" s="1">
        <f t="shared" si="201"/>
        <v>3</v>
      </c>
      <c r="E5896" s="1" t="str">
        <f>INDEX(Protocol[Mark],MATCH(C5896,Protocol[Step],0))</f>
        <v>M(c)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390010003</v>
      </c>
      <c r="H5896" s="134">
        <f>Systematic[[#This Row],[SampleVariableLabel]]+100*Systematic[[#This Row],[State]]</f>
        <v>390010503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390</v>
      </c>
      <c r="B5897" s="1">
        <f>IF(C5897=0,IF(B5896=Protocol!$V$20,1,B5896+1),B5896)</f>
        <v>1</v>
      </c>
      <c r="C5897" s="1">
        <f>IF(C5896+1=Protocol!$V$21,0,C5896+1)</f>
        <v>6</v>
      </c>
      <c r="D5897" s="1">
        <f t="shared" si="201"/>
        <v>4</v>
      </c>
      <c r="E5897" s="1" t="str">
        <f>INDEX(Protocol[Mark],MATCH(C5897,Protocol[Step],0))</f>
        <v>4P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390010004</v>
      </c>
      <c r="H5897" s="134">
        <f>Systematic[[#This Row],[SampleVariableLabel]]+100*Systematic[[#This Row],[State]]</f>
        <v>390010604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390</v>
      </c>
      <c r="B5898" s="1">
        <f>IF(C5898=0,IF(B5897=Protocol!$V$20,1,B5897+1),B5897)</f>
        <v>1</v>
      </c>
      <c r="C5898" s="1">
        <f>IF(C5897+1=Protocol!$V$21,0,C5897+1)</f>
        <v>7</v>
      </c>
      <c r="D5898" s="1">
        <f t="shared" si="201"/>
        <v>5</v>
      </c>
      <c r="E5898" s="1" t="str">
        <f>INDEX(Protocol[Mark],MATCH(C5898,Protocol[Step],0))</f>
        <v>5G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390010005</v>
      </c>
      <c r="H5898" s="134">
        <f>Systematic[[#This Row],[SampleVariableLabel]]+100*Systematic[[#This Row],[State]]</f>
        <v>390010705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390</v>
      </c>
      <c r="B5899" s="1">
        <f>IF(C5899=0,IF(B5898=Protocol!$V$20,1,B5898+1),B5898)</f>
        <v>1</v>
      </c>
      <c r="C5899" s="1">
        <f>IF(C5898+1=Protocol!$V$21,0,C5898+1)</f>
        <v>8</v>
      </c>
      <c r="D5899" s="1">
        <f t="shared" si="201"/>
        <v>6</v>
      </c>
      <c r="E5899" s="1" t="str">
        <f>INDEX(Protocol[Mark],MATCH(C5899,Protocol[Step],0))</f>
        <v>6S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390010006</v>
      </c>
      <c r="H5899" s="134">
        <f>Systematic[[#This Row],[SampleVariableLabel]]+100*Systematic[[#This Row],[State]]</f>
        <v>390010806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390</v>
      </c>
      <c r="B5900" s="1">
        <f>IF(C5900=0,IF(B5899=Protocol!$V$20,1,B5899+1),B5899)</f>
        <v>1</v>
      </c>
      <c r="C5900" s="1">
        <f>IF(C5899+1=Protocol!$V$21,0,C5899+1)</f>
        <v>9</v>
      </c>
      <c r="D5900" s="1">
        <f t="shared" si="201"/>
        <v>1</v>
      </c>
      <c r="E5900" s="1" t="str">
        <f>INDEX(Protocol[Mark],MATCH(C5900,Protocol[Step],0))</f>
        <v>7Gp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390010001</v>
      </c>
      <c r="H5900" s="134">
        <f>Systematic[[#This Row],[SampleVariableLabel]]+100*Systematic[[#This Row],[State]]</f>
        <v>390010901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390</v>
      </c>
      <c r="B5901" s="1">
        <f>IF(C5901=0,IF(B5900=Protocol!$V$20,1,B5900+1),B5900)</f>
        <v>1</v>
      </c>
      <c r="C5901" s="1">
        <f>IF(C5900+1=Protocol!$V$21,0,C5900+1)</f>
        <v>10</v>
      </c>
      <c r="D5901" s="1">
        <f t="shared" si="201"/>
        <v>2</v>
      </c>
      <c r="E5901" s="1" t="str">
        <f>INDEX(Protocol[Mark],MATCH(C5901,Protocol[Step],0))</f>
        <v>8U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390010002</v>
      </c>
      <c r="H5901" s="134">
        <f>Systematic[[#This Row],[SampleVariableLabel]]+100*Systematic[[#This Row],[State]]</f>
        <v>390011002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390</v>
      </c>
      <c r="B5902" s="1">
        <f>IF(C5902=0,IF(B5901=Protocol!$V$20,1,B5901+1),B5901)</f>
        <v>1</v>
      </c>
      <c r="C5902" s="1">
        <f>IF(C5901+1=Protocol!$V$21,0,C5901+1)</f>
        <v>11</v>
      </c>
      <c r="D5902" s="1">
        <f t="shared" si="201"/>
        <v>3</v>
      </c>
      <c r="E5902" s="1" t="str">
        <f>INDEX(Protocol[Mark],MATCH(C5902,Protocol[Step],0))</f>
        <v>9Rot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390010003</v>
      </c>
      <c r="H5902" s="134">
        <f>Systematic[[#This Row],[SampleVariableLabel]]+100*Systematic[[#This Row],[State]]</f>
        <v>390011103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390</v>
      </c>
      <c r="B5903" s="1">
        <f>IF(C5903=0,IF(B5902=Protocol!$V$20,1,B5902+1),B5902)</f>
        <v>1</v>
      </c>
      <c r="C5903" s="1">
        <f>IF(C5902+1=Protocol!$V$21,0,C5902+1)</f>
        <v>12</v>
      </c>
      <c r="D5903" s="1">
        <f t="shared" si="201"/>
        <v>4</v>
      </c>
      <c r="E5903" s="1" t="str">
        <f>INDEX(Protocol[Mark],MATCH(C5903,Protocol[Step],0))</f>
        <v>10Ama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390010004</v>
      </c>
      <c r="H5903" s="134">
        <f>Systematic[[#This Row],[SampleVariableLabel]]+100*Systematic[[#This Row],[State]]</f>
        <v>390011204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391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0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391010005</v>
      </c>
      <c r="H5904" s="134">
        <f>Systematic[[#This Row],[SampleVariableLabel]]+100*Systematic[[#This Row],[State]]</f>
        <v>391010005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391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391010006</v>
      </c>
      <c r="H5905" s="134">
        <f>Systematic[[#This Row],[SampleVariableLabel]]+100*Systematic[[#This Row],[State]]</f>
        <v>391010106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391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(M.1)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391010001</v>
      </c>
      <c r="H5906" s="134">
        <f>Systematic[[#This Row],[SampleVariableLabel]]+100*Systematic[[#This Row],[State]]</f>
        <v>391010201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391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2Oct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391010002</v>
      </c>
      <c r="H5907" s="134">
        <f>Systematic[[#This Row],[SampleVariableLabel]]+100*Systematic[[#This Row],[State]]</f>
        <v>391010302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391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3M2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391010003</v>
      </c>
      <c r="H5908" s="134">
        <f>Systematic[[#This Row],[SampleVariableLabel]]+100*Systematic[[#This Row],[State]]</f>
        <v>391010403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391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M(c)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391010004</v>
      </c>
      <c r="H5909" s="134">
        <f>Systematic[[#This Row],[SampleVariableLabel]]+100*Systematic[[#This Row],[State]]</f>
        <v>391010504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391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4P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391010005</v>
      </c>
      <c r="H5910" s="134">
        <f>Systematic[[#This Row],[SampleVariableLabel]]+100*Systematic[[#This Row],[State]]</f>
        <v>391010605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391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5G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391010006</v>
      </c>
      <c r="H5911" s="134">
        <f>Systematic[[#This Row],[SampleVariableLabel]]+100*Systematic[[#This Row],[State]]</f>
        <v>391010706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391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6S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391010001</v>
      </c>
      <c r="H5912" s="134">
        <f>Systematic[[#This Row],[SampleVariableLabel]]+100*Systematic[[#This Row],[State]]</f>
        <v>391010801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391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7Gp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391010002</v>
      </c>
      <c r="H5913" s="134">
        <f>Systematic[[#This Row],[SampleVariableLabel]]+100*Systematic[[#This Row],[State]]</f>
        <v>391010902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391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8U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391010003</v>
      </c>
      <c r="H5914" s="134">
        <f>Systematic[[#This Row],[SampleVariableLabel]]+100*Systematic[[#This Row],[State]]</f>
        <v>391011003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391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9Rot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391010004</v>
      </c>
      <c r="H5915" s="134">
        <f>Systematic[[#This Row],[SampleVariableLabel]]+100*Systematic[[#This Row],[State]]</f>
        <v>391011104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391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10Ama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391010005</v>
      </c>
      <c r="H5916" s="134">
        <f>Systematic[[#This Row],[SampleVariableLabel]]+100*Systematic[[#This Row],[State]]</f>
        <v>391011205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392</v>
      </c>
      <c r="B5917" s="1">
        <f>IF(C5917=0,IF(B5916=Protocol!$V$20,1,B5916+1),B5916)</f>
        <v>1</v>
      </c>
      <c r="C5917" s="1">
        <f>IF(C5916+1=Protocol!$V$21,0,C5916+1)</f>
        <v>0</v>
      </c>
      <c r="D5917" s="1">
        <f t="shared" si="201"/>
        <v>6</v>
      </c>
      <c r="E5917" s="1" t="str">
        <f>INDEX(Protocol[Mark],MATCH(C5917,Protocol[Step],0))</f>
        <v>0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392010006</v>
      </c>
      <c r="H5917" s="134">
        <f>Systematic[[#This Row],[SampleVariableLabel]]+100*Systematic[[#This Row],[State]]</f>
        <v>392010006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392</v>
      </c>
      <c r="B5918" s="1">
        <f>IF(C5918=0,IF(B5917=Protocol!$V$20,1,B5917+1),B5917)</f>
        <v>1</v>
      </c>
      <c r="C5918" s="1">
        <f>IF(C5917+1=Protocol!$V$21,0,C5917+1)</f>
        <v>1</v>
      </c>
      <c r="D5918" s="1">
        <f t="shared" si="201"/>
        <v>1</v>
      </c>
      <c r="E5918" s="1" t="str">
        <f>INDEX(Protocol[Mark],MATCH(C5918,Protocol[Step],0))</f>
        <v>1D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392010001</v>
      </c>
      <c r="H5918" s="134">
        <f>Systematic[[#This Row],[SampleVariableLabel]]+100*Systematic[[#This Row],[State]]</f>
        <v>392010101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392</v>
      </c>
      <c r="B5919" s="1">
        <f>IF(C5919=0,IF(B5918=Protocol!$V$20,1,B5918+1),B5918)</f>
        <v>1</v>
      </c>
      <c r="C5919" s="1">
        <f>IF(C5918+1=Protocol!$V$21,0,C5918+1)</f>
        <v>2</v>
      </c>
      <c r="D5919" s="1">
        <f t="shared" si="201"/>
        <v>2</v>
      </c>
      <c r="E5919" s="1" t="str">
        <f>INDEX(Protocol[Mark],MATCH(C5919,Protocol[Step],0))</f>
        <v>(M.1)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392010002</v>
      </c>
      <c r="H5919" s="134">
        <f>Systematic[[#This Row],[SampleVariableLabel]]+100*Systematic[[#This Row],[State]]</f>
        <v>392010202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392</v>
      </c>
      <c r="B5920" s="1">
        <f>IF(C5920=0,IF(B5919=Protocol!$V$20,1,B5919+1),B5919)</f>
        <v>1</v>
      </c>
      <c r="C5920" s="1">
        <f>IF(C5919+1=Protocol!$V$21,0,C5919+1)</f>
        <v>3</v>
      </c>
      <c r="D5920" s="1">
        <f t="shared" si="201"/>
        <v>3</v>
      </c>
      <c r="E5920" s="1" t="str">
        <f>INDEX(Protocol[Mark],MATCH(C5920,Protocol[Step],0))</f>
        <v>2Oct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392010003</v>
      </c>
      <c r="H5920" s="134">
        <f>Systematic[[#This Row],[SampleVariableLabel]]+100*Systematic[[#This Row],[State]]</f>
        <v>392010303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392</v>
      </c>
      <c r="B5921" s="1">
        <f>IF(C5921=0,IF(B5920=Protocol!$V$20,1,B5920+1),B5920)</f>
        <v>1</v>
      </c>
      <c r="C5921" s="1">
        <f>IF(C5920+1=Protocol!$V$21,0,C5920+1)</f>
        <v>4</v>
      </c>
      <c r="D5921" s="1">
        <f t="shared" si="201"/>
        <v>4</v>
      </c>
      <c r="E5921" s="1" t="str">
        <f>INDEX(Protocol[Mark],MATCH(C5921,Protocol[Step],0))</f>
        <v>3M2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392010004</v>
      </c>
      <c r="H5921" s="134">
        <f>Systematic[[#This Row],[SampleVariableLabel]]+100*Systematic[[#This Row],[State]]</f>
        <v>392010404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392</v>
      </c>
      <c r="B5922" s="1">
        <f>IF(C5922=0,IF(B5921=Protocol!$V$20,1,B5921+1),B5921)</f>
        <v>1</v>
      </c>
      <c r="C5922" s="1">
        <f>IF(C5921+1=Protocol!$V$21,0,C5921+1)</f>
        <v>5</v>
      </c>
      <c r="D5922" s="1">
        <f t="shared" si="201"/>
        <v>5</v>
      </c>
      <c r="E5922" s="1" t="str">
        <f>INDEX(Protocol[Mark],MATCH(C5922,Protocol[Step],0))</f>
        <v>M(c)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392010005</v>
      </c>
      <c r="H5922" s="134">
        <f>Systematic[[#This Row],[SampleVariableLabel]]+100*Systematic[[#This Row],[State]]</f>
        <v>392010505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392</v>
      </c>
      <c r="B5923" s="1">
        <f>IF(C5923=0,IF(B5922=Protocol!$V$20,1,B5922+1),B5922)</f>
        <v>1</v>
      </c>
      <c r="C5923" s="1">
        <f>IF(C5922+1=Protocol!$V$21,0,C5922+1)</f>
        <v>6</v>
      </c>
      <c r="D5923" s="1">
        <f t="shared" si="201"/>
        <v>6</v>
      </c>
      <c r="E5923" s="1" t="str">
        <f>INDEX(Protocol[Mark],MATCH(C5923,Protocol[Step],0))</f>
        <v>4P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392010006</v>
      </c>
      <c r="H5923" s="134">
        <f>Systematic[[#This Row],[SampleVariableLabel]]+100*Systematic[[#This Row],[State]]</f>
        <v>392010606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392</v>
      </c>
      <c r="B5924" s="1">
        <f>IF(C5924=0,IF(B5923=Protocol!$V$20,1,B5923+1),B5923)</f>
        <v>1</v>
      </c>
      <c r="C5924" s="1">
        <f>IF(C5923+1=Protocol!$V$21,0,C5923+1)</f>
        <v>7</v>
      </c>
      <c r="D5924" s="1">
        <f t="shared" si="201"/>
        <v>1</v>
      </c>
      <c r="E5924" s="1" t="str">
        <f>INDEX(Protocol[Mark],MATCH(C5924,Protocol[Step],0))</f>
        <v>5G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392010001</v>
      </c>
      <c r="H5924" s="134">
        <f>Systematic[[#This Row],[SampleVariableLabel]]+100*Systematic[[#This Row],[State]]</f>
        <v>392010701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392</v>
      </c>
      <c r="B5925" s="1">
        <f>IF(C5925=0,IF(B5924=Protocol!$V$20,1,B5924+1),B5924)</f>
        <v>1</v>
      </c>
      <c r="C5925" s="1">
        <f>IF(C5924+1=Protocol!$V$21,0,C5924+1)</f>
        <v>8</v>
      </c>
      <c r="D5925" s="1">
        <f t="shared" si="201"/>
        <v>2</v>
      </c>
      <c r="E5925" s="1" t="str">
        <f>INDEX(Protocol[Mark],MATCH(C5925,Protocol[Step],0))</f>
        <v>6S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392010002</v>
      </c>
      <c r="H5925" s="134">
        <f>Systematic[[#This Row],[SampleVariableLabel]]+100*Systematic[[#This Row],[State]]</f>
        <v>392010802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392</v>
      </c>
      <c r="B5926" s="1">
        <f>IF(C5926=0,IF(B5925=Protocol!$V$20,1,B5925+1),B5925)</f>
        <v>1</v>
      </c>
      <c r="C5926" s="1">
        <f>IF(C5925+1=Protocol!$V$21,0,C5925+1)</f>
        <v>9</v>
      </c>
      <c r="D5926" s="1">
        <f t="shared" si="201"/>
        <v>3</v>
      </c>
      <c r="E5926" s="1" t="str">
        <f>INDEX(Protocol[Mark],MATCH(C5926,Protocol[Step],0))</f>
        <v>7Gp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392010003</v>
      </c>
      <c r="H5926" s="134">
        <f>Systematic[[#This Row],[SampleVariableLabel]]+100*Systematic[[#This Row],[State]]</f>
        <v>392010903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392</v>
      </c>
      <c r="B5927" s="1">
        <f>IF(C5927=0,IF(B5926=Protocol!$V$20,1,B5926+1),B5926)</f>
        <v>1</v>
      </c>
      <c r="C5927" s="1">
        <f>IF(C5926+1=Protocol!$V$21,0,C5926+1)</f>
        <v>10</v>
      </c>
      <c r="D5927" s="1">
        <f t="shared" si="201"/>
        <v>4</v>
      </c>
      <c r="E5927" s="1" t="str">
        <f>INDEX(Protocol[Mark],MATCH(C5927,Protocol[Step],0))</f>
        <v>8U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392010004</v>
      </c>
      <c r="H5927" s="134">
        <f>Systematic[[#This Row],[SampleVariableLabel]]+100*Systematic[[#This Row],[State]]</f>
        <v>392011004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392</v>
      </c>
      <c r="B5928" s="1">
        <f>IF(C5928=0,IF(B5927=Protocol!$V$20,1,B5927+1),B5927)</f>
        <v>1</v>
      </c>
      <c r="C5928" s="1">
        <f>IF(C5927+1=Protocol!$V$21,0,C5927+1)</f>
        <v>11</v>
      </c>
      <c r="D5928" s="1">
        <f t="shared" si="201"/>
        <v>5</v>
      </c>
      <c r="E5928" s="1" t="str">
        <f>INDEX(Protocol[Mark],MATCH(C5928,Protocol[Step],0))</f>
        <v>9Rot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392010005</v>
      </c>
      <c r="H5928" s="134">
        <f>Systematic[[#This Row],[SampleVariableLabel]]+100*Systematic[[#This Row],[State]]</f>
        <v>392011105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392</v>
      </c>
      <c r="B5929" s="1">
        <f>IF(C5929=0,IF(B5928=Protocol!$V$20,1,B5928+1),B5928)</f>
        <v>1</v>
      </c>
      <c r="C5929" s="1">
        <f>IF(C5928+1=Protocol!$V$21,0,C5928+1)</f>
        <v>12</v>
      </c>
      <c r="D5929" s="1">
        <f t="shared" si="201"/>
        <v>6</v>
      </c>
      <c r="E5929" s="1" t="str">
        <f>INDEX(Protocol[Mark],MATCH(C5929,Protocol[Step],0))</f>
        <v>10Ama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392010006</v>
      </c>
      <c r="H5929" s="134">
        <f>Systematic[[#This Row],[SampleVariableLabel]]+100*Systematic[[#This Row],[State]]</f>
        <v>392011206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393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0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393010001</v>
      </c>
      <c r="H5930" s="134">
        <f>Systematic[[#This Row],[SampleVariableLabel]]+100*Systematic[[#This Row],[State]]</f>
        <v>393010001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393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1D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393010002</v>
      </c>
      <c r="H5931" s="134">
        <f>Systematic[[#This Row],[SampleVariableLabel]]+100*Systematic[[#This Row],[State]]</f>
        <v>393010102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393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(M.1)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393010003</v>
      </c>
      <c r="H5932" s="134">
        <f>Systematic[[#This Row],[SampleVariableLabel]]+100*Systematic[[#This Row],[State]]</f>
        <v>393010203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393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2Oct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393010004</v>
      </c>
      <c r="H5933" s="134">
        <f>Systematic[[#This Row],[SampleVariableLabel]]+100*Systematic[[#This Row],[State]]</f>
        <v>393010304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393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3M2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393010005</v>
      </c>
      <c r="H5934" s="134">
        <f>Systematic[[#This Row],[SampleVariableLabel]]+100*Systematic[[#This Row],[State]]</f>
        <v>393010405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393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M(c)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393010006</v>
      </c>
      <c r="H5935" s="134">
        <f>Systematic[[#This Row],[SampleVariableLabel]]+100*Systematic[[#This Row],[State]]</f>
        <v>393010506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393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4P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393010001</v>
      </c>
      <c r="H5936" s="134">
        <f>Systematic[[#This Row],[SampleVariableLabel]]+100*Systematic[[#This Row],[State]]</f>
        <v>393010601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393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5G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393010002</v>
      </c>
      <c r="H5937" s="134">
        <f>Systematic[[#This Row],[SampleVariableLabel]]+100*Systematic[[#This Row],[State]]</f>
        <v>393010702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393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6S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393010003</v>
      </c>
      <c r="H5938" s="134">
        <f>Systematic[[#This Row],[SampleVariableLabel]]+100*Systematic[[#This Row],[State]]</f>
        <v>393010803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393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7Gp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393010004</v>
      </c>
      <c r="H5939" s="134">
        <f>Systematic[[#This Row],[SampleVariableLabel]]+100*Systematic[[#This Row],[State]]</f>
        <v>393010904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393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8U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393010005</v>
      </c>
      <c r="H5940" s="134">
        <f>Systematic[[#This Row],[SampleVariableLabel]]+100*Systematic[[#This Row],[State]]</f>
        <v>393011005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393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9Rot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393010006</v>
      </c>
      <c r="H5941" s="134">
        <f>Systematic[[#This Row],[SampleVariableLabel]]+100*Systematic[[#This Row],[State]]</f>
        <v>393011106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393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10Ama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393010001</v>
      </c>
      <c r="H5942" s="134">
        <f>Systematic[[#This Row],[SampleVariableLabel]]+100*Systematic[[#This Row],[State]]</f>
        <v>393011201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394</v>
      </c>
      <c r="B5943" s="1">
        <f>IF(C5943=0,IF(B5942=Protocol!$V$20,1,B5942+1),B5942)</f>
        <v>1</v>
      </c>
      <c r="C5943" s="1">
        <f>IF(C5942+1=Protocol!$V$21,0,C5942+1)</f>
        <v>0</v>
      </c>
      <c r="D5943" s="1">
        <f t="shared" si="201"/>
        <v>2</v>
      </c>
      <c r="E5943" s="1" t="str">
        <f>INDEX(Protocol[Mark],MATCH(C5943,Protocol[Step],0))</f>
        <v>0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394010002</v>
      </c>
      <c r="H5943" s="134">
        <f>Systematic[[#This Row],[SampleVariableLabel]]+100*Systematic[[#This Row],[State]]</f>
        <v>394010002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394</v>
      </c>
      <c r="B5944" s="1">
        <f>IF(C5944=0,IF(B5943=Protocol!$V$20,1,B5943+1),B5943)</f>
        <v>1</v>
      </c>
      <c r="C5944" s="1">
        <f>IF(C5943+1=Protocol!$V$21,0,C5943+1)</f>
        <v>1</v>
      </c>
      <c r="D5944" s="1">
        <f t="shared" si="201"/>
        <v>3</v>
      </c>
      <c r="E5944" s="1" t="str">
        <f>INDEX(Protocol[Mark],MATCH(C5944,Protocol[Step],0))</f>
        <v>1D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394010003</v>
      </c>
      <c r="H5944" s="134">
        <f>Systematic[[#This Row],[SampleVariableLabel]]+100*Systematic[[#This Row],[State]]</f>
        <v>394010103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394</v>
      </c>
      <c r="B5945" s="1">
        <f>IF(C5945=0,IF(B5944=Protocol!$V$20,1,B5944+1),B5944)</f>
        <v>1</v>
      </c>
      <c r="C5945" s="1">
        <f>IF(C5944+1=Protocol!$V$21,0,C5944+1)</f>
        <v>2</v>
      </c>
      <c r="D5945" s="1">
        <f t="shared" si="201"/>
        <v>4</v>
      </c>
      <c r="E5945" s="1" t="str">
        <f>INDEX(Protocol[Mark],MATCH(C5945,Protocol[Step],0))</f>
        <v>(M.1)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394010004</v>
      </c>
      <c r="H5945" s="134">
        <f>Systematic[[#This Row],[SampleVariableLabel]]+100*Systematic[[#This Row],[State]]</f>
        <v>394010204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394</v>
      </c>
      <c r="B5946" s="1">
        <f>IF(C5946=0,IF(B5945=Protocol!$V$20,1,B5945+1),B5945)</f>
        <v>1</v>
      </c>
      <c r="C5946" s="1">
        <f>IF(C5945+1=Protocol!$V$21,0,C5945+1)</f>
        <v>3</v>
      </c>
      <c r="D5946" s="1">
        <f t="shared" si="201"/>
        <v>5</v>
      </c>
      <c r="E5946" s="1" t="str">
        <f>INDEX(Protocol[Mark],MATCH(C5946,Protocol[Step],0))</f>
        <v>2Oct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394010005</v>
      </c>
      <c r="H5946" s="134">
        <f>Systematic[[#This Row],[SampleVariableLabel]]+100*Systematic[[#This Row],[State]]</f>
        <v>394010305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394</v>
      </c>
      <c r="B5947" s="1">
        <f>IF(C5947=0,IF(B5946=Protocol!$V$20,1,B5946+1),B5946)</f>
        <v>1</v>
      </c>
      <c r="C5947" s="1">
        <f>IF(C5946+1=Protocol!$V$21,0,C5946+1)</f>
        <v>4</v>
      </c>
      <c r="D5947" s="1">
        <f t="shared" si="201"/>
        <v>6</v>
      </c>
      <c r="E5947" s="1" t="str">
        <f>INDEX(Protocol[Mark],MATCH(C5947,Protocol[Step],0))</f>
        <v>3M2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394010006</v>
      </c>
      <c r="H5947" s="134">
        <f>Systematic[[#This Row],[SampleVariableLabel]]+100*Systematic[[#This Row],[State]]</f>
        <v>394010406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394</v>
      </c>
      <c r="B5948" s="1">
        <f>IF(C5948=0,IF(B5947=Protocol!$V$20,1,B5947+1),B5947)</f>
        <v>1</v>
      </c>
      <c r="C5948" s="1">
        <f>IF(C5947+1=Protocol!$V$21,0,C5947+1)</f>
        <v>5</v>
      </c>
      <c r="D5948" s="1">
        <f t="shared" si="201"/>
        <v>1</v>
      </c>
      <c r="E5948" s="1" t="str">
        <f>INDEX(Protocol[Mark],MATCH(C5948,Protocol[Step],0))</f>
        <v>M(c)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394010001</v>
      </c>
      <c r="H5948" s="134">
        <f>Systematic[[#This Row],[SampleVariableLabel]]+100*Systematic[[#This Row],[State]]</f>
        <v>394010501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394</v>
      </c>
      <c r="B5949" s="1">
        <f>IF(C5949=0,IF(B5948=Protocol!$V$20,1,B5948+1),B5948)</f>
        <v>1</v>
      </c>
      <c r="C5949" s="1">
        <f>IF(C5948+1=Protocol!$V$21,0,C5948+1)</f>
        <v>6</v>
      </c>
      <c r="D5949" s="1">
        <f t="shared" si="201"/>
        <v>2</v>
      </c>
      <c r="E5949" s="1" t="str">
        <f>INDEX(Protocol[Mark],MATCH(C5949,Protocol[Step],0))</f>
        <v>4P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394010002</v>
      </c>
      <c r="H5949" s="134">
        <f>Systematic[[#This Row],[SampleVariableLabel]]+100*Systematic[[#This Row],[State]]</f>
        <v>394010602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394</v>
      </c>
      <c r="B5950" s="1">
        <f>IF(C5950=0,IF(B5949=Protocol!$V$20,1,B5949+1),B5949)</f>
        <v>1</v>
      </c>
      <c r="C5950" s="1">
        <f>IF(C5949+1=Protocol!$V$21,0,C5949+1)</f>
        <v>7</v>
      </c>
      <c r="D5950" s="1">
        <f t="shared" si="201"/>
        <v>3</v>
      </c>
      <c r="E5950" s="1" t="str">
        <f>INDEX(Protocol[Mark],MATCH(C5950,Protocol[Step],0))</f>
        <v>5G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394010003</v>
      </c>
      <c r="H5950" s="134">
        <f>Systematic[[#This Row],[SampleVariableLabel]]+100*Systematic[[#This Row],[State]]</f>
        <v>394010703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394</v>
      </c>
      <c r="B5951" s="1">
        <f>IF(C5951=0,IF(B5950=Protocol!$V$20,1,B5950+1),B5950)</f>
        <v>1</v>
      </c>
      <c r="C5951" s="1">
        <f>IF(C5950+1=Protocol!$V$21,0,C5950+1)</f>
        <v>8</v>
      </c>
      <c r="D5951" s="1">
        <f t="shared" si="201"/>
        <v>4</v>
      </c>
      <c r="E5951" s="1" t="str">
        <f>INDEX(Protocol[Mark],MATCH(C5951,Protocol[Step],0))</f>
        <v>6S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394010004</v>
      </c>
      <c r="H5951" s="134">
        <f>Systematic[[#This Row],[SampleVariableLabel]]+100*Systematic[[#This Row],[State]]</f>
        <v>394010804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394</v>
      </c>
      <c r="B5952" s="1">
        <f>IF(C5952=0,IF(B5951=Protocol!$V$20,1,B5951+1),B5951)</f>
        <v>1</v>
      </c>
      <c r="C5952" s="1">
        <f>IF(C5951+1=Protocol!$V$21,0,C5951+1)</f>
        <v>9</v>
      </c>
      <c r="D5952" s="1">
        <f t="shared" si="201"/>
        <v>5</v>
      </c>
      <c r="E5952" s="1" t="str">
        <f>INDEX(Protocol[Mark],MATCH(C5952,Protocol[Step],0))</f>
        <v>7Gp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394010005</v>
      </c>
      <c r="H5952" s="134">
        <f>Systematic[[#This Row],[SampleVariableLabel]]+100*Systematic[[#This Row],[State]]</f>
        <v>394010905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394</v>
      </c>
      <c r="B5953" s="1">
        <f>IF(C5953=0,IF(B5952=Protocol!$V$20,1,B5952+1),B5952)</f>
        <v>1</v>
      </c>
      <c r="C5953" s="1">
        <f>IF(C5952+1=Protocol!$V$21,0,C5952+1)</f>
        <v>10</v>
      </c>
      <c r="D5953" s="1">
        <f t="shared" si="201"/>
        <v>6</v>
      </c>
      <c r="E5953" s="1" t="str">
        <f>INDEX(Protocol[Mark],MATCH(C5953,Protocol[Step],0))</f>
        <v>8U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394010006</v>
      </c>
      <c r="H5953" s="134">
        <f>Systematic[[#This Row],[SampleVariableLabel]]+100*Systematic[[#This Row],[State]]</f>
        <v>394011006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394</v>
      </c>
      <c r="B5954" s="1">
        <f>IF(C5954=0,IF(B5953=Protocol!$V$20,1,B5953+1),B5953)</f>
        <v>1</v>
      </c>
      <c r="C5954" s="1">
        <f>IF(C5953+1=Protocol!$V$21,0,C5953+1)</f>
        <v>11</v>
      </c>
      <c r="D5954" s="1">
        <f t="shared" si="201"/>
        <v>1</v>
      </c>
      <c r="E5954" s="1" t="str">
        <f>INDEX(Protocol[Mark],MATCH(C5954,Protocol[Step],0))</f>
        <v>9Rot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394010001</v>
      </c>
      <c r="H5954" s="134">
        <f>Systematic[[#This Row],[SampleVariableLabel]]+100*Systematic[[#This Row],[State]]</f>
        <v>394011101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394</v>
      </c>
      <c r="B5955" s="1">
        <f>IF(C5955=0,IF(B5954=Protocol!$V$20,1,B5954+1),B5954)</f>
        <v>1</v>
      </c>
      <c r="C5955" s="1">
        <f>IF(C5954+1=Protocol!$V$21,0,C5954+1)</f>
        <v>12</v>
      </c>
      <c r="D5955" s="1">
        <f t="shared" ref="D5955:D6018" si="203">IF(D5954=nVariables,1,D5954+1)</f>
        <v>2</v>
      </c>
      <c r="E5955" s="1" t="str">
        <f>INDEX(Protocol[Mark],MATCH(C5955,Protocol[Step],0))</f>
        <v>10Ama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394010002</v>
      </c>
      <c r="H5955" s="134">
        <f>Systematic[[#This Row],[SampleVariableLabel]]+100*Systematic[[#This Row],[State]]</f>
        <v>394011202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395</v>
      </c>
      <c r="B5956" s="1">
        <f>IF(C5956=0,IF(B5955=Protocol!$V$20,1,B5955+1),B5955)</f>
        <v>1</v>
      </c>
      <c r="C5956" s="1">
        <f>IF(C5955+1=Protocol!$V$21,0,C5955+1)</f>
        <v>0</v>
      </c>
      <c r="D5956" s="1">
        <f t="shared" si="203"/>
        <v>3</v>
      </c>
      <c r="E5956" s="1" t="str">
        <f>INDEX(Protocol[Mark],MATCH(C5956,Protocol[Step],0))</f>
        <v>0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395010003</v>
      </c>
      <c r="H5956" s="134">
        <f>Systematic[[#This Row],[SampleVariableLabel]]+100*Systematic[[#This Row],[State]]</f>
        <v>395010003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395</v>
      </c>
      <c r="B5957" s="1">
        <f>IF(C5957=0,IF(B5956=Protocol!$V$20,1,B5956+1),B5956)</f>
        <v>1</v>
      </c>
      <c r="C5957" s="1">
        <f>IF(C5956+1=Protocol!$V$21,0,C5956+1)</f>
        <v>1</v>
      </c>
      <c r="D5957" s="1">
        <f t="shared" si="203"/>
        <v>4</v>
      </c>
      <c r="E5957" s="1" t="str">
        <f>INDEX(Protocol[Mark],MATCH(C5957,Protocol[Step],0))</f>
        <v>1D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395010004</v>
      </c>
      <c r="H5957" s="134">
        <f>Systematic[[#This Row],[SampleVariableLabel]]+100*Systematic[[#This Row],[State]]</f>
        <v>395010104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395</v>
      </c>
      <c r="B5958" s="1">
        <f>IF(C5958=0,IF(B5957=Protocol!$V$20,1,B5957+1),B5957)</f>
        <v>1</v>
      </c>
      <c r="C5958" s="1">
        <f>IF(C5957+1=Protocol!$V$21,0,C5957+1)</f>
        <v>2</v>
      </c>
      <c r="D5958" s="1">
        <f t="shared" si="203"/>
        <v>5</v>
      </c>
      <c r="E5958" s="1" t="str">
        <f>INDEX(Protocol[Mark],MATCH(C5958,Protocol[Step],0))</f>
        <v>(M.1)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395010005</v>
      </c>
      <c r="H5958" s="134">
        <f>Systematic[[#This Row],[SampleVariableLabel]]+100*Systematic[[#This Row],[State]]</f>
        <v>395010205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395</v>
      </c>
      <c r="B5959" s="1">
        <f>IF(C5959=0,IF(B5958=Protocol!$V$20,1,B5958+1),B5958)</f>
        <v>1</v>
      </c>
      <c r="C5959" s="1">
        <f>IF(C5958+1=Protocol!$V$21,0,C5958+1)</f>
        <v>3</v>
      </c>
      <c r="D5959" s="1">
        <f t="shared" si="203"/>
        <v>6</v>
      </c>
      <c r="E5959" s="1" t="str">
        <f>INDEX(Protocol[Mark],MATCH(C5959,Protocol[Step],0))</f>
        <v>2Oct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395010006</v>
      </c>
      <c r="H5959" s="134">
        <f>Systematic[[#This Row],[SampleVariableLabel]]+100*Systematic[[#This Row],[State]]</f>
        <v>395010306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395</v>
      </c>
      <c r="B5960" s="1">
        <f>IF(C5960=0,IF(B5959=Protocol!$V$20,1,B5959+1),B5959)</f>
        <v>1</v>
      </c>
      <c r="C5960" s="1">
        <f>IF(C5959+1=Protocol!$V$21,0,C5959+1)</f>
        <v>4</v>
      </c>
      <c r="D5960" s="1">
        <f t="shared" si="203"/>
        <v>1</v>
      </c>
      <c r="E5960" s="1" t="str">
        <f>INDEX(Protocol[Mark],MATCH(C5960,Protocol[Step],0))</f>
        <v>3M2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395010001</v>
      </c>
      <c r="H5960" s="134">
        <f>Systematic[[#This Row],[SampleVariableLabel]]+100*Systematic[[#This Row],[State]]</f>
        <v>395010401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395</v>
      </c>
      <c r="B5961" s="1">
        <f>IF(C5961=0,IF(B5960=Protocol!$V$20,1,B5960+1),B5960)</f>
        <v>1</v>
      </c>
      <c r="C5961" s="1">
        <f>IF(C5960+1=Protocol!$V$21,0,C5960+1)</f>
        <v>5</v>
      </c>
      <c r="D5961" s="1">
        <f t="shared" si="203"/>
        <v>2</v>
      </c>
      <c r="E5961" s="1" t="str">
        <f>INDEX(Protocol[Mark],MATCH(C5961,Protocol[Step],0))</f>
        <v>M(c)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395010002</v>
      </c>
      <c r="H5961" s="134">
        <f>Systematic[[#This Row],[SampleVariableLabel]]+100*Systematic[[#This Row],[State]]</f>
        <v>395010502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395</v>
      </c>
      <c r="B5962" s="1">
        <f>IF(C5962=0,IF(B5961=Protocol!$V$20,1,B5961+1),B5961)</f>
        <v>1</v>
      </c>
      <c r="C5962" s="1">
        <f>IF(C5961+1=Protocol!$V$21,0,C5961+1)</f>
        <v>6</v>
      </c>
      <c r="D5962" s="1">
        <f t="shared" si="203"/>
        <v>3</v>
      </c>
      <c r="E5962" s="1" t="str">
        <f>INDEX(Protocol[Mark],MATCH(C5962,Protocol[Step],0))</f>
        <v>4P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395010003</v>
      </c>
      <c r="H5962" s="134">
        <f>Systematic[[#This Row],[SampleVariableLabel]]+100*Systematic[[#This Row],[State]]</f>
        <v>395010603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395</v>
      </c>
      <c r="B5963" s="1">
        <f>IF(C5963=0,IF(B5962=Protocol!$V$20,1,B5962+1),B5962)</f>
        <v>1</v>
      </c>
      <c r="C5963" s="1">
        <f>IF(C5962+1=Protocol!$V$21,0,C5962+1)</f>
        <v>7</v>
      </c>
      <c r="D5963" s="1">
        <f t="shared" si="203"/>
        <v>4</v>
      </c>
      <c r="E5963" s="1" t="str">
        <f>INDEX(Protocol[Mark],MATCH(C5963,Protocol[Step],0))</f>
        <v>5G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395010004</v>
      </c>
      <c r="H5963" s="134">
        <f>Systematic[[#This Row],[SampleVariableLabel]]+100*Systematic[[#This Row],[State]]</f>
        <v>395010704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395</v>
      </c>
      <c r="B5964" s="1">
        <f>IF(C5964=0,IF(B5963=Protocol!$V$20,1,B5963+1),B5963)</f>
        <v>1</v>
      </c>
      <c r="C5964" s="1">
        <f>IF(C5963+1=Protocol!$V$21,0,C5963+1)</f>
        <v>8</v>
      </c>
      <c r="D5964" s="1">
        <f t="shared" si="203"/>
        <v>5</v>
      </c>
      <c r="E5964" s="1" t="str">
        <f>INDEX(Protocol[Mark],MATCH(C5964,Protocol[Step],0))</f>
        <v>6S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395010005</v>
      </c>
      <c r="H5964" s="134">
        <f>Systematic[[#This Row],[SampleVariableLabel]]+100*Systematic[[#This Row],[State]]</f>
        <v>395010805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395</v>
      </c>
      <c r="B5965" s="1">
        <f>IF(C5965=0,IF(B5964=Protocol!$V$20,1,B5964+1),B5964)</f>
        <v>1</v>
      </c>
      <c r="C5965" s="1">
        <f>IF(C5964+1=Protocol!$V$21,0,C5964+1)</f>
        <v>9</v>
      </c>
      <c r="D5965" s="1">
        <f t="shared" si="203"/>
        <v>6</v>
      </c>
      <c r="E5965" s="1" t="str">
        <f>INDEX(Protocol[Mark],MATCH(C5965,Protocol[Step],0))</f>
        <v>7Gp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395010006</v>
      </c>
      <c r="H5965" s="134">
        <f>Systematic[[#This Row],[SampleVariableLabel]]+100*Systematic[[#This Row],[State]]</f>
        <v>395010906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395</v>
      </c>
      <c r="B5966" s="1">
        <f>IF(C5966=0,IF(B5965=Protocol!$V$20,1,B5965+1),B5965)</f>
        <v>1</v>
      </c>
      <c r="C5966" s="1">
        <f>IF(C5965+1=Protocol!$V$21,0,C5965+1)</f>
        <v>10</v>
      </c>
      <c r="D5966" s="1">
        <f t="shared" si="203"/>
        <v>1</v>
      </c>
      <c r="E5966" s="1" t="str">
        <f>INDEX(Protocol[Mark],MATCH(C5966,Protocol[Step],0))</f>
        <v>8U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395010001</v>
      </c>
      <c r="H5966" s="134">
        <f>Systematic[[#This Row],[SampleVariableLabel]]+100*Systematic[[#This Row],[State]]</f>
        <v>395011001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395</v>
      </c>
      <c r="B5967" s="1">
        <f>IF(C5967=0,IF(B5966=Protocol!$V$20,1,B5966+1),B5966)</f>
        <v>1</v>
      </c>
      <c r="C5967" s="1">
        <f>IF(C5966+1=Protocol!$V$21,0,C5966+1)</f>
        <v>11</v>
      </c>
      <c r="D5967" s="1">
        <f t="shared" si="203"/>
        <v>2</v>
      </c>
      <c r="E5967" s="1" t="str">
        <f>INDEX(Protocol[Mark],MATCH(C5967,Protocol[Step],0))</f>
        <v>9Rot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395010002</v>
      </c>
      <c r="H5967" s="134">
        <f>Systematic[[#This Row],[SampleVariableLabel]]+100*Systematic[[#This Row],[State]]</f>
        <v>395011102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395</v>
      </c>
      <c r="B5968" s="1">
        <f>IF(C5968=0,IF(B5967=Protocol!$V$20,1,B5967+1),B5967)</f>
        <v>1</v>
      </c>
      <c r="C5968" s="1">
        <f>IF(C5967+1=Protocol!$V$21,0,C5967+1)</f>
        <v>12</v>
      </c>
      <c r="D5968" s="1">
        <f t="shared" si="203"/>
        <v>3</v>
      </c>
      <c r="E5968" s="1" t="str">
        <f>INDEX(Protocol[Mark],MATCH(C5968,Protocol[Step],0))</f>
        <v>10Ama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395010003</v>
      </c>
      <c r="H5968" s="134">
        <f>Systematic[[#This Row],[SampleVariableLabel]]+100*Systematic[[#This Row],[State]]</f>
        <v>395011203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396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0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396010004</v>
      </c>
      <c r="H5969" s="134">
        <f>Systematic[[#This Row],[SampleVariableLabel]]+100*Systematic[[#This Row],[State]]</f>
        <v>396010004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396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1D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396010005</v>
      </c>
      <c r="H5970" s="134">
        <f>Systematic[[#This Row],[SampleVariableLabel]]+100*Systematic[[#This Row],[State]]</f>
        <v>396010105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396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(M.1)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396010006</v>
      </c>
      <c r="H5971" s="134">
        <f>Systematic[[#This Row],[SampleVariableLabel]]+100*Systematic[[#This Row],[State]]</f>
        <v>396010206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396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2Oct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396010001</v>
      </c>
      <c r="H5972" s="134">
        <f>Systematic[[#This Row],[SampleVariableLabel]]+100*Systematic[[#This Row],[State]]</f>
        <v>396010301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396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3M2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396010002</v>
      </c>
      <c r="H5973" s="134">
        <f>Systematic[[#This Row],[SampleVariableLabel]]+100*Systematic[[#This Row],[State]]</f>
        <v>396010402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396</v>
      </c>
      <c r="B5974" s="1">
        <f>IF(C5974=0,IF(B5973=Protocol!$V$20,1,B5973+1),B5973)</f>
        <v>1</v>
      </c>
      <c r="C5974" s="1">
        <f>IF(C5973+1=Protocol!$V$21,0,C5973+1)</f>
        <v>5</v>
      </c>
      <c r="D5974" s="1">
        <f t="shared" si="203"/>
        <v>3</v>
      </c>
      <c r="E5974" s="1" t="str">
        <f>INDEX(Protocol[Mark],MATCH(C5974,Protocol[Step],0))</f>
        <v>M(c)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396010003</v>
      </c>
      <c r="H5974" s="134">
        <f>Systematic[[#This Row],[SampleVariableLabel]]+100*Systematic[[#This Row],[State]]</f>
        <v>396010503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396</v>
      </c>
      <c r="B5975" s="1">
        <f>IF(C5975=0,IF(B5974=Protocol!$V$20,1,B5974+1),B5974)</f>
        <v>1</v>
      </c>
      <c r="C5975" s="1">
        <f>IF(C5974+1=Protocol!$V$21,0,C5974+1)</f>
        <v>6</v>
      </c>
      <c r="D5975" s="1">
        <f t="shared" si="203"/>
        <v>4</v>
      </c>
      <c r="E5975" s="1" t="str">
        <f>INDEX(Protocol[Mark],MATCH(C5975,Protocol[Step],0))</f>
        <v>4P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396010004</v>
      </c>
      <c r="H5975" s="134">
        <f>Systematic[[#This Row],[SampleVariableLabel]]+100*Systematic[[#This Row],[State]]</f>
        <v>396010604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396</v>
      </c>
      <c r="B5976" s="1">
        <f>IF(C5976=0,IF(B5975=Protocol!$V$20,1,B5975+1),B5975)</f>
        <v>1</v>
      </c>
      <c r="C5976" s="1">
        <f>IF(C5975+1=Protocol!$V$21,0,C5975+1)</f>
        <v>7</v>
      </c>
      <c r="D5976" s="1">
        <f t="shared" si="203"/>
        <v>5</v>
      </c>
      <c r="E5976" s="1" t="str">
        <f>INDEX(Protocol[Mark],MATCH(C5976,Protocol[Step],0))</f>
        <v>5G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396010005</v>
      </c>
      <c r="H5976" s="134">
        <f>Systematic[[#This Row],[SampleVariableLabel]]+100*Systematic[[#This Row],[State]]</f>
        <v>396010705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396</v>
      </c>
      <c r="B5977" s="1">
        <f>IF(C5977=0,IF(B5976=Protocol!$V$20,1,B5976+1),B5976)</f>
        <v>1</v>
      </c>
      <c r="C5977" s="1">
        <f>IF(C5976+1=Protocol!$V$21,0,C5976+1)</f>
        <v>8</v>
      </c>
      <c r="D5977" s="1">
        <f t="shared" si="203"/>
        <v>6</v>
      </c>
      <c r="E5977" s="1" t="str">
        <f>INDEX(Protocol[Mark],MATCH(C5977,Protocol[Step],0))</f>
        <v>6S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396010006</v>
      </c>
      <c r="H5977" s="134">
        <f>Systematic[[#This Row],[SampleVariableLabel]]+100*Systematic[[#This Row],[State]]</f>
        <v>396010806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396</v>
      </c>
      <c r="B5978" s="1">
        <f>IF(C5978=0,IF(B5977=Protocol!$V$20,1,B5977+1),B5977)</f>
        <v>1</v>
      </c>
      <c r="C5978" s="1">
        <f>IF(C5977+1=Protocol!$V$21,0,C5977+1)</f>
        <v>9</v>
      </c>
      <c r="D5978" s="1">
        <f t="shared" si="203"/>
        <v>1</v>
      </c>
      <c r="E5978" s="1" t="str">
        <f>INDEX(Protocol[Mark],MATCH(C5978,Protocol[Step],0))</f>
        <v>7Gp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396010001</v>
      </c>
      <c r="H5978" s="134">
        <f>Systematic[[#This Row],[SampleVariableLabel]]+100*Systematic[[#This Row],[State]]</f>
        <v>396010901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396</v>
      </c>
      <c r="B5979" s="1">
        <f>IF(C5979=0,IF(B5978=Protocol!$V$20,1,B5978+1),B5978)</f>
        <v>1</v>
      </c>
      <c r="C5979" s="1">
        <f>IF(C5978+1=Protocol!$V$21,0,C5978+1)</f>
        <v>10</v>
      </c>
      <c r="D5979" s="1">
        <f t="shared" si="203"/>
        <v>2</v>
      </c>
      <c r="E5979" s="1" t="str">
        <f>INDEX(Protocol[Mark],MATCH(C5979,Protocol[Step],0))</f>
        <v>8U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396010002</v>
      </c>
      <c r="H5979" s="134">
        <f>Systematic[[#This Row],[SampleVariableLabel]]+100*Systematic[[#This Row],[State]]</f>
        <v>396011002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396</v>
      </c>
      <c r="B5980" s="1">
        <f>IF(C5980=0,IF(B5979=Protocol!$V$20,1,B5979+1),B5979)</f>
        <v>1</v>
      </c>
      <c r="C5980" s="1">
        <f>IF(C5979+1=Protocol!$V$21,0,C5979+1)</f>
        <v>11</v>
      </c>
      <c r="D5980" s="1">
        <f t="shared" si="203"/>
        <v>3</v>
      </c>
      <c r="E5980" s="1" t="str">
        <f>INDEX(Protocol[Mark],MATCH(C5980,Protocol[Step],0))</f>
        <v>9Rot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396010003</v>
      </c>
      <c r="H5980" s="134">
        <f>Systematic[[#This Row],[SampleVariableLabel]]+100*Systematic[[#This Row],[State]]</f>
        <v>396011103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396</v>
      </c>
      <c r="B5981" s="1">
        <f>IF(C5981=0,IF(B5980=Protocol!$V$20,1,B5980+1),B5980)</f>
        <v>1</v>
      </c>
      <c r="C5981" s="1">
        <f>IF(C5980+1=Protocol!$V$21,0,C5980+1)</f>
        <v>12</v>
      </c>
      <c r="D5981" s="1">
        <f t="shared" si="203"/>
        <v>4</v>
      </c>
      <c r="E5981" s="1" t="str">
        <f>INDEX(Protocol[Mark],MATCH(C5981,Protocol[Step],0))</f>
        <v>10Ama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396010004</v>
      </c>
      <c r="H5981" s="134">
        <f>Systematic[[#This Row],[SampleVariableLabel]]+100*Systematic[[#This Row],[State]]</f>
        <v>396011204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397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0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397010005</v>
      </c>
      <c r="H5982" s="134">
        <f>Systematic[[#This Row],[SampleVariableLabel]]+100*Systematic[[#This Row],[State]]</f>
        <v>397010005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397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1D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397010006</v>
      </c>
      <c r="H5983" s="134">
        <f>Systematic[[#This Row],[SampleVariableLabel]]+100*Systematic[[#This Row],[State]]</f>
        <v>397010106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397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(M.1)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397010001</v>
      </c>
      <c r="H5984" s="134">
        <f>Systematic[[#This Row],[SampleVariableLabel]]+100*Systematic[[#This Row],[State]]</f>
        <v>397010201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397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2Oct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397010002</v>
      </c>
      <c r="H5985" s="134">
        <f>Systematic[[#This Row],[SampleVariableLabel]]+100*Systematic[[#This Row],[State]]</f>
        <v>397010302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397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3M2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397010003</v>
      </c>
      <c r="H5986" s="134">
        <f>Systematic[[#This Row],[SampleVariableLabel]]+100*Systematic[[#This Row],[State]]</f>
        <v>397010403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397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M(c)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397010004</v>
      </c>
      <c r="H5987" s="134">
        <f>Systematic[[#This Row],[SampleVariableLabel]]+100*Systematic[[#This Row],[State]]</f>
        <v>397010504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397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4P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397010005</v>
      </c>
      <c r="H5988" s="134">
        <f>Systematic[[#This Row],[SampleVariableLabel]]+100*Systematic[[#This Row],[State]]</f>
        <v>397010605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397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5G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397010006</v>
      </c>
      <c r="H5989" s="134">
        <f>Systematic[[#This Row],[SampleVariableLabel]]+100*Systematic[[#This Row],[State]]</f>
        <v>397010706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397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6S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397010001</v>
      </c>
      <c r="H5990" s="134">
        <f>Systematic[[#This Row],[SampleVariableLabel]]+100*Systematic[[#This Row],[State]]</f>
        <v>397010801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397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7Gp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397010002</v>
      </c>
      <c r="H5991" s="134">
        <f>Systematic[[#This Row],[SampleVariableLabel]]+100*Systematic[[#This Row],[State]]</f>
        <v>397010902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397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8U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397010003</v>
      </c>
      <c r="H5992" s="134">
        <f>Systematic[[#This Row],[SampleVariableLabel]]+100*Systematic[[#This Row],[State]]</f>
        <v>397011003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397</v>
      </c>
      <c r="B5993" s="1">
        <f>IF(C5993=0,IF(B5992=Protocol!$V$20,1,B5992+1),B5992)</f>
        <v>1</v>
      </c>
      <c r="C5993" s="1">
        <f>IF(C5992+1=Protocol!$V$21,0,C5992+1)</f>
        <v>11</v>
      </c>
      <c r="D5993" s="1">
        <f t="shared" si="203"/>
        <v>4</v>
      </c>
      <c r="E5993" s="1" t="str">
        <f>INDEX(Protocol[Mark],MATCH(C5993,Protocol[Step],0))</f>
        <v>9Rot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397010004</v>
      </c>
      <c r="H5993" s="134">
        <f>Systematic[[#This Row],[SampleVariableLabel]]+100*Systematic[[#This Row],[State]]</f>
        <v>397011104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397</v>
      </c>
      <c r="B5994" s="1">
        <f>IF(C5994=0,IF(B5993=Protocol!$V$20,1,B5993+1),B5993)</f>
        <v>1</v>
      </c>
      <c r="C5994" s="1">
        <f>IF(C5993+1=Protocol!$V$21,0,C5993+1)</f>
        <v>12</v>
      </c>
      <c r="D5994" s="1">
        <f t="shared" si="203"/>
        <v>5</v>
      </c>
      <c r="E5994" s="1" t="str">
        <f>INDEX(Protocol[Mark],MATCH(C5994,Protocol[Step],0))</f>
        <v>10Ama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397010005</v>
      </c>
      <c r="H5994" s="134">
        <f>Systematic[[#This Row],[SampleVariableLabel]]+100*Systematic[[#This Row],[State]]</f>
        <v>397011205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398</v>
      </c>
      <c r="B5995" s="1">
        <f>IF(C5995=0,IF(B5994=Protocol!$V$20,1,B5994+1),B5994)</f>
        <v>1</v>
      </c>
      <c r="C5995" s="1">
        <f>IF(C5994+1=Protocol!$V$21,0,C5994+1)</f>
        <v>0</v>
      </c>
      <c r="D5995" s="1">
        <f t="shared" si="203"/>
        <v>6</v>
      </c>
      <c r="E5995" s="1" t="str">
        <f>INDEX(Protocol[Mark],MATCH(C5995,Protocol[Step],0))</f>
        <v>0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398010006</v>
      </c>
      <c r="H5995" s="134">
        <f>Systematic[[#This Row],[SampleVariableLabel]]+100*Systematic[[#This Row],[State]]</f>
        <v>398010006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398</v>
      </c>
      <c r="B5996" s="1">
        <f>IF(C5996=0,IF(B5995=Protocol!$V$20,1,B5995+1),B5995)</f>
        <v>1</v>
      </c>
      <c r="C5996" s="1">
        <f>IF(C5995+1=Protocol!$V$21,0,C5995+1)</f>
        <v>1</v>
      </c>
      <c r="D5996" s="1">
        <f t="shared" si="203"/>
        <v>1</v>
      </c>
      <c r="E5996" s="1" t="str">
        <f>INDEX(Protocol[Mark],MATCH(C5996,Protocol[Step],0))</f>
        <v>1D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398010001</v>
      </c>
      <c r="H5996" s="134">
        <f>Systematic[[#This Row],[SampleVariableLabel]]+100*Systematic[[#This Row],[State]]</f>
        <v>398010101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398</v>
      </c>
      <c r="B5997" s="1">
        <f>IF(C5997=0,IF(B5996=Protocol!$V$20,1,B5996+1),B5996)</f>
        <v>1</v>
      </c>
      <c r="C5997" s="1">
        <f>IF(C5996+1=Protocol!$V$21,0,C5996+1)</f>
        <v>2</v>
      </c>
      <c r="D5997" s="1">
        <f t="shared" si="203"/>
        <v>2</v>
      </c>
      <c r="E5997" s="1" t="str">
        <f>INDEX(Protocol[Mark],MATCH(C5997,Protocol[Step],0))</f>
        <v>(M.1)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398010002</v>
      </c>
      <c r="H5997" s="134">
        <f>Systematic[[#This Row],[SampleVariableLabel]]+100*Systematic[[#This Row],[State]]</f>
        <v>398010202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398</v>
      </c>
      <c r="B5998" s="1">
        <f>IF(C5998=0,IF(B5997=Protocol!$V$20,1,B5997+1),B5997)</f>
        <v>1</v>
      </c>
      <c r="C5998" s="1">
        <f>IF(C5997+1=Protocol!$V$21,0,C5997+1)</f>
        <v>3</v>
      </c>
      <c r="D5998" s="1">
        <f t="shared" si="203"/>
        <v>3</v>
      </c>
      <c r="E5998" s="1" t="str">
        <f>INDEX(Protocol[Mark],MATCH(C5998,Protocol[Step],0))</f>
        <v>2Oct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398010003</v>
      </c>
      <c r="H5998" s="134">
        <f>Systematic[[#This Row],[SampleVariableLabel]]+100*Systematic[[#This Row],[State]]</f>
        <v>398010303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398</v>
      </c>
      <c r="B5999" s="1">
        <f>IF(C5999=0,IF(B5998=Protocol!$V$20,1,B5998+1),B5998)</f>
        <v>1</v>
      </c>
      <c r="C5999" s="1">
        <f>IF(C5998+1=Protocol!$V$21,0,C5998+1)</f>
        <v>4</v>
      </c>
      <c r="D5999" s="1">
        <f t="shared" si="203"/>
        <v>4</v>
      </c>
      <c r="E5999" s="1" t="str">
        <f>INDEX(Protocol[Mark],MATCH(C5999,Protocol[Step],0))</f>
        <v>3M2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398010004</v>
      </c>
      <c r="H5999" s="134">
        <f>Systematic[[#This Row],[SampleVariableLabel]]+100*Systematic[[#This Row],[State]]</f>
        <v>398010404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398</v>
      </c>
      <c r="B6000" s="1">
        <f>IF(C6000=0,IF(B5999=Protocol!$V$20,1,B5999+1),B5999)</f>
        <v>1</v>
      </c>
      <c r="C6000" s="1">
        <f>IF(C5999+1=Protocol!$V$21,0,C5999+1)</f>
        <v>5</v>
      </c>
      <c r="D6000" s="1">
        <f t="shared" si="203"/>
        <v>5</v>
      </c>
      <c r="E6000" s="1" t="str">
        <f>INDEX(Protocol[Mark],MATCH(C6000,Protocol[Step],0))</f>
        <v>M(c)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398010005</v>
      </c>
      <c r="H6000" s="134">
        <f>Systematic[[#This Row],[SampleVariableLabel]]+100*Systematic[[#This Row],[State]]</f>
        <v>398010505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398</v>
      </c>
      <c r="B6001" s="1">
        <f>IF(C6001=0,IF(B6000=Protocol!$V$20,1,B6000+1),B6000)</f>
        <v>1</v>
      </c>
      <c r="C6001" s="1">
        <f>IF(C6000+1=Protocol!$V$21,0,C6000+1)</f>
        <v>6</v>
      </c>
      <c r="D6001" s="1">
        <f t="shared" si="203"/>
        <v>6</v>
      </c>
      <c r="E6001" s="1" t="str">
        <f>INDEX(Protocol[Mark],MATCH(C6001,Protocol[Step],0))</f>
        <v>4P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398010006</v>
      </c>
      <c r="H6001" s="134">
        <f>Systematic[[#This Row],[SampleVariableLabel]]+100*Systematic[[#This Row],[State]]</f>
        <v>398010606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398</v>
      </c>
      <c r="B6002" s="1">
        <f>IF(C6002=0,IF(B6001=Protocol!$V$20,1,B6001+1),B6001)</f>
        <v>1</v>
      </c>
      <c r="C6002" s="1">
        <f>IF(C6001+1=Protocol!$V$21,0,C6001+1)</f>
        <v>7</v>
      </c>
      <c r="D6002" s="1">
        <f t="shared" si="203"/>
        <v>1</v>
      </c>
      <c r="E6002" s="1" t="str">
        <f>INDEX(Protocol[Mark],MATCH(C6002,Protocol[Step],0))</f>
        <v>5G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398010001</v>
      </c>
      <c r="H6002" s="134">
        <f>Systematic[[#This Row],[SampleVariableLabel]]+100*Systematic[[#This Row],[State]]</f>
        <v>398010701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398</v>
      </c>
      <c r="B6003" s="1">
        <f>IF(C6003=0,IF(B6002=Protocol!$V$20,1,B6002+1),B6002)</f>
        <v>1</v>
      </c>
      <c r="C6003" s="1">
        <f>IF(C6002+1=Protocol!$V$21,0,C6002+1)</f>
        <v>8</v>
      </c>
      <c r="D6003" s="1">
        <f t="shared" si="203"/>
        <v>2</v>
      </c>
      <c r="E6003" s="1" t="str">
        <f>INDEX(Protocol[Mark],MATCH(C6003,Protocol[Step],0))</f>
        <v>6S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398010002</v>
      </c>
      <c r="H6003" s="134">
        <f>Systematic[[#This Row],[SampleVariableLabel]]+100*Systematic[[#This Row],[State]]</f>
        <v>398010802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398</v>
      </c>
      <c r="B6004" s="1">
        <f>IF(C6004=0,IF(B6003=Protocol!$V$20,1,B6003+1),B6003)</f>
        <v>1</v>
      </c>
      <c r="C6004" s="1">
        <f>IF(C6003+1=Protocol!$V$21,0,C6003+1)</f>
        <v>9</v>
      </c>
      <c r="D6004" s="1">
        <f t="shared" si="203"/>
        <v>3</v>
      </c>
      <c r="E6004" s="1" t="str">
        <f>INDEX(Protocol[Mark],MATCH(C6004,Protocol[Step],0))</f>
        <v>7Gp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398010003</v>
      </c>
      <c r="H6004" s="134">
        <f>Systematic[[#This Row],[SampleVariableLabel]]+100*Systematic[[#This Row],[State]]</f>
        <v>398010903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398</v>
      </c>
      <c r="B6005" s="1">
        <f>IF(C6005=0,IF(B6004=Protocol!$V$20,1,B6004+1),B6004)</f>
        <v>1</v>
      </c>
      <c r="C6005" s="1">
        <f>IF(C6004+1=Protocol!$V$21,0,C6004+1)</f>
        <v>10</v>
      </c>
      <c r="D6005" s="1">
        <f t="shared" si="203"/>
        <v>4</v>
      </c>
      <c r="E6005" s="1" t="str">
        <f>INDEX(Protocol[Mark],MATCH(C6005,Protocol[Step],0))</f>
        <v>8U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398010004</v>
      </c>
      <c r="H6005" s="134">
        <f>Systematic[[#This Row],[SampleVariableLabel]]+100*Systematic[[#This Row],[State]]</f>
        <v>398011004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398</v>
      </c>
      <c r="B6006" s="1">
        <f>IF(C6006=0,IF(B6005=Protocol!$V$20,1,B6005+1),B6005)</f>
        <v>1</v>
      </c>
      <c r="C6006" s="1">
        <f>IF(C6005+1=Protocol!$V$21,0,C6005+1)</f>
        <v>11</v>
      </c>
      <c r="D6006" s="1">
        <f t="shared" si="203"/>
        <v>5</v>
      </c>
      <c r="E6006" s="1" t="str">
        <f>INDEX(Protocol[Mark],MATCH(C6006,Protocol[Step],0))</f>
        <v>9Rot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398010005</v>
      </c>
      <c r="H6006" s="134">
        <f>Systematic[[#This Row],[SampleVariableLabel]]+100*Systematic[[#This Row],[State]]</f>
        <v>398011105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398</v>
      </c>
      <c r="B6007" s="1">
        <f>IF(C6007=0,IF(B6006=Protocol!$V$20,1,B6006+1),B6006)</f>
        <v>1</v>
      </c>
      <c r="C6007" s="1">
        <f>IF(C6006+1=Protocol!$V$21,0,C6006+1)</f>
        <v>12</v>
      </c>
      <c r="D6007" s="1">
        <f t="shared" si="203"/>
        <v>6</v>
      </c>
      <c r="E6007" s="1" t="str">
        <f>INDEX(Protocol[Mark],MATCH(C6007,Protocol[Step],0))</f>
        <v>10Ama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398010006</v>
      </c>
      <c r="H6007" s="134">
        <f>Systematic[[#This Row],[SampleVariableLabel]]+100*Systematic[[#This Row],[State]]</f>
        <v>398011206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399</v>
      </c>
      <c r="B6008" s="1">
        <f>IF(C6008=0,IF(B6007=Protocol!$V$20,1,B6007+1),B6007)</f>
        <v>1</v>
      </c>
      <c r="C6008" s="1">
        <f>IF(C6007+1=Protocol!$V$21,0,C6007+1)</f>
        <v>0</v>
      </c>
      <c r="D6008" s="1">
        <f t="shared" si="203"/>
        <v>1</v>
      </c>
      <c r="E6008" s="1" t="str">
        <f>INDEX(Protocol[Mark],MATCH(C6008,Protocol[Step],0))</f>
        <v>0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399010001</v>
      </c>
      <c r="H6008" s="134">
        <f>Systematic[[#This Row],[SampleVariableLabel]]+100*Systematic[[#This Row],[State]]</f>
        <v>399010001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399</v>
      </c>
      <c r="B6009" s="1">
        <f>IF(C6009=0,IF(B6008=Protocol!$V$20,1,B6008+1),B6008)</f>
        <v>1</v>
      </c>
      <c r="C6009" s="1">
        <f>IF(C6008+1=Protocol!$V$21,0,C6008+1)</f>
        <v>1</v>
      </c>
      <c r="D6009" s="1">
        <f t="shared" si="203"/>
        <v>2</v>
      </c>
      <c r="E6009" s="1" t="str">
        <f>INDEX(Protocol[Mark],MATCH(C6009,Protocol[Step],0))</f>
        <v>1D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399010002</v>
      </c>
      <c r="H6009" s="134">
        <f>Systematic[[#This Row],[SampleVariableLabel]]+100*Systematic[[#This Row],[State]]</f>
        <v>399010102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399</v>
      </c>
      <c r="B6010" s="1">
        <f>IF(C6010=0,IF(B6009=Protocol!$V$20,1,B6009+1),B6009)</f>
        <v>1</v>
      </c>
      <c r="C6010" s="1">
        <f>IF(C6009+1=Protocol!$V$21,0,C6009+1)</f>
        <v>2</v>
      </c>
      <c r="D6010" s="1">
        <f t="shared" si="203"/>
        <v>3</v>
      </c>
      <c r="E6010" s="1" t="str">
        <f>INDEX(Protocol[Mark],MATCH(C6010,Protocol[Step],0))</f>
        <v>(M.1)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399010003</v>
      </c>
      <c r="H6010" s="134">
        <f>Systematic[[#This Row],[SampleVariableLabel]]+100*Systematic[[#This Row],[State]]</f>
        <v>399010203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399</v>
      </c>
      <c r="B6011" s="1">
        <f>IF(C6011=0,IF(B6010=Protocol!$V$20,1,B6010+1),B6010)</f>
        <v>1</v>
      </c>
      <c r="C6011" s="1">
        <f>IF(C6010+1=Protocol!$V$21,0,C6010+1)</f>
        <v>3</v>
      </c>
      <c r="D6011" s="1">
        <f t="shared" si="203"/>
        <v>4</v>
      </c>
      <c r="E6011" s="1" t="str">
        <f>INDEX(Protocol[Mark],MATCH(C6011,Protocol[Step],0))</f>
        <v>2Oct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399010004</v>
      </c>
      <c r="H6011" s="134">
        <f>Systematic[[#This Row],[SampleVariableLabel]]+100*Systematic[[#This Row],[State]]</f>
        <v>399010304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399</v>
      </c>
      <c r="B6012" s="1">
        <f>IF(C6012=0,IF(B6011=Protocol!$V$20,1,B6011+1),B6011)</f>
        <v>1</v>
      </c>
      <c r="C6012" s="1">
        <f>IF(C6011+1=Protocol!$V$21,0,C6011+1)</f>
        <v>4</v>
      </c>
      <c r="D6012" s="1">
        <f t="shared" si="203"/>
        <v>5</v>
      </c>
      <c r="E6012" s="1" t="str">
        <f>INDEX(Protocol[Mark],MATCH(C6012,Protocol[Step],0))</f>
        <v>3M2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399010005</v>
      </c>
      <c r="H6012" s="134">
        <f>Systematic[[#This Row],[SampleVariableLabel]]+100*Systematic[[#This Row],[State]]</f>
        <v>399010405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399</v>
      </c>
      <c r="B6013" s="1">
        <f>IF(C6013=0,IF(B6012=Protocol!$V$20,1,B6012+1),B6012)</f>
        <v>1</v>
      </c>
      <c r="C6013" s="1">
        <f>IF(C6012+1=Protocol!$V$21,0,C6012+1)</f>
        <v>5</v>
      </c>
      <c r="D6013" s="1">
        <f t="shared" si="203"/>
        <v>6</v>
      </c>
      <c r="E6013" s="1" t="str">
        <f>INDEX(Protocol[Mark],MATCH(C6013,Protocol[Step],0))</f>
        <v>M(c)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399010006</v>
      </c>
      <c r="H6013" s="134">
        <f>Systematic[[#This Row],[SampleVariableLabel]]+100*Systematic[[#This Row],[State]]</f>
        <v>399010506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399</v>
      </c>
      <c r="B6014" s="1">
        <f>IF(C6014=0,IF(B6013=Protocol!$V$20,1,B6013+1),B6013)</f>
        <v>1</v>
      </c>
      <c r="C6014" s="1">
        <f>IF(C6013+1=Protocol!$V$21,0,C6013+1)</f>
        <v>6</v>
      </c>
      <c r="D6014" s="1">
        <f t="shared" si="203"/>
        <v>1</v>
      </c>
      <c r="E6014" s="1" t="str">
        <f>INDEX(Protocol[Mark],MATCH(C6014,Protocol[Step],0))</f>
        <v>4P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399010001</v>
      </c>
      <c r="H6014" s="134">
        <f>Systematic[[#This Row],[SampleVariableLabel]]+100*Systematic[[#This Row],[State]]</f>
        <v>399010601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399</v>
      </c>
      <c r="B6015" s="1">
        <f>IF(C6015=0,IF(B6014=Protocol!$V$20,1,B6014+1),B6014)</f>
        <v>1</v>
      </c>
      <c r="C6015" s="1">
        <f>IF(C6014+1=Protocol!$V$21,0,C6014+1)</f>
        <v>7</v>
      </c>
      <c r="D6015" s="1">
        <f t="shared" si="203"/>
        <v>2</v>
      </c>
      <c r="E6015" s="1" t="str">
        <f>INDEX(Protocol[Mark],MATCH(C6015,Protocol[Step],0))</f>
        <v>5G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399010002</v>
      </c>
      <c r="H6015" s="134">
        <f>Systematic[[#This Row],[SampleVariableLabel]]+100*Systematic[[#This Row],[State]]</f>
        <v>399010702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399</v>
      </c>
      <c r="B6016" s="1">
        <f>IF(C6016=0,IF(B6015=Protocol!$V$20,1,B6015+1),B6015)</f>
        <v>1</v>
      </c>
      <c r="C6016" s="1">
        <f>IF(C6015+1=Protocol!$V$21,0,C6015+1)</f>
        <v>8</v>
      </c>
      <c r="D6016" s="1">
        <f t="shared" si="203"/>
        <v>3</v>
      </c>
      <c r="E6016" s="1" t="str">
        <f>INDEX(Protocol[Mark],MATCH(C6016,Protocol[Step],0))</f>
        <v>6S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399010003</v>
      </c>
      <c r="H6016" s="134">
        <f>Systematic[[#This Row],[SampleVariableLabel]]+100*Systematic[[#This Row],[State]]</f>
        <v>399010803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399</v>
      </c>
      <c r="B6017" s="1">
        <f>IF(C6017=0,IF(B6016=Protocol!$V$20,1,B6016+1),B6016)</f>
        <v>1</v>
      </c>
      <c r="C6017" s="1">
        <f>IF(C6016+1=Protocol!$V$21,0,C6016+1)</f>
        <v>9</v>
      </c>
      <c r="D6017" s="1">
        <f t="shared" si="203"/>
        <v>4</v>
      </c>
      <c r="E6017" s="1" t="str">
        <f>INDEX(Protocol[Mark],MATCH(C6017,Protocol[Step],0))</f>
        <v>7Gp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399010004</v>
      </c>
      <c r="H6017" s="134">
        <f>Systematic[[#This Row],[SampleVariableLabel]]+100*Systematic[[#This Row],[State]]</f>
        <v>399010904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399</v>
      </c>
      <c r="B6018" s="1">
        <f>IF(C6018=0,IF(B6017=Protocol!$V$20,1,B6017+1),B6017)</f>
        <v>1</v>
      </c>
      <c r="C6018" s="1">
        <f>IF(C6017+1=Protocol!$V$21,0,C6017+1)</f>
        <v>10</v>
      </c>
      <c r="D6018" s="1">
        <f t="shared" si="203"/>
        <v>5</v>
      </c>
      <c r="E6018" s="1" t="str">
        <f>INDEX(Protocol[Mark],MATCH(C6018,Protocol[Step],0))</f>
        <v>8U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399010005</v>
      </c>
      <c r="H6018" s="134">
        <f>Systematic[[#This Row],[SampleVariableLabel]]+100*Systematic[[#This Row],[State]]</f>
        <v>399011005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399</v>
      </c>
      <c r="B6019" s="1">
        <f>IF(C6019=0,IF(B6018=Protocol!$V$20,1,B6018+1),B6018)</f>
        <v>1</v>
      </c>
      <c r="C6019" s="1">
        <f>IF(C6018+1=Protocol!$V$21,0,C6018+1)</f>
        <v>11</v>
      </c>
      <c r="D6019" s="1">
        <f t="shared" ref="D6019:D6082" si="205">IF(D6018=nVariables,1,D6018+1)</f>
        <v>6</v>
      </c>
      <c r="E6019" s="1" t="str">
        <f>INDEX(Protocol[Mark],MATCH(C6019,Protocol[Step],0))</f>
        <v>9Rot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399010006</v>
      </c>
      <c r="H6019" s="134">
        <f>Systematic[[#This Row],[SampleVariableLabel]]+100*Systematic[[#This Row],[State]]</f>
        <v>399011106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399</v>
      </c>
      <c r="B6020" s="1">
        <f>IF(C6020=0,IF(B6019=Protocol!$V$20,1,B6019+1),B6019)</f>
        <v>1</v>
      </c>
      <c r="C6020" s="1">
        <f>IF(C6019+1=Protocol!$V$21,0,C6019+1)</f>
        <v>12</v>
      </c>
      <c r="D6020" s="1">
        <f t="shared" si="205"/>
        <v>1</v>
      </c>
      <c r="E6020" s="1" t="str">
        <f>INDEX(Protocol[Mark],MATCH(C6020,Protocol[Step],0))</f>
        <v>10Ama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399010001</v>
      </c>
      <c r="H6020" s="134">
        <f>Systematic[[#This Row],[SampleVariableLabel]]+100*Systematic[[#This Row],[State]]</f>
        <v>399011201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400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0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400010002</v>
      </c>
      <c r="H6021" s="134">
        <f>Systematic[[#This Row],[SampleVariableLabel]]+100*Systematic[[#This Row],[State]]</f>
        <v>400010002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400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1D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400010003</v>
      </c>
      <c r="H6022" s="134">
        <f>Systematic[[#This Row],[SampleVariableLabel]]+100*Systematic[[#This Row],[State]]</f>
        <v>400010103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400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(M.1)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400010004</v>
      </c>
      <c r="H6023" s="134">
        <f>Systematic[[#This Row],[SampleVariableLabel]]+100*Systematic[[#This Row],[State]]</f>
        <v>400010204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400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2Oct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400010005</v>
      </c>
      <c r="H6024" s="134">
        <f>Systematic[[#This Row],[SampleVariableLabel]]+100*Systematic[[#This Row],[State]]</f>
        <v>400010305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400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3M2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400010006</v>
      </c>
      <c r="H6025" s="134">
        <f>Systematic[[#This Row],[SampleVariableLabel]]+100*Systematic[[#This Row],[State]]</f>
        <v>400010406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400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M(c)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400010001</v>
      </c>
      <c r="H6026" s="134">
        <f>Systematic[[#This Row],[SampleVariableLabel]]+100*Systematic[[#This Row],[State]]</f>
        <v>400010501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400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4P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400010002</v>
      </c>
      <c r="H6027" s="134">
        <f>Systematic[[#This Row],[SampleVariableLabel]]+100*Systematic[[#This Row],[State]]</f>
        <v>400010602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400</v>
      </c>
      <c r="B6028" s="1">
        <f>IF(C6028=0,IF(B6027=Protocol!$V$20,1,B6027+1),B6027)</f>
        <v>1</v>
      </c>
      <c r="C6028" s="1">
        <f>IF(C6027+1=Protocol!$V$21,0,C6027+1)</f>
        <v>7</v>
      </c>
      <c r="D6028" s="1">
        <f t="shared" si="205"/>
        <v>3</v>
      </c>
      <c r="E6028" s="1" t="str">
        <f>INDEX(Protocol[Mark],MATCH(C6028,Protocol[Step],0))</f>
        <v>5G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400010003</v>
      </c>
      <c r="H6028" s="134">
        <f>Systematic[[#This Row],[SampleVariableLabel]]+100*Systematic[[#This Row],[State]]</f>
        <v>400010703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400</v>
      </c>
      <c r="B6029" s="1">
        <f>IF(C6029=0,IF(B6028=Protocol!$V$20,1,B6028+1),B6028)</f>
        <v>1</v>
      </c>
      <c r="C6029" s="1">
        <f>IF(C6028+1=Protocol!$V$21,0,C6028+1)</f>
        <v>8</v>
      </c>
      <c r="D6029" s="1">
        <f t="shared" si="205"/>
        <v>4</v>
      </c>
      <c r="E6029" s="1" t="str">
        <f>INDEX(Protocol[Mark],MATCH(C6029,Protocol[Step],0))</f>
        <v>6S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400010004</v>
      </c>
      <c r="H6029" s="134">
        <f>Systematic[[#This Row],[SampleVariableLabel]]+100*Systematic[[#This Row],[State]]</f>
        <v>400010804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400</v>
      </c>
      <c r="B6030" s="1">
        <f>IF(C6030=0,IF(B6029=Protocol!$V$20,1,B6029+1),B6029)</f>
        <v>1</v>
      </c>
      <c r="C6030" s="1">
        <f>IF(C6029+1=Protocol!$V$21,0,C6029+1)</f>
        <v>9</v>
      </c>
      <c r="D6030" s="1">
        <f t="shared" si="205"/>
        <v>5</v>
      </c>
      <c r="E6030" s="1" t="str">
        <f>INDEX(Protocol[Mark],MATCH(C6030,Protocol[Step],0))</f>
        <v>7Gp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400010005</v>
      </c>
      <c r="H6030" s="134">
        <f>Systematic[[#This Row],[SampleVariableLabel]]+100*Systematic[[#This Row],[State]]</f>
        <v>400010905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400</v>
      </c>
      <c r="B6031" s="1">
        <f>IF(C6031=0,IF(B6030=Protocol!$V$20,1,B6030+1),B6030)</f>
        <v>1</v>
      </c>
      <c r="C6031" s="1">
        <f>IF(C6030+1=Protocol!$V$21,0,C6030+1)</f>
        <v>10</v>
      </c>
      <c r="D6031" s="1">
        <f t="shared" si="205"/>
        <v>6</v>
      </c>
      <c r="E6031" s="1" t="str">
        <f>INDEX(Protocol[Mark],MATCH(C6031,Protocol[Step],0))</f>
        <v>8U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400010006</v>
      </c>
      <c r="H6031" s="134">
        <f>Systematic[[#This Row],[SampleVariableLabel]]+100*Systematic[[#This Row],[State]]</f>
        <v>400011006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400</v>
      </c>
      <c r="B6032" s="1">
        <f>IF(C6032=0,IF(B6031=Protocol!$V$20,1,B6031+1),B6031)</f>
        <v>1</v>
      </c>
      <c r="C6032" s="1">
        <f>IF(C6031+1=Protocol!$V$21,0,C6031+1)</f>
        <v>11</v>
      </c>
      <c r="D6032" s="1">
        <f t="shared" si="205"/>
        <v>1</v>
      </c>
      <c r="E6032" s="1" t="str">
        <f>INDEX(Protocol[Mark],MATCH(C6032,Protocol[Step],0))</f>
        <v>9Rot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400010001</v>
      </c>
      <c r="H6032" s="134">
        <f>Systematic[[#This Row],[SampleVariableLabel]]+100*Systematic[[#This Row],[State]]</f>
        <v>400011101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400</v>
      </c>
      <c r="B6033" s="1">
        <f>IF(C6033=0,IF(B6032=Protocol!$V$20,1,B6032+1),B6032)</f>
        <v>1</v>
      </c>
      <c r="C6033" s="1">
        <f>IF(C6032+1=Protocol!$V$21,0,C6032+1)</f>
        <v>12</v>
      </c>
      <c r="D6033" s="1">
        <f t="shared" si="205"/>
        <v>2</v>
      </c>
      <c r="E6033" s="1" t="str">
        <f>INDEX(Protocol[Mark],MATCH(C6033,Protocol[Step],0))</f>
        <v>10Ama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400010002</v>
      </c>
      <c r="H6033" s="134">
        <f>Systematic[[#This Row],[SampleVariableLabel]]+100*Systematic[[#This Row],[State]]</f>
        <v>400011202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401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0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401010003</v>
      </c>
      <c r="H6034" s="134">
        <f>Systematic[[#This Row],[SampleVariableLabel]]+100*Systematic[[#This Row],[State]]</f>
        <v>401010003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401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401010004</v>
      </c>
      <c r="H6035" s="134">
        <f>Systematic[[#This Row],[SampleVariableLabel]]+100*Systematic[[#This Row],[State]]</f>
        <v>401010104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401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(M.1)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401010005</v>
      </c>
      <c r="H6036" s="134">
        <f>Systematic[[#This Row],[SampleVariableLabel]]+100*Systematic[[#This Row],[State]]</f>
        <v>401010205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401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2Oct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401010006</v>
      </c>
      <c r="H6037" s="134">
        <f>Systematic[[#This Row],[SampleVariableLabel]]+100*Systematic[[#This Row],[State]]</f>
        <v>401010306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401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3M2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401010001</v>
      </c>
      <c r="H6038" s="134">
        <f>Systematic[[#This Row],[SampleVariableLabel]]+100*Systematic[[#This Row],[State]]</f>
        <v>401010401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401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M(c)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401010002</v>
      </c>
      <c r="H6039" s="134">
        <f>Systematic[[#This Row],[SampleVariableLabel]]+100*Systematic[[#This Row],[State]]</f>
        <v>401010502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401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4P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401010003</v>
      </c>
      <c r="H6040" s="134">
        <f>Systematic[[#This Row],[SampleVariableLabel]]+100*Systematic[[#This Row],[State]]</f>
        <v>401010603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401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5G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401010004</v>
      </c>
      <c r="H6041" s="134">
        <f>Systematic[[#This Row],[SampleVariableLabel]]+100*Systematic[[#This Row],[State]]</f>
        <v>401010704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401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6S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401010005</v>
      </c>
      <c r="H6042" s="134">
        <f>Systematic[[#This Row],[SampleVariableLabel]]+100*Systematic[[#This Row],[State]]</f>
        <v>401010805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401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7Gp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401010006</v>
      </c>
      <c r="H6043" s="134">
        <f>Systematic[[#This Row],[SampleVariableLabel]]+100*Systematic[[#This Row],[State]]</f>
        <v>401010906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401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8U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401010001</v>
      </c>
      <c r="H6044" s="134">
        <f>Systematic[[#This Row],[SampleVariableLabel]]+100*Systematic[[#This Row],[State]]</f>
        <v>401011001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401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9Rot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401010002</v>
      </c>
      <c r="H6045" s="134">
        <f>Systematic[[#This Row],[SampleVariableLabel]]+100*Systematic[[#This Row],[State]]</f>
        <v>401011102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401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10Ama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401010003</v>
      </c>
      <c r="H6046" s="134">
        <f>Systematic[[#This Row],[SampleVariableLabel]]+100*Systematic[[#This Row],[State]]</f>
        <v>401011203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402</v>
      </c>
      <c r="B6047" s="1">
        <f>IF(C6047=0,IF(B6046=Protocol!$V$20,1,B6046+1),B6046)</f>
        <v>1</v>
      </c>
      <c r="C6047" s="1">
        <f>IF(C6046+1=Protocol!$V$21,0,C6046+1)</f>
        <v>0</v>
      </c>
      <c r="D6047" s="1">
        <f t="shared" si="205"/>
        <v>4</v>
      </c>
      <c r="E6047" s="1" t="str">
        <f>INDEX(Protocol[Mark],MATCH(C6047,Protocol[Step],0))</f>
        <v>0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402010004</v>
      </c>
      <c r="H6047" s="134">
        <f>Systematic[[#This Row],[SampleVariableLabel]]+100*Systematic[[#This Row],[State]]</f>
        <v>402010004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402</v>
      </c>
      <c r="B6048" s="1">
        <f>IF(C6048=0,IF(B6047=Protocol!$V$20,1,B6047+1),B6047)</f>
        <v>1</v>
      </c>
      <c r="C6048" s="1">
        <f>IF(C6047+1=Protocol!$V$21,0,C6047+1)</f>
        <v>1</v>
      </c>
      <c r="D6048" s="1">
        <f t="shared" si="205"/>
        <v>5</v>
      </c>
      <c r="E6048" s="1" t="str">
        <f>INDEX(Protocol[Mark],MATCH(C6048,Protocol[Step],0))</f>
        <v>1D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402010005</v>
      </c>
      <c r="H6048" s="134">
        <f>Systematic[[#This Row],[SampleVariableLabel]]+100*Systematic[[#This Row],[State]]</f>
        <v>402010105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402</v>
      </c>
      <c r="B6049" s="1">
        <f>IF(C6049=0,IF(B6048=Protocol!$V$20,1,B6048+1),B6048)</f>
        <v>1</v>
      </c>
      <c r="C6049" s="1">
        <f>IF(C6048+1=Protocol!$V$21,0,C6048+1)</f>
        <v>2</v>
      </c>
      <c r="D6049" s="1">
        <f t="shared" si="205"/>
        <v>6</v>
      </c>
      <c r="E6049" s="1" t="str">
        <f>INDEX(Protocol[Mark],MATCH(C6049,Protocol[Step],0))</f>
        <v>(M.1)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402010006</v>
      </c>
      <c r="H6049" s="134">
        <f>Systematic[[#This Row],[SampleVariableLabel]]+100*Systematic[[#This Row],[State]]</f>
        <v>402010206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402</v>
      </c>
      <c r="B6050" s="1">
        <f>IF(C6050=0,IF(B6049=Protocol!$V$20,1,B6049+1),B6049)</f>
        <v>1</v>
      </c>
      <c r="C6050" s="1">
        <f>IF(C6049+1=Protocol!$V$21,0,C6049+1)</f>
        <v>3</v>
      </c>
      <c r="D6050" s="1">
        <f t="shared" si="205"/>
        <v>1</v>
      </c>
      <c r="E6050" s="1" t="str">
        <f>INDEX(Protocol[Mark],MATCH(C6050,Protocol[Step],0))</f>
        <v>2Oct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402010001</v>
      </c>
      <c r="H6050" s="134">
        <f>Systematic[[#This Row],[SampleVariableLabel]]+100*Systematic[[#This Row],[State]]</f>
        <v>402010301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402</v>
      </c>
      <c r="B6051" s="1">
        <f>IF(C6051=0,IF(B6050=Protocol!$V$20,1,B6050+1),B6050)</f>
        <v>1</v>
      </c>
      <c r="C6051" s="1">
        <f>IF(C6050+1=Protocol!$V$21,0,C6050+1)</f>
        <v>4</v>
      </c>
      <c r="D6051" s="1">
        <f t="shared" si="205"/>
        <v>2</v>
      </c>
      <c r="E6051" s="1" t="str">
        <f>INDEX(Protocol[Mark],MATCH(C6051,Protocol[Step],0))</f>
        <v>3M2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402010002</v>
      </c>
      <c r="H6051" s="134">
        <f>Systematic[[#This Row],[SampleVariableLabel]]+100*Systematic[[#This Row],[State]]</f>
        <v>402010402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402</v>
      </c>
      <c r="B6052" s="1">
        <f>IF(C6052=0,IF(B6051=Protocol!$V$20,1,B6051+1),B6051)</f>
        <v>1</v>
      </c>
      <c r="C6052" s="1">
        <f>IF(C6051+1=Protocol!$V$21,0,C6051+1)</f>
        <v>5</v>
      </c>
      <c r="D6052" s="1">
        <f t="shared" si="205"/>
        <v>3</v>
      </c>
      <c r="E6052" s="1" t="str">
        <f>INDEX(Protocol[Mark],MATCH(C6052,Protocol[Step],0))</f>
        <v>M(c)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402010003</v>
      </c>
      <c r="H6052" s="134">
        <f>Systematic[[#This Row],[SampleVariableLabel]]+100*Systematic[[#This Row],[State]]</f>
        <v>402010503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402</v>
      </c>
      <c r="B6053" s="1">
        <f>IF(C6053=0,IF(B6052=Protocol!$V$20,1,B6052+1),B6052)</f>
        <v>1</v>
      </c>
      <c r="C6053" s="1">
        <f>IF(C6052+1=Protocol!$V$21,0,C6052+1)</f>
        <v>6</v>
      </c>
      <c r="D6053" s="1">
        <f t="shared" si="205"/>
        <v>4</v>
      </c>
      <c r="E6053" s="1" t="str">
        <f>INDEX(Protocol[Mark],MATCH(C6053,Protocol[Step],0))</f>
        <v>4P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402010004</v>
      </c>
      <c r="H6053" s="134">
        <f>Systematic[[#This Row],[SampleVariableLabel]]+100*Systematic[[#This Row],[State]]</f>
        <v>402010604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402</v>
      </c>
      <c r="B6054" s="1">
        <f>IF(C6054=0,IF(B6053=Protocol!$V$20,1,B6053+1),B6053)</f>
        <v>1</v>
      </c>
      <c r="C6054" s="1">
        <f>IF(C6053+1=Protocol!$V$21,0,C6053+1)</f>
        <v>7</v>
      </c>
      <c r="D6054" s="1">
        <f t="shared" si="205"/>
        <v>5</v>
      </c>
      <c r="E6054" s="1" t="str">
        <f>INDEX(Protocol[Mark],MATCH(C6054,Protocol[Step],0))</f>
        <v>5G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402010005</v>
      </c>
      <c r="H6054" s="134">
        <f>Systematic[[#This Row],[SampleVariableLabel]]+100*Systematic[[#This Row],[State]]</f>
        <v>402010705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402</v>
      </c>
      <c r="B6055" s="1">
        <f>IF(C6055=0,IF(B6054=Protocol!$V$20,1,B6054+1),B6054)</f>
        <v>1</v>
      </c>
      <c r="C6055" s="1">
        <f>IF(C6054+1=Protocol!$V$21,0,C6054+1)</f>
        <v>8</v>
      </c>
      <c r="D6055" s="1">
        <f t="shared" si="205"/>
        <v>6</v>
      </c>
      <c r="E6055" s="1" t="str">
        <f>INDEX(Protocol[Mark],MATCH(C6055,Protocol[Step],0))</f>
        <v>6S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402010006</v>
      </c>
      <c r="H6055" s="134">
        <f>Systematic[[#This Row],[SampleVariableLabel]]+100*Systematic[[#This Row],[State]]</f>
        <v>402010806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402</v>
      </c>
      <c r="B6056" s="1">
        <f>IF(C6056=0,IF(B6055=Protocol!$V$20,1,B6055+1),B6055)</f>
        <v>1</v>
      </c>
      <c r="C6056" s="1">
        <f>IF(C6055+1=Protocol!$V$21,0,C6055+1)</f>
        <v>9</v>
      </c>
      <c r="D6056" s="1">
        <f t="shared" si="205"/>
        <v>1</v>
      </c>
      <c r="E6056" s="1" t="str">
        <f>INDEX(Protocol[Mark],MATCH(C6056,Protocol[Step],0))</f>
        <v>7Gp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402010001</v>
      </c>
      <c r="H6056" s="134">
        <f>Systematic[[#This Row],[SampleVariableLabel]]+100*Systematic[[#This Row],[State]]</f>
        <v>402010901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402</v>
      </c>
      <c r="B6057" s="1">
        <f>IF(C6057=0,IF(B6056=Protocol!$V$20,1,B6056+1),B6056)</f>
        <v>1</v>
      </c>
      <c r="C6057" s="1">
        <f>IF(C6056+1=Protocol!$V$21,0,C6056+1)</f>
        <v>10</v>
      </c>
      <c r="D6057" s="1">
        <f t="shared" si="205"/>
        <v>2</v>
      </c>
      <c r="E6057" s="1" t="str">
        <f>INDEX(Protocol[Mark],MATCH(C6057,Protocol[Step],0))</f>
        <v>8U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402010002</v>
      </c>
      <c r="H6057" s="134">
        <f>Systematic[[#This Row],[SampleVariableLabel]]+100*Systematic[[#This Row],[State]]</f>
        <v>402011002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402</v>
      </c>
      <c r="B6058" s="1">
        <f>IF(C6058=0,IF(B6057=Protocol!$V$20,1,B6057+1),B6057)</f>
        <v>1</v>
      </c>
      <c r="C6058" s="1">
        <f>IF(C6057+1=Protocol!$V$21,0,C6057+1)</f>
        <v>11</v>
      </c>
      <c r="D6058" s="1">
        <f t="shared" si="205"/>
        <v>3</v>
      </c>
      <c r="E6058" s="1" t="str">
        <f>INDEX(Protocol[Mark],MATCH(C6058,Protocol[Step],0))</f>
        <v>9Rot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402010003</v>
      </c>
      <c r="H6058" s="134">
        <f>Systematic[[#This Row],[SampleVariableLabel]]+100*Systematic[[#This Row],[State]]</f>
        <v>402011103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402</v>
      </c>
      <c r="B6059" s="1">
        <f>IF(C6059=0,IF(B6058=Protocol!$V$20,1,B6058+1),B6058)</f>
        <v>1</v>
      </c>
      <c r="C6059" s="1">
        <f>IF(C6058+1=Protocol!$V$21,0,C6058+1)</f>
        <v>12</v>
      </c>
      <c r="D6059" s="1">
        <f t="shared" si="205"/>
        <v>4</v>
      </c>
      <c r="E6059" s="1" t="str">
        <f>INDEX(Protocol[Mark],MATCH(C6059,Protocol[Step],0))</f>
        <v>10Ama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402010004</v>
      </c>
      <c r="H6059" s="134">
        <f>Systematic[[#This Row],[SampleVariableLabel]]+100*Systematic[[#This Row],[State]]</f>
        <v>402011204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403</v>
      </c>
      <c r="B6060" s="1">
        <f>IF(C6060=0,IF(B6059=Protocol!$V$20,1,B6059+1),B6059)</f>
        <v>1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0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403010005</v>
      </c>
      <c r="H6060" s="134">
        <f>Systematic[[#This Row],[SampleVariableLabel]]+100*Systematic[[#This Row],[State]]</f>
        <v>403010005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403</v>
      </c>
      <c r="B6061" s="1">
        <f>IF(C6061=0,IF(B6060=Protocol!$V$20,1,B6060+1),B6060)</f>
        <v>1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1D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403010006</v>
      </c>
      <c r="H6061" s="134">
        <f>Systematic[[#This Row],[SampleVariableLabel]]+100*Systematic[[#This Row],[State]]</f>
        <v>403010106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403</v>
      </c>
      <c r="B6062" s="1">
        <f>IF(C6062=0,IF(B6061=Protocol!$V$20,1,B6061+1),B6061)</f>
        <v>1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(M.1)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403010001</v>
      </c>
      <c r="H6062" s="134">
        <f>Systematic[[#This Row],[SampleVariableLabel]]+100*Systematic[[#This Row],[State]]</f>
        <v>403010201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403</v>
      </c>
      <c r="B6063" s="1">
        <f>IF(C6063=0,IF(B6062=Protocol!$V$20,1,B6062+1),B6062)</f>
        <v>1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2Oct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403010002</v>
      </c>
      <c r="H6063" s="134">
        <f>Systematic[[#This Row],[SampleVariableLabel]]+100*Systematic[[#This Row],[State]]</f>
        <v>403010302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403</v>
      </c>
      <c r="B6064" s="1">
        <f>IF(C6064=0,IF(B6063=Protocol!$V$20,1,B6063+1),B6063)</f>
        <v>1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3M2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403010003</v>
      </c>
      <c r="H6064" s="134">
        <f>Systematic[[#This Row],[SampleVariableLabel]]+100*Systematic[[#This Row],[State]]</f>
        <v>403010403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403</v>
      </c>
      <c r="B6065" s="1">
        <f>IF(C6065=0,IF(B6064=Protocol!$V$20,1,B6064+1),B6064)</f>
        <v>1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M(c)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403010004</v>
      </c>
      <c r="H6065" s="134">
        <f>Systematic[[#This Row],[SampleVariableLabel]]+100*Systematic[[#This Row],[State]]</f>
        <v>403010504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403</v>
      </c>
      <c r="B6066" s="1">
        <f>IF(C6066=0,IF(B6065=Protocol!$V$20,1,B6065+1),B6065)</f>
        <v>1</v>
      </c>
      <c r="C6066" s="1">
        <f>IF(C6065+1=Protocol!$V$21,0,C6065+1)</f>
        <v>6</v>
      </c>
      <c r="D6066" s="1">
        <f t="shared" si="205"/>
        <v>5</v>
      </c>
      <c r="E6066" s="1" t="str">
        <f>INDEX(Protocol[Mark],MATCH(C6066,Protocol[Step],0))</f>
        <v>4P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403010005</v>
      </c>
      <c r="H6066" s="134">
        <f>Systematic[[#This Row],[SampleVariableLabel]]+100*Systematic[[#This Row],[State]]</f>
        <v>403010605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403</v>
      </c>
      <c r="B6067" s="1">
        <f>IF(C6067=0,IF(B6066=Protocol!$V$20,1,B6066+1),B6066)</f>
        <v>1</v>
      </c>
      <c r="C6067" s="1">
        <f>IF(C6066+1=Protocol!$V$21,0,C6066+1)</f>
        <v>7</v>
      </c>
      <c r="D6067" s="1">
        <f t="shared" si="205"/>
        <v>6</v>
      </c>
      <c r="E6067" s="1" t="str">
        <f>INDEX(Protocol[Mark],MATCH(C6067,Protocol[Step],0))</f>
        <v>5G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403010006</v>
      </c>
      <c r="H6067" s="134">
        <f>Systematic[[#This Row],[SampleVariableLabel]]+100*Systematic[[#This Row],[State]]</f>
        <v>403010706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403</v>
      </c>
      <c r="B6068" s="1">
        <f>IF(C6068=0,IF(B6067=Protocol!$V$20,1,B6067+1),B6067)</f>
        <v>1</v>
      </c>
      <c r="C6068" s="1">
        <f>IF(C6067+1=Protocol!$V$21,0,C6067+1)</f>
        <v>8</v>
      </c>
      <c r="D6068" s="1">
        <f t="shared" si="205"/>
        <v>1</v>
      </c>
      <c r="E6068" s="1" t="str">
        <f>INDEX(Protocol[Mark],MATCH(C6068,Protocol[Step],0))</f>
        <v>6S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403010001</v>
      </c>
      <c r="H6068" s="134">
        <f>Systematic[[#This Row],[SampleVariableLabel]]+100*Systematic[[#This Row],[State]]</f>
        <v>403010801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403</v>
      </c>
      <c r="B6069" s="1">
        <f>IF(C6069=0,IF(B6068=Protocol!$V$20,1,B6068+1),B6068)</f>
        <v>1</v>
      </c>
      <c r="C6069" s="1">
        <f>IF(C6068+1=Protocol!$V$21,0,C6068+1)</f>
        <v>9</v>
      </c>
      <c r="D6069" s="1">
        <f t="shared" si="205"/>
        <v>2</v>
      </c>
      <c r="E6069" s="1" t="str">
        <f>INDEX(Protocol[Mark],MATCH(C6069,Protocol[Step],0))</f>
        <v>7Gp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403010002</v>
      </c>
      <c r="H6069" s="134">
        <f>Systematic[[#This Row],[SampleVariableLabel]]+100*Systematic[[#This Row],[State]]</f>
        <v>403010902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403</v>
      </c>
      <c r="B6070" s="1">
        <f>IF(C6070=0,IF(B6069=Protocol!$V$20,1,B6069+1),B6069)</f>
        <v>1</v>
      </c>
      <c r="C6070" s="1">
        <f>IF(C6069+1=Protocol!$V$21,0,C6069+1)</f>
        <v>10</v>
      </c>
      <c r="D6070" s="1">
        <f t="shared" si="205"/>
        <v>3</v>
      </c>
      <c r="E6070" s="1" t="str">
        <f>INDEX(Protocol[Mark],MATCH(C6070,Protocol[Step],0))</f>
        <v>8U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403010003</v>
      </c>
      <c r="H6070" s="134">
        <f>Systematic[[#This Row],[SampleVariableLabel]]+100*Systematic[[#This Row],[State]]</f>
        <v>403011003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403</v>
      </c>
      <c r="B6071" s="1">
        <f>IF(C6071=0,IF(B6070=Protocol!$V$20,1,B6070+1),B6070)</f>
        <v>1</v>
      </c>
      <c r="C6071" s="1">
        <f>IF(C6070+1=Protocol!$V$21,0,C6070+1)</f>
        <v>11</v>
      </c>
      <c r="D6071" s="1">
        <f t="shared" si="205"/>
        <v>4</v>
      </c>
      <c r="E6071" s="1" t="str">
        <f>INDEX(Protocol[Mark],MATCH(C6071,Protocol[Step],0))</f>
        <v>9Rot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403010004</v>
      </c>
      <c r="H6071" s="134">
        <f>Systematic[[#This Row],[SampleVariableLabel]]+100*Systematic[[#This Row],[State]]</f>
        <v>403011104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403</v>
      </c>
      <c r="B6072" s="1">
        <f>IF(C6072=0,IF(B6071=Protocol!$V$20,1,B6071+1),B6071)</f>
        <v>1</v>
      </c>
      <c r="C6072" s="1">
        <f>IF(C6071+1=Protocol!$V$21,0,C6071+1)</f>
        <v>12</v>
      </c>
      <c r="D6072" s="1">
        <f t="shared" si="205"/>
        <v>5</v>
      </c>
      <c r="E6072" s="1" t="str">
        <f>INDEX(Protocol[Mark],MATCH(C6072,Protocol[Step],0))</f>
        <v>10Ama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403010005</v>
      </c>
      <c r="H6072" s="134">
        <f>Systematic[[#This Row],[SampleVariableLabel]]+100*Systematic[[#This Row],[State]]</f>
        <v>403011205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404</v>
      </c>
      <c r="B6073" s="1">
        <f>IF(C6073=0,IF(B6072=Protocol!$V$20,1,B6072+1),B6072)</f>
        <v>1</v>
      </c>
      <c r="C6073" s="1">
        <f>IF(C6072+1=Protocol!$V$21,0,C6072+1)</f>
        <v>0</v>
      </c>
      <c r="D6073" s="1">
        <f t="shared" si="205"/>
        <v>6</v>
      </c>
      <c r="E6073" s="1" t="str">
        <f>INDEX(Protocol[Mark],MATCH(C6073,Protocol[Step],0))</f>
        <v>0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404010006</v>
      </c>
      <c r="H6073" s="134">
        <f>Systematic[[#This Row],[SampleVariableLabel]]+100*Systematic[[#This Row],[State]]</f>
        <v>404010006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404</v>
      </c>
      <c r="B6074" s="1">
        <f>IF(C6074=0,IF(B6073=Protocol!$V$20,1,B6073+1),B6073)</f>
        <v>1</v>
      </c>
      <c r="C6074" s="1">
        <f>IF(C6073+1=Protocol!$V$21,0,C6073+1)</f>
        <v>1</v>
      </c>
      <c r="D6074" s="1">
        <f t="shared" si="205"/>
        <v>1</v>
      </c>
      <c r="E6074" s="1" t="str">
        <f>INDEX(Protocol[Mark],MATCH(C6074,Protocol[Step],0))</f>
        <v>1D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404010001</v>
      </c>
      <c r="H6074" s="134">
        <f>Systematic[[#This Row],[SampleVariableLabel]]+100*Systematic[[#This Row],[State]]</f>
        <v>404010101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404</v>
      </c>
      <c r="B6075" s="1">
        <f>IF(C6075=0,IF(B6074=Protocol!$V$20,1,B6074+1),B6074)</f>
        <v>1</v>
      </c>
      <c r="C6075" s="1">
        <f>IF(C6074+1=Protocol!$V$21,0,C6074+1)</f>
        <v>2</v>
      </c>
      <c r="D6075" s="1">
        <f t="shared" si="205"/>
        <v>2</v>
      </c>
      <c r="E6075" s="1" t="str">
        <f>INDEX(Protocol[Mark],MATCH(C6075,Protocol[Step],0))</f>
        <v>(M.1)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404010002</v>
      </c>
      <c r="H6075" s="134">
        <f>Systematic[[#This Row],[SampleVariableLabel]]+100*Systematic[[#This Row],[State]]</f>
        <v>404010202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404</v>
      </c>
      <c r="B6076" s="1">
        <f>IF(C6076=0,IF(B6075=Protocol!$V$20,1,B6075+1),B6075)</f>
        <v>1</v>
      </c>
      <c r="C6076" s="1">
        <f>IF(C6075+1=Protocol!$V$21,0,C6075+1)</f>
        <v>3</v>
      </c>
      <c r="D6076" s="1">
        <f t="shared" si="205"/>
        <v>3</v>
      </c>
      <c r="E6076" s="1" t="str">
        <f>INDEX(Protocol[Mark],MATCH(C6076,Protocol[Step],0))</f>
        <v>2Oct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404010003</v>
      </c>
      <c r="H6076" s="134">
        <f>Systematic[[#This Row],[SampleVariableLabel]]+100*Systematic[[#This Row],[State]]</f>
        <v>404010303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404</v>
      </c>
      <c r="B6077" s="1">
        <f>IF(C6077=0,IF(B6076=Protocol!$V$20,1,B6076+1),B6076)</f>
        <v>1</v>
      </c>
      <c r="C6077" s="1">
        <f>IF(C6076+1=Protocol!$V$21,0,C6076+1)</f>
        <v>4</v>
      </c>
      <c r="D6077" s="1">
        <f t="shared" si="205"/>
        <v>4</v>
      </c>
      <c r="E6077" s="1" t="str">
        <f>INDEX(Protocol[Mark],MATCH(C6077,Protocol[Step],0))</f>
        <v>3M2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404010004</v>
      </c>
      <c r="H6077" s="134">
        <f>Systematic[[#This Row],[SampleVariableLabel]]+100*Systematic[[#This Row],[State]]</f>
        <v>404010404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404</v>
      </c>
      <c r="B6078" s="1">
        <f>IF(C6078=0,IF(B6077=Protocol!$V$20,1,B6077+1),B6077)</f>
        <v>1</v>
      </c>
      <c r="C6078" s="1">
        <f>IF(C6077+1=Protocol!$V$21,0,C6077+1)</f>
        <v>5</v>
      </c>
      <c r="D6078" s="1">
        <f t="shared" si="205"/>
        <v>5</v>
      </c>
      <c r="E6078" s="1" t="str">
        <f>INDEX(Protocol[Mark],MATCH(C6078,Protocol[Step],0))</f>
        <v>M(c)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404010005</v>
      </c>
      <c r="H6078" s="134">
        <f>Systematic[[#This Row],[SampleVariableLabel]]+100*Systematic[[#This Row],[State]]</f>
        <v>404010505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404</v>
      </c>
      <c r="B6079" s="1">
        <f>IF(C6079=0,IF(B6078=Protocol!$V$20,1,B6078+1),B6078)</f>
        <v>1</v>
      </c>
      <c r="C6079" s="1">
        <f>IF(C6078+1=Protocol!$V$21,0,C6078+1)</f>
        <v>6</v>
      </c>
      <c r="D6079" s="1">
        <f t="shared" si="205"/>
        <v>6</v>
      </c>
      <c r="E6079" s="1" t="str">
        <f>INDEX(Protocol[Mark],MATCH(C6079,Protocol[Step],0))</f>
        <v>4P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404010006</v>
      </c>
      <c r="H6079" s="134">
        <f>Systematic[[#This Row],[SampleVariableLabel]]+100*Systematic[[#This Row],[State]]</f>
        <v>404010606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404</v>
      </c>
      <c r="B6080" s="1">
        <f>IF(C6080=0,IF(B6079=Protocol!$V$20,1,B6079+1),B6079)</f>
        <v>1</v>
      </c>
      <c r="C6080" s="1">
        <f>IF(C6079+1=Protocol!$V$21,0,C6079+1)</f>
        <v>7</v>
      </c>
      <c r="D6080" s="1">
        <f t="shared" si="205"/>
        <v>1</v>
      </c>
      <c r="E6080" s="1" t="str">
        <f>INDEX(Protocol[Mark],MATCH(C6080,Protocol[Step],0))</f>
        <v>5G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404010001</v>
      </c>
      <c r="H6080" s="134">
        <f>Systematic[[#This Row],[SampleVariableLabel]]+100*Systematic[[#This Row],[State]]</f>
        <v>404010701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404</v>
      </c>
      <c r="B6081" s="1">
        <f>IF(C6081=0,IF(B6080=Protocol!$V$20,1,B6080+1),B6080)</f>
        <v>1</v>
      </c>
      <c r="C6081" s="1">
        <f>IF(C6080+1=Protocol!$V$21,0,C6080+1)</f>
        <v>8</v>
      </c>
      <c r="D6081" s="1">
        <f t="shared" si="205"/>
        <v>2</v>
      </c>
      <c r="E6081" s="1" t="str">
        <f>INDEX(Protocol[Mark],MATCH(C6081,Protocol[Step],0))</f>
        <v>6S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404010002</v>
      </c>
      <c r="H6081" s="134">
        <f>Systematic[[#This Row],[SampleVariableLabel]]+100*Systematic[[#This Row],[State]]</f>
        <v>404010802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404</v>
      </c>
      <c r="B6082" s="1">
        <f>IF(C6082=0,IF(B6081=Protocol!$V$20,1,B6081+1),B6081)</f>
        <v>1</v>
      </c>
      <c r="C6082" s="1">
        <f>IF(C6081+1=Protocol!$V$21,0,C6081+1)</f>
        <v>9</v>
      </c>
      <c r="D6082" s="1">
        <f t="shared" si="205"/>
        <v>3</v>
      </c>
      <c r="E6082" s="1" t="str">
        <f>INDEX(Protocol[Mark],MATCH(C6082,Protocol[Step],0))</f>
        <v>7Gp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404010003</v>
      </c>
      <c r="H6082" s="134">
        <f>Systematic[[#This Row],[SampleVariableLabel]]+100*Systematic[[#This Row],[State]]</f>
        <v>404010903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404</v>
      </c>
      <c r="B6083" s="1">
        <f>IF(C6083=0,IF(B6082=Protocol!$V$20,1,B6082+1),B6082)</f>
        <v>1</v>
      </c>
      <c r="C6083" s="1">
        <f>IF(C6082+1=Protocol!$V$21,0,C6082+1)</f>
        <v>10</v>
      </c>
      <c r="D6083" s="1">
        <f t="shared" ref="D6083:D6146" si="207">IF(D6082=nVariables,1,D6082+1)</f>
        <v>4</v>
      </c>
      <c r="E6083" s="1" t="str">
        <f>INDEX(Protocol[Mark],MATCH(C6083,Protocol[Step],0))</f>
        <v>8U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404010004</v>
      </c>
      <c r="H6083" s="134">
        <f>Systematic[[#This Row],[SampleVariableLabel]]+100*Systematic[[#This Row],[State]]</f>
        <v>404011004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404</v>
      </c>
      <c r="B6084" s="1">
        <f>IF(C6084=0,IF(B6083=Protocol!$V$20,1,B6083+1),B6083)</f>
        <v>1</v>
      </c>
      <c r="C6084" s="1">
        <f>IF(C6083+1=Protocol!$V$21,0,C6083+1)</f>
        <v>11</v>
      </c>
      <c r="D6084" s="1">
        <f t="shared" si="207"/>
        <v>5</v>
      </c>
      <c r="E6084" s="1" t="str">
        <f>INDEX(Protocol[Mark],MATCH(C6084,Protocol[Step],0))</f>
        <v>9Rot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404010005</v>
      </c>
      <c r="H6084" s="134">
        <f>Systematic[[#This Row],[SampleVariableLabel]]+100*Systematic[[#This Row],[State]]</f>
        <v>404011105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404</v>
      </c>
      <c r="B6085" s="1">
        <f>IF(C6085=0,IF(B6084=Protocol!$V$20,1,B6084+1),B6084)</f>
        <v>1</v>
      </c>
      <c r="C6085" s="1">
        <f>IF(C6084+1=Protocol!$V$21,0,C6084+1)</f>
        <v>12</v>
      </c>
      <c r="D6085" s="1">
        <f t="shared" si="207"/>
        <v>6</v>
      </c>
      <c r="E6085" s="1" t="str">
        <f>INDEX(Protocol[Mark],MATCH(C6085,Protocol[Step],0))</f>
        <v>10Ama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404010006</v>
      </c>
      <c r="H6085" s="134">
        <f>Systematic[[#This Row],[SampleVariableLabel]]+100*Systematic[[#This Row],[State]]</f>
        <v>404011206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405</v>
      </c>
      <c r="B6086" s="1">
        <f>IF(C6086=0,IF(B6085=Protocol!$V$20,1,B6085+1),B6085)</f>
        <v>1</v>
      </c>
      <c r="C6086" s="1">
        <f>IF(C6085+1=Protocol!$V$21,0,C6085+1)</f>
        <v>0</v>
      </c>
      <c r="D6086" s="1">
        <f t="shared" si="207"/>
        <v>1</v>
      </c>
      <c r="E6086" s="1" t="str">
        <f>INDEX(Protocol[Mark],MATCH(C6086,Protocol[Step],0))</f>
        <v>0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405010001</v>
      </c>
      <c r="H6086" s="134">
        <f>Systematic[[#This Row],[SampleVariableLabel]]+100*Systematic[[#This Row],[State]]</f>
        <v>405010001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405</v>
      </c>
      <c r="B6087" s="1">
        <f>IF(C6087=0,IF(B6086=Protocol!$V$20,1,B6086+1),B6086)</f>
        <v>1</v>
      </c>
      <c r="C6087" s="1">
        <f>IF(C6086+1=Protocol!$V$21,0,C6086+1)</f>
        <v>1</v>
      </c>
      <c r="D6087" s="1">
        <f t="shared" si="207"/>
        <v>2</v>
      </c>
      <c r="E6087" s="1" t="str">
        <f>INDEX(Protocol[Mark],MATCH(C6087,Protocol[Step],0))</f>
        <v>1D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405010002</v>
      </c>
      <c r="H6087" s="134">
        <f>Systematic[[#This Row],[SampleVariableLabel]]+100*Systematic[[#This Row],[State]]</f>
        <v>405010102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405</v>
      </c>
      <c r="B6088" s="1">
        <f>IF(C6088=0,IF(B6087=Protocol!$V$20,1,B6087+1),B6087)</f>
        <v>1</v>
      </c>
      <c r="C6088" s="1">
        <f>IF(C6087+1=Protocol!$V$21,0,C6087+1)</f>
        <v>2</v>
      </c>
      <c r="D6088" s="1">
        <f t="shared" si="207"/>
        <v>3</v>
      </c>
      <c r="E6088" s="1" t="str">
        <f>INDEX(Protocol[Mark],MATCH(C6088,Protocol[Step],0))</f>
        <v>(M.1)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405010003</v>
      </c>
      <c r="H6088" s="134">
        <f>Systematic[[#This Row],[SampleVariableLabel]]+100*Systematic[[#This Row],[State]]</f>
        <v>405010203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405</v>
      </c>
      <c r="B6089" s="1">
        <f>IF(C6089=0,IF(B6088=Protocol!$V$20,1,B6088+1),B6088)</f>
        <v>1</v>
      </c>
      <c r="C6089" s="1">
        <f>IF(C6088+1=Protocol!$V$21,0,C6088+1)</f>
        <v>3</v>
      </c>
      <c r="D6089" s="1">
        <f t="shared" si="207"/>
        <v>4</v>
      </c>
      <c r="E6089" s="1" t="str">
        <f>INDEX(Protocol[Mark],MATCH(C6089,Protocol[Step],0))</f>
        <v>2Oct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405010004</v>
      </c>
      <c r="H6089" s="134">
        <f>Systematic[[#This Row],[SampleVariableLabel]]+100*Systematic[[#This Row],[State]]</f>
        <v>405010304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405</v>
      </c>
      <c r="B6090" s="1">
        <f>IF(C6090=0,IF(B6089=Protocol!$V$20,1,B6089+1),B6089)</f>
        <v>1</v>
      </c>
      <c r="C6090" s="1">
        <f>IF(C6089+1=Protocol!$V$21,0,C6089+1)</f>
        <v>4</v>
      </c>
      <c r="D6090" s="1">
        <f t="shared" si="207"/>
        <v>5</v>
      </c>
      <c r="E6090" s="1" t="str">
        <f>INDEX(Protocol[Mark],MATCH(C6090,Protocol[Step],0))</f>
        <v>3M2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405010005</v>
      </c>
      <c r="H6090" s="134">
        <f>Systematic[[#This Row],[SampleVariableLabel]]+100*Systematic[[#This Row],[State]]</f>
        <v>405010405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405</v>
      </c>
      <c r="B6091" s="1">
        <f>IF(C6091=0,IF(B6090=Protocol!$V$20,1,B6090+1),B6090)</f>
        <v>1</v>
      </c>
      <c r="C6091" s="1">
        <f>IF(C6090+1=Protocol!$V$21,0,C6090+1)</f>
        <v>5</v>
      </c>
      <c r="D6091" s="1">
        <f t="shared" si="207"/>
        <v>6</v>
      </c>
      <c r="E6091" s="1" t="str">
        <f>INDEX(Protocol[Mark],MATCH(C6091,Protocol[Step],0))</f>
        <v>M(c)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405010006</v>
      </c>
      <c r="H6091" s="134">
        <f>Systematic[[#This Row],[SampleVariableLabel]]+100*Systematic[[#This Row],[State]]</f>
        <v>405010506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405</v>
      </c>
      <c r="B6092" s="1">
        <f>IF(C6092=0,IF(B6091=Protocol!$V$20,1,B6091+1),B6091)</f>
        <v>1</v>
      </c>
      <c r="C6092" s="1">
        <f>IF(C6091+1=Protocol!$V$21,0,C6091+1)</f>
        <v>6</v>
      </c>
      <c r="D6092" s="1">
        <f t="shared" si="207"/>
        <v>1</v>
      </c>
      <c r="E6092" s="1" t="str">
        <f>INDEX(Protocol[Mark],MATCH(C6092,Protocol[Step],0))</f>
        <v>4P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405010001</v>
      </c>
      <c r="H6092" s="134">
        <f>Systematic[[#This Row],[SampleVariableLabel]]+100*Systematic[[#This Row],[State]]</f>
        <v>405010601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405</v>
      </c>
      <c r="B6093" s="1">
        <f>IF(C6093=0,IF(B6092=Protocol!$V$20,1,B6092+1),B6092)</f>
        <v>1</v>
      </c>
      <c r="C6093" s="1">
        <f>IF(C6092+1=Protocol!$V$21,0,C6092+1)</f>
        <v>7</v>
      </c>
      <c r="D6093" s="1">
        <f t="shared" si="207"/>
        <v>2</v>
      </c>
      <c r="E6093" s="1" t="str">
        <f>INDEX(Protocol[Mark],MATCH(C6093,Protocol[Step],0))</f>
        <v>5G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405010002</v>
      </c>
      <c r="H6093" s="134">
        <f>Systematic[[#This Row],[SampleVariableLabel]]+100*Systematic[[#This Row],[State]]</f>
        <v>405010702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405</v>
      </c>
      <c r="B6094" s="1">
        <f>IF(C6094=0,IF(B6093=Protocol!$V$20,1,B6093+1),B6093)</f>
        <v>1</v>
      </c>
      <c r="C6094" s="1">
        <f>IF(C6093+1=Protocol!$V$21,0,C6093+1)</f>
        <v>8</v>
      </c>
      <c r="D6094" s="1">
        <f t="shared" si="207"/>
        <v>3</v>
      </c>
      <c r="E6094" s="1" t="str">
        <f>INDEX(Protocol[Mark],MATCH(C6094,Protocol[Step],0))</f>
        <v>6S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405010003</v>
      </c>
      <c r="H6094" s="134">
        <f>Systematic[[#This Row],[SampleVariableLabel]]+100*Systematic[[#This Row],[State]]</f>
        <v>405010803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405</v>
      </c>
      <c r="B6095" s="1">
        <f>IF(C6095=0,IF(B6094=Protocol!$V$20,1,B6094+1),B6094)</f>
        <v>1</v>
      </c>
      <c r="C6095" s="1">
        <f>IF(C6094+1=Protocol!$V$21,0,C6094+1)</f>
        <v>9</v>
      </c>
      <c r="D6095" s="1">
        <f t="shared" si="207"/>
        <v>4</v>
      </c>
      <c r="E6095" s="1" t="str">
        <f>INDEX(Protocol[Mark],MATCH(C6095,Protocol[Step],0))</f>
        <v>7Gp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405010004</v>
      </c>
      <c r="H6095" s="134">
        <f>Systematic[[#This Row],[SampleVariableLabel]]+100*Systematic[[#This Row],[State]]</f>
        <v>405010904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405</v>
      </c>
      <c r="B6096" s="1">
        <f>IF(C6096=0,IF(B6095=Protocol!$V$20,1,B6095+1),B6095)</f>
        <v>1</v>
      </c>
      <c r="C6096" s="1">
        <f>IF(C6095+1=Protocol!$V$21,0,C6095+1)</f>
        <v>10</v>
      </c>
      <c r="D6096" s="1">
        <f t="shared" si="207"/>
        <v>5</v>
      </c>
      <c r="E6096" s="1" t="str">
        <f>INDEX(Protocol[Mark],MATCH(C6096,Protocol[Step],0))</f>
        <v>8U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405010005</v>
      </c>
      <c r="H6096" s="134">
        <f>Systematic[[#This Row],[SampleVariableLabel]]+100*Systematic[[#This Row],[State]]</f>
        <v>405011005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405</v>
      </c>
      <c r="B6097" s="1">
        <f>IF(C6097=0,IF(B6096=Protocol!$V$20,1,B6096+1),B6096)</f>
        <v>1</v>
      </c>
      <c r="C6097" s="1">
        <f>IF(C6096+1=Protocol!$V$21,0,C6096+1)</f>
        <v>11</v>
      </c>
      <c r="D6097" s="1">
        <f t="shared" si="207"/>
        <v>6</v>
      </c>
      <c r="E6097" s="1" t="str">
        <f>INDEX(Protocol[Mark],MATCH(C6097,Protocol[Step],0))</f>
        <v>9Rot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405010006</v>
      </c>
      <c r="H6097" s="134">
        <f>Systematic[[#This Row],[SampleVariableLabel]]+100*Systematic[[#This Row],[State]]</f>
        <v>405011106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405</v>
      </c>
      <c r="B6098" s="1">
        <f>IF(C6098=0,IF(B6097=Protocol!$V$20,1,B6097+1),B6097)</f>
        <v>1</v>
      </c>
      <c r="C6098" s="1">
        <f>IF(C6097+1=Protocol!$V$21,0,C6097+1)</f>
        <v>12</v>
      </c>
      <c r="D6098" s="1">
        <f t="shared" si="207"/>
        <v>1</v>
      </c>
      <c r="E6098" s="1" t="str">
        <f>INDEX(Protocol[Mark],MATCH(C6098,Protocol[Step],0))</f>
        <v>10Ama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405010001</v>
      </c>
      <c r="H6098" s="134">
        <f>Systematic[[#This Row],[SampleVariableLabel]]+100*Systematic[[#This Row],[State]]</f>
        <v>405011201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406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0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406010002</v>
      </c>
      <c r="H6099" s="134">
        <f>Systematic[[#This Row],[SampleVariableLabel]]+100*Systematic[[#This Row],[State]]</f>
        <v>406010002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406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406010003</v>
      </c>
      <c r="H6100" s="134">
        <f>Systematic[[#This Row],[SampleVariableLabel]]+100*Systematic[[#This Row],[State]]</f>
        <v>406010103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406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(M.1)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406010004</v>
      </c>
      <c r="H6101" s="134">
        <f>Systematic[[#This Row],[SampleVariableLabel]]+100*Systematic[[#This Row],[State]]</f>
        <v>406010204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406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406010005</v>
      </c>
      <c r="H6102" s="134">
        <f>Systematic[[#This Row],[SampleVariableLabel]]+100*Systematic[[#This Row],[State]]</f>
        <v>406010305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406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3M2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406010006</v>
      </c>
      <c r="H6103" s="134">
        <f>Systematic[[#This Row],[SampleVariableLabel]]+100*Systematic[[#This Row],[State]]</f>
        <v>406010406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406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M(c)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406010001</v>
      </c>
      <c r="H6104" s="134">
        <f>Systematic[[#This Row],[SampleVariableLabel]]+100*Systematic[[#This Row],[State]]</f>
        <v>406010501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406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4P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406010002</v>
      </c>
      <c r="H6105" s="134">
        <f>Systematic[[#This Row],[SampleVariableLabel]]+100*Systematic[[#This Row],[State]]</f>
        <v>406010602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406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5G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406010003</v>
      </c>
      <c r="H6106" s="134">
        <f>Systematic[[#This Row],[SampleVariableLabel]]+100*Systematic[[#This Row],[State]]</f>
        <v>406010703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406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6S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406010004</v>
      </c>
      <c r="H6107" s="134">
        <f>Systematic[[#This Row],[SampleVariableLabel]]+100*Systematic[[#This Row],[State]]</f>
        <v>406010804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406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7Gp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406010005</v>
      </c>
      <c r="H6108" s="134">
        <f>Systematic[[#This Row],[SampleVariableLabel]]+100*Systematic[[#This Row],[State]]</f>
        <v>406010905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406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8U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406010006</v>
      </c>
      <c r="H6109" s="134">
        <f>Systematic[[#This Row],[SampleVariableLabel]]+100*Systematic[[#This Row],[State]]</f>
        <v>406011006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406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9Rot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406010001</v>
      </c>
      <c r="H6110" s="134">
        <f>Systematic[[#This Row],[SampleVariableLabel]]+100*Systematic[[#This Row],[State]]</f>
        <v>406011101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406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10Ama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406010002</v>
      </c>
      <c r="H6111" s="134">
        <f>Systematic[[#This Row],[SampleVariableLabel]]+100*Systematic[[#This Row],[State]]</f>
        <v>406011202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407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0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407010003</v>
      </c>
      <c r="H6112" s="134">
        <f>Systematic[[#This Row],[SampleVariableLabel]]+100*Systematic[[#This Row],[State]]</f>
        <v>407010003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407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407010004</v>
      </c>
      <c r="H6113" s="134">
        <f>Systematic[[#This Row],[SampleVariableLabel]]+100*Systematic[[#This Row],[State]]</f>
        <v>407010104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407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(M.1)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407010005</v>
      </c>
      <c r="H6114" s="134">
        <f>Systematic[[#This Row],[SampleVariableLabel]]+100*Systematic[[#This Row],[State]]</f>
        <v>407010205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407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2Oct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407010006</v>
      </c>
      <c r="H6115" s="134">
        <f>Systematic[[#This Row],[SampleVariableLabel]]+100*Systematic[[#This Row],[State]]</f>
        <v>407010306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407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3M2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407010001</v>
      </c>
      <c r="H6116" s="134">
        <f>Systematic[[#This Row],[SampleVariableLabel]]+100*Systematic[[#This Row],[State]]</f>
        <v>407010401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407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M(c)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407010002</v>
      </c>
      <c r="H6117" s="134">
        <f>Systematic[[#This Row],[SampleVariableLabel]]+100*Systematic[[#This Row],[State]]</f>
        <v>407010502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407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4P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407010003</v>
      </c>
      <c r="H6118" s="134">
        <f>Systematic[[#This Row],[SampleVariableLabel]]+100*Systematic[[#This Row],[State]]</f>
        <v>407010603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407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5G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407010004</v>
      </c>
      <c r="H6119" s="134">
        <f>Systematic[[#This Row],[SampleVariableLabel]]+100*Systematic[[#This Row],[State]]</f>
        <v>407010704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407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6S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407010005</v>
      </c>
      <c r="H6120" s="134">
        <f>Systematic[[#This Row],[SampleVariableLabel]]+100*Systematic[[#This Row],[State]]</f>
        <v>407010805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407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7Gp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407010006</v>
      </c>
      <c r="H6121" s="134">
        <f>Systematic[[#This Row],[SampleVariableLabel]]+100*Systematic[[#This Row],[State]]</f>
        <v>407010906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407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8U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407010001</v>
      </c>
      <c r="H6122" s="134">
        <f>Systematic[[#This Row],[SampleVariableLabel]]+100*Systematic[[#This Row],[State]]</f>
        <v>407011001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407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9Rot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407010002</v>
      </c>
      <c r="H6123" s="134">
        <f>Systematic[[#This Row],[SampleVariableLabel]]+100*Systematic[[#This Row],[State]]</f>
        <v>407011102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407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10Ama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407010003</v>
      </c>
      <c r="H6124" s="134">
        <f>Systematic[[#This Row],[SampleVariableLabel]]+100*Systematic[[#This Row],[State]]</f>
        <v>407011203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408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0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408010004</v>
      </c>
      <c r="H6125" s="134">
        <f>Systematic[[#This Row],[SampleVariableLabel]]+100*Systematic[[#This Row],[State]]</f>
        <v>408010004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408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1D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408010005</v>
      </c>
      <c r="H6126" s="134">
        <f>Systematic[[#This Row],[SampleVariableLabel]]+100*Systematic[[#This Row],[State]]</f>
        <v>408010105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408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(M.1)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408010006</v>
      </c>
      <c r="H6127" s="134">
        <f>Systematic[[#This Row],[SampleVariableLabel]]+100*Systematic[[#This Row],[State]]</f>
        <v>408010206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408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2Oct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408010001</v>
      </c>
      <c r="H6128" s="134">
        <f>Systematic[[#This Row],[SampleVariableLabel]]+100*Systematic[[#This Row],[State]]</f>
        <v>408010301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408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3M2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408010002</v>
      </c>
      <c r="H6129" s="134">
        <f>Systematic[[#This Row],[SampleVariableLabel]]+100*Systematic[[#This Row],[State]]</f>
        <v>408010402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408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M(c)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408010003</v>
      </c>
      <c r="H6130" s="134">
        <f>Systematic[[#This Row],[SampleVariableLabel]]+100*Systematic[[#This Row],[State]]</f>
        <v>408010503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408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4P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408010004</v>
      </c>
      <c r="H6131" s="134">
        <f>Systematic[[#This Row],[SampleVariableLabel]]+100*Systematic[[#This Row],[State]]</f>
        <v>408010604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408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5G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408010005</v>
      </c>
      <c r="H6132" s="134">
        <f>Systematic[[#This Row],[SampleVariableLabel]]+100*Systematic[[#This Row],[State]]</f>
        <v>408010705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408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6S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408010006</v>
      </c>
      <c r="H6133" s="134">
        <f>Systematic[[#This Row],[SampleVariableLabel]]+100*Systematic[[#This Row],[State]]</f>
        <v>408010806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408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7Gp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408010001</v>
      </c>
      <c r="H6134" s="134">
        <f>Systematic[[#This Row],[SampleVariableLabel]]+100*Systematic[[#This Row],[State]]</f>
        <v>408010901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408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8U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408010002</v>
      </c>
      <c r="H6135" s="134">
        <f>Systematic[[#This Row],[SampleVariableLabel]]+100*Systematic[[#This Row],[State]]</f>
        <v>408011002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408</v>
      </c>
      <c r="B6136" s="1">
        <f>IF(C6136=0,IF(B6135=Protocol!$V$20,1,B6135+1),B6135)</f>
        <v>1</v>
      </c>
      <c r="C6136" s="1">
        <f>IF(C6135+1=Protocol!$V$21,0,C6135+1)</f>
        <v>11</v>
      </c>
      <c r="D6136" s="1">
        <f t="shared" si="207"/>
        <v>3</v>
      </c>
      <c r="E6136" s="1" t="str">
        <f>INDEX(Protocol[Mark],MATCH(C6136,Protocol[Step],0))</f>
        <v>9Rot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408010003</v>
      </c>
      <c r="H6136" s="134">
        <f>Systematic[[#This Row],[SampleVariableLabel]]+100*Systematic[[#This Row],[State]]</f>
        <v>408011103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408</v>
      </c>
      <c r="B6137" s="1">
        <f>IF(C6137=0,IF(B6136=Protocol!$V$20,1,B6136+1),B6136)</f>
        <v>1</v>
      </c>
      <c r="C6137" s="1">
        <f>IF(C6136+1=Protocol!$V$21,0,C6136+1)</f>
        <v>12</v>
      </c>
      <c r="D6137" s="1">
        <f t="shared" si="207"/>
        <v>4</v>
      </c>
      <c r="E6137" s="1" t="str">
        <f>INDEX(Protocol[Mark],MATCH(C6137,Protocol[Step],0))</f>
        <v>10Ama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408010004</v>
      </c>
      <c r="H6137" s="134">
        <f>Systematic[[#This Row],[SampleVariableLabel]]+100*Systematic[[#This Row],[State]]</f>
        <v>408011204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409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0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409010005</v>
      </c>
      <c r="H6138" s="134">
        <f>Systematic[[#This Row],[SampleVariableLabel]]+100*Systematic[[#This Row],[State]]</f>
        <v>409010005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409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1D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409010006</v>
      </c>
      <c r="H6139" s="134">
        <f>Systematic[[#This Row],[SampleVariableLabel]]+100*Systematic[[#This Row],[State]]</f>
        <v>409010106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409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(M.1)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409010001</v>
      </c>
      <c r="H6140" s="134">
        <f>Systematic[[#This Row],[SampleVariableLabel]]+100*Systematic[[#This Row],[State]]</f>
        <v>409010201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409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2Oct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409010002</v>
      </c>
      <c r="H6141" s="134">
        <f>Systematic[[#This Row],[SampleVariableLabel]]+100*Systematic[[#This Row],[State]]</f>
        <v>409010302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409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3M2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409010003</v>
      </c>
      <c r="H6142" s="134">
        <f>Systematic[[#This Row],[SampleVariableLabel]]+100*Systematic[[#This Row],[State]]</f>
        <v>409010403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409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M(c)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409010004</v>
      </c>
      <c r="H6143" s="134">
        <f>Systematic[[#This Row],[SampleVariableLabel]]+100*Systematic[[#This Row],[State]]</f>
        <v>409010504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409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4P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409010005</v>
      </c>
      <c r="H6144" s="134">
        <f>Systematic[[#This Row],[SampleVariableLabel]]+100*Systematic[[#This Row],[State]]</f>
        <v>409010605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409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5G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409010006</v>
      </c>
      <c r="H6145" s="134">
        <f>Systematic[[#This Row],[SampleVariableLabel]]+100*Systematic[[#This Row],[State]]</f>
        <v>409010706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409</v>
      </c>
      <c r="B6146" s="1">
        <f>IF(C6146=0,IF(B6145=Protocol!$V$20,1,B6145+1),B6145)</f>
        <v>1</v>
      </c>
      <c r="C6146" s="1">
        <f>IF(C6145+1=Protocol!$V$21,0,C6145+1)</f>
        <v>8</v>
      </c>
      <c r="D6146" s="1">
        <f t="shared" si="207"/>
        <v>1</v>
      </c>
      <c r="E6146" s="1" t="str">
        <f>INDEX(Protocol[Mark],MATCH(C6146,Protocol[Step],0))</f>
        <v>6S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409010001</v>
      </c>
      <c r="H6146" s="134">
        <f>Systematic[[#This Row],[SampleVariableLabel]]+100*Systematic[[#This Row],[State]]</f>
        <v>409010801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409</v>
      </c>
      <c r="B6147" s="1">
        <f>IF(C6147=0,IF(B6146=Protocol!$V$20,1,B6146+1),B6146)</f>
        <v>1</v>
      </c>
      <c r="C6147" s="1">
        <f>IF(C6146+1=Protocol!$V$21,0,C6146+1)</f>
        <v>9</v>
      </c>
      <c r="D6147" s="1">
        <f t="shared" ref="D6147:D6210" si="209">IF(D6146=nVariables,1,D6146+1)</f>
        <v>2</v>
      </c>
      <c r="E6147" s="1" t="str">
        <f>INDEX(Protocol[Mark],MATCH(C6147,Protocol[Step],0))</f>
        <v>7Gp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409010002</v>
      </c>
      <c r="H6147" s="134">
        <f>Systematic[[#This Row],[SampleVariableLabel]]+100*Systematic[[#This Row],[State]]</f>
        <v>409010902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409</v>
      </c>
      <c r="B6148" s="1">
        <f>IF(C6148=0,IF(B6147=Protocol!$V$20,1,B6147+1),B6147)</f>
        <v>1</v>
      </c>
      <c r="C6148" s="1">
        <f>IF(C6147+1=Protocol!$V$21,0,C6147+1)</f>
        <v>10</v>
      </c>
      <c r="D6148" s="1">
        <f t="shared" si="209"/>
        <v>3</v>
      </c>
      <c r="E6148" s="1" t="str">
        <f>INDEX(Protocol[Mark],MATCH(C6148,Protocol[Step],0))</f>
        <v>8U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409010003</v>
      </c>
      <c r="H6148" s="134">
        <f>Systematic[[#This Row],[SampleVariableLabel]]+100*Systematic[[#This Row],[State]]</f>
        <v>409011003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409</v>
      </c>
      <c r="B6149" s="1">
        <f>IF(C6149=0,IF(B6148=Protocol!$V$20,1,B6148+1),B6148)</f>
        <v>1</v>
      </c>
      <c r="C6149" s="1">
        <f>IF(C6148+1=Protocol!$V$21,0,C6148+1)</f>
        <v>11</v>
      </c>
      <c r="D6149" s="1">
        <f t="shared" si="209"/>
        <v>4</v>
      </c>
      <c r="E6149" s="1" t="str">
        <f>INDEX(Protocol[Mark],MATCH(C6149,Protocol[Step],0))</f>
        <v>9Rot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409010004</v>
      </c>
      <c r="H6149" s="134">
        <f>Systematic[[#This Row],[SampleVariableLabel]]+100*Systematic[[#This Row],[State]]</f>
        <v>409011104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409</v>
      </c>
      <c r="B6150" s="1">
        <f>IF(C6150=0,IF(B6149=Protocol!$V$20,1,B6149+1),B6149)</f>
        <v>1</v>
      </c>
      <c r="C6150" s="1">
        <f>IF(C6149+1=Protocol!$V$21,0,C6149+1)</f>
        <v>12</v>
      </c>
      <c r="D6150" s="1">
        <f t="shared" si="209"/>
        <v>5</v>
      </c>
      <c r="E6150" s="1" t="str">
        <f>INDEX(Protocol[Mark],MATCH(C6150,Protocol[Step],0))</f>
        <v>10Ama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409010005</v>
      </c>
      <c r="H6150" s="134">
        <f>Systematic[[#This Row],[SampleVariableLabel]]+100*Systematic[[#This Row],[State]]</f>
        <v>409011205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410</v>
      </c>
      <c r="B6151" s="1">
        <f>IF(C6151=0,IF(B6150=Protocol!$V$20,1,B6150+1),B6150)</f>
        <v>1</v>
      </c>
      <c r="C6151" s="1">
        <f>IF(C6150+1=Protocol!$V$21,0,C6150+1)</f>
        <v>0</v>
      </c>
      <c r="D6151" s="1">
        <f t="shared" si="209"/>
        <v>6</v>
      </c>
      <c r="E6151" s="1" t="str">
        <f>INDEX(Protocol[Mark],MATCH(C6151,Protocol[Step],0))</f>
        <v>0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410010006</v>
      </c>
      <c r="H6151" s="134">
        <f>Systematic[[#This Row],[SampleVariableLabel]]+100*Systematic[[#This Row],[State]]</f>
        <v>410010006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410</v>
      </c>
      <c r="B6152" s="1">
        <f>IF(C6152=0,IF(B6151=Protocol!$V$20,1,B6151+1),B6151)</f>
        <v>1</v>
      </c>
      <c r="C6152" s="1">
        <f>IF(C6151+1=Protocol!$V$21,0,C6151+1)</f>
        <v>1</v>
      </c>
      <c r="D6152" s="1">
        <f t="shared" si="209"/>
        <v>1</v>
      </c>
      <c r="E6152" s="1" t="str">
        <f>INDEX(Protocol[Mark],MATCH(C6152,Protocol[Step],0))</f>
        <v>1D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410010001</v>
      </c>
      <c r="H6152" s="134">
        <f>Systematic[[#This Row],[SampleVariableLabel]]+100*Systematic[[#This Row],[State]]</f>
        <v>410010101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410</v>
      </c>
      <c r="B6153" s="1">
        <f>IF(C6153=0,IF(B6152=Protocol!$V$20,1,B6152+1),B6152)</f>
        <v>1</v>
      </c>
      <c r="C6153" s="1">
        <f>IF(C6152+1=Protocol!$V$21,0,C6152+1)</f>
        <v>2</v>
      </c>
      <c r="D6153" s="1">
        <f t="shared" si="209"/>
        <v>2</v>
      </c>
      <c r="E6153" s="1" t="str">
        <f>INDEX(Protocol[Mark],MATCH(C6153,Protocol[Step],0))</f>
        <v>(M.1)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410010002</v>
      </c>
      <c r="H6153" s="134">
        <f>Systematic[[#This Row],[SampleVariableLabel]]+100*Systematic[[#This Row],[State]]</f>
        <v>410010202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410</v>
      </c>
      <c r="B6154" s="1">
        <f>IF(C6154=0,IF(B6153=Protocol!$V$20,1,B6153+1),B6153)</f>
        <v>1</v>
      </c>
      <c r="C6154" s="1">
        <f>IF(C6153+1=Protocol!$V$21,0,C6153+1)</f>
        <v>3</v>
      </c>
      <c r="D6154" s="1">
        <f t="shared" si="209"/>
        <v>3</v>
      </c>
      <c r="E6154" s="1" t="str">
        <f>INDEX(Protocol[Mark],MATCH(C6154,Protocol[Step],0))</f>
        <v>2Oct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410010003</v>
      </c>
      <c r="H6154" s="134">
        <f>Systematic[[#This Row],[SampleVariableLabel]]+100*Systematic[[#This Row],[State]]</f>
        <v>410010303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410</v>
      </c>
      <c r="B6155" s="1">
        <f>IF(C6155=0,IF(B6154=Protocol!$V$20,1,B6154+1),B6154)</f>
        <v>1</v>
      </c>
      <c r="C6155" s="1">
        <f>IF(C6154+1=Protocol!$V$21,0,C6154+1)</f>
        <v>4</v>
      </c>
      <c r="D6155" s="1">
        <f t="shared" si="209"/>
        <v>4</v>
      </c>
      <c r="E6155" s="1" t="str">
        <f>INDEX(Protocol[Mark],MATCH(C6155,Protocol[Step],0))</f>
        <v>3M2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410010004</v>
      </c>
      <c r="H6155" s="134">
        <f>Systematic[[#This Row],[SampleVariableLabel]]+100*Systematic[[#This Row],[State]]</f>
        <v>410010404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410</v>
      </c>
      <c r="B6156" s="1">
        <f>IF(C6156=0,IF(B6155=Protocol!$V$20,1,B6155+1),B6155)</f>
        <v>1</v>
      </c>
      <c r="C6156" s="1">
        <f>IF(C6155+1=Protocol!$V$21,0,C6155+1)</f>
        <v>5</v>
      </c>
      <c r="D6156" s="1">
        <f t="shared" si="209"/>
        <v>5</v>
      </c>
      <c r="E6156" s="1" t="str">
        <f>INDEX(Protocol[Mark],MATCH(C6156,Protocol[Step],0))</f>
        <v>M(c)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410010005</v>
      </c>
      <c r="H6156" s="134">
        <f>Systematic[[#This Row],[SampleVariableLabel]]+100*Systematic[[#This Row],[State]]</f>
        <v>410010505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410</v>
      </c>
      <c r="B6157" s="1">
        <f>IF(C6157=0,IF(B6156=Protocol!$V$20,1,B6156+1),B6156)</f>
        <v>1</v>
      </c>
      <c r="C6157" s="1">
        <f>IF(C6156+1=Protocol!$V$21,0,C6156+1)</f>
        <v>6</v>
      </c>
      <c r="D6157" s="1">
        <f t="shared" si="209"/>
        <v>6</v>
      </c>
      <c r="E6157" s="1" t="str">
        <f>INDEX(Protocol[Mark],MATCH(C6157,Protocol[Step],0))</f>
        <v>4P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410010006</v>
      </c>
      <c r="H6157" s="134">
        <f>Systematic[[#This Row],[SampleVariableLabel]]+100*Systematic[[#This Row],[State]]</f>
        <v>410010606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410</v>
      </c>
      <c r="B6158" s="1">
        <f>IF(C6158=0,IF(B6157=Protocol!$V$20,1,B6157+1),B6157)</f>
        <v>1</v>
      </c>
      <c r="C6158" s="1">
        <f>IF(C6157+1=Protocol!$V$21,0,C6157+1)</f>
        <v>7</v>
      </c>
      <c r="D6158" s="1">
        <f t="shared" si="209"/>
        <v>1</v>
      </c>
      <c r="E6158" s="1" t="str">
        <f>INDEX(Protocol[Mark],MATCH(C6158,Protocol[Step],0))</f>
        <v>5G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410010001</v>
      </c>
      <c r="H6158" s="134">
        <f>Systematic[[#This Row],[SampleVariableLabel]]+100*Systematic[[#This Row],[State]]</f>
        <v>410010701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410</v>
      </c>
      <c r="B6159" s="1">
        <f>IF(C6159=0,IF(B6158=Protocol!$V$20,1,B6158+1),B6158)</f>
        <v>1</v>
      </c>
      <c r="C6159" s="1">
        <f>IF(C6158+1=Protocol!$V$21,0,C6158+1)</f>
        <v>8</v>
      </c>
      <c r="D6159" s="1">
        <f t="shared" si="209"/>
        <v>2</v>
      </c>
      <c r="E6159" s="1" t="str">
        <f>INDEX(Protocol[Mark],MATCH(C6159,Protocol[Step],0))</f>
        <v>6S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410010002</v>
      </c>
      <c r="H6159" s="134">
        <f>Systematic[[#This Row],[SampleVariableLabel]]+100*Systematic[[#This Row],[State]]</f>
        <v>410010802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410</v>
      </c>
      <c r="B6160" s="1">
        <f>IF(C6160=0,IF(B6159=Protocol!$V$20,1,B6159+1),B6159)</f>
        <v>1</v>
      </c>
      <c r="C6160" s="1">
        <f>IF(C6159+1=Protocol!$V$21,0,C6159+1)</f>
        <v>9</v>
      </c>
      <c r="D6160" s="1">
        <f t="shared" si="209"/>
        <v>3</v>
      </c>
      <c r="E6160" s="1" t="str">
        <f>INDEX(Protocol[Mark],MATCH(C6160,Protocol[Step],0))</f>
        <v>7Gp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410010003</v>
      </c>
      <c r="H6160" s="134">
        <f>Systematic[[#This Row],[SampleVariableLabel]]+100*Systematic[[#This Row],[State]]</f>
        <v>410010903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410</v>
      </c>
      <c r="B6161" s="1">
        <f>IF(C6161=0,IF(B6160=Protocol!$V$20,1,B6160+1),B6160)</f>
        <v>1</v>
      </c>
      <c r="C6161" s="1">
        <f>IF(C6160+1=Protocol!$V$21,0,C6160+1)</f>
        <v>10</v>
      </c>
      <c r="D6161" s="1">
        <f t="shared" si="209"/>
        <v>4</v>
      </c>
      <c r="E6161" s="1" t="str">
        <f>INDEX(Protocol[Mark],MATCH(C6161,Protocol[Step],0))</f>
        <v>8U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410010004</v>
      </c>
      <c r="H6161" s="134">
        <f>Systematic[[#This Row],[SampleVariableLabel]]+100*Systematic[[#This Row],[State]]</f>
        <v>410011004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410</v>
      </c>
      <c r="B6162" s="1">
        <f>IF(C6162=0,IF(B6161=Protocol!$V$20,1,B6161+1),B6161)</f>
        <v>1</v>
      </c>
      <c r="C6162" s="1">
        <f>IF(C6161+1=Protocol!$V$21,0,C6161+1)</f>
        <v>11</v>
      </c>
      <c r="D6162" s="1">
        <f t="shared" si="209"/>
        <v>5</v>
      </c>
      <c r="E6162" s="1" t="str">
        <f>INDEX(Protocol[Mark],MATCH(C6162,Protocol[Step],0))</f>
        <v>9Rot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410010005</v>
      </c>
      <c r="H6162" s="134">
        <f>Systematic[[#This Row],[SampleVariableLabel]]+100*Systematic[[#This Row],[State]]</f>
        <v>410011105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410</v>
      </c>
      <c r="B6163" s="1">
        <f>IF(C6163=0,IF(B6162=Protocol!$V$20,1,B6162+1),B6162)</f>
        <v>1</v>
      </c>
      <c r="C6163" s="1">
        <f>IF(C6162+1=Protocol!$V$21,0,C6162+1)</f>
        <v>12</v>
      </c>
      <c r="D6163" s="1">
        <f t="shared" si="209"/>
        <v>6</v>
      </c>
      <c r="E6163" s="1" t="str">
        <f>INDEX(Protocol[Mark],MATCH(C6163,Protocol[Step],0))</f>
        <v>10Ama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410010006</v>
      </c>
      <c r="H6163" s="134">
        <f>Systematic[[#This Row],[SampleVariableLabel]]+100*Systematic[[#This Row],[State]]</f>
        <v>410011206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411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0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411010001</v>
      </c>
      <c r="H6164" s="134">
        <f>Systematic[[#This Row],[SampleVariableLabel]]+100*Systematic[[#This Row],[State]]</f>
        <v>411010001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411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1D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411010002</v>
      </c>
      <c r="H6165" s="134">
        <f>Systematic[[#This Row],[SampleVariableLabel]]+100*Systematic[[#This Row],[State]]</f>
        <v>411010102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411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(M.1)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411010003</v>
      </c>
      <c r="H6166" s="134">
        <f>Systematic[[#This Row],[SampleVariableLabel]]+100*Systematic[[#This Row],[State]]</f>
        <v>411010203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411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2Oct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411010004</v>
      </c>
      <c r="H6167" s="134">
        <f>Systematic[[#This Row],[SampleVariableLabel]]+100*Systematic[[#This Row],[State]]</f>
        <v>411010304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411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3M2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411010005</v>
      </c>
      <c r="H6168" s="134">
        <f>Systematic[[#This Row],[SampleVariableLabel]]+100*Systematic[[#This Row],[State]]</f>
        <v>411010405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411</v>
      </c>
      <c r="B6169" s="1">
        <f>IF(C6169=0,IF(B6168=Protocol!$V$20,1,B6168+1),B6168)</f>
        <v>1</v>
      </c>
      <c r="C6169" s="1">
        <f>IF(C6168+1=Protocol!$V$21,0,C6168+1)</f>
        <v>5</v>
      </c>
      <c r="D6169" s="1">
        <f t="shared" si="209"/>
        <v>6</v>
      </c>
      <c r="E6169" s="1" t="str">
        <f>INDEX(Protocol[Mark],MATCH(C6169,Protocol[Step],0))</f>
        <v>M(c)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411010006</v>
      </c>
      <c r="H6169" s="134">
        <f>Systematic[[#This Row],[SampleVariableLabel]]+100*Systematic[[#This Row],[State]]</f>
        <v>411010506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411</v>
      </c>
      <c r="B6170" s="1">
        <f>IF(C6170=0,IF(B6169=Protocol!$V$20,1,B6169+1),B6169)</f>
        <v>1</v>
      </c>
      <c r="C6170" s="1">
        <f>IF(C6169+1=Protocol!$V$21,0,C6169+1)</f>
        <v>6</v>
      </c>
      <c r="D6170" s="1">
        <f t="shared" si="209"/>
        <v>1</v>
      </c>
      <c r="E6170" s="1" t="str">
        <f>INDEX(Protocol[Mark],MATCH(C6170,Protocol[Step],0))</f>
        <v>4P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411010001</v>
      </c>
      <c r="H6170" s="134">
        <f>Systematic[[#This Row],[SampleVariableLabel]]+100*Systematic[[#This Row],[State]]</f>
        <v>411010601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411</v>
      </c>
      <c r="B6171" s="1">
        <f>IF(C6171=0,IF(B6170=Protocol!$V$20,1,B6170+1),B6170)</f>
        <v>1</v>
      </c>
      <c r="C6171" s="1">
        <f>IF(C6170+1=Protocol!$V$21,0,C6170+1)</f>
        <v>7</v>
      </c>
      <c r="D6171" s="1">
        <f t="shared" si="209"/>
        <v>2</v>
      </c>
      <c r="E6171" s="1" t="str">
        <f>INDEX(Protocol[Mark],MATCH(C6171,Protocol[Step],0))</f>
        <v>5G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411010002</v>
      </c>
      <c r="H6171" s="134">
        <f>Systematic[[#This Row],[SampleVariableLabel]]+100*Systematic[[#This Row],[State]]</f>
        <v>411010702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411</v>
      </c>
      <c r="B6172" s="1">
        <f>IF(C6172=0,IF(B6171=Protocol!$V$20,1,B6171+1),B6171)</f>
        <v>1</v>
      </c>
      <c r="C6172" s="1">
        <f>IF(C6171+1=Protocol!$V$21,0,C6171+1)</f>
        <v>8</v>
      </c>
      <c r="D6172" s="1">
        <f t="shared" si="209"/>
        <v>3</v>
      </c>
      <c r="E6172" s="1" t="str">
        <f>INDEX(Protocol[Mark],MATCH(C6172,Protocol[Step],0))</f>
        <v>6S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411010003</v>
      </c>
      <c r="H6172" s="134">
        <f>Systematic[[#This Row],[SampleVariableLabel]]+100*Systematic[[#This Row],[State]]</f>
        <v>411010803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411</v>
      </c>
      <c r="B6173" s="1">
        <f>IF(C6173=0,IF(B6172=Protocol!$V$20,1,B6172+1),B6172)</f>
        <v>1</v>
      </c>
      <c r="C6173" s="1">
        <f>IF(C6172+1=Protocol!$V$21,0,C6172+1)</f>
        <v>9</v>
      </c>
      <c r="D6173" s="1">
        <f t="shared" si="209"/>
        <v>4</v>
      </c>
      <c r="E6173" s="1" t="str">
        <f>INDEX(Protocol[Mark],MATCH(C6173,Protocol[Step],0))</f>
        <v>7Gp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411010004</v>
      </c>
      <c r="H6173" s="134">
        <f>Systematic[[#This Row],[SampleVariableLabel]]+100*Systematic[[#This Row],[State]]</f>
        <v>411010904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411</v>
      </c>
      <c r="B6174" s="1">
        <f>IF(C6174=0,IF(B6173=Protocol!$V$20,1,B6173+1),B6173)</f>
        <v>1</v>
      </c>
      <c r="C6174" s="1">
        <f>IF(C6173+1=Protocol!$V$21,0,C6173+1)</f>
        <v>10</v>
      </c>
      <c r="D6174" s="1">
        <f t="shared" si="209"/>
        <v>5</v>
      </c>
      <c r="E6174" s="1" t="str">
        <f>INDEX(Protocol[Mark],MATCH(C6174,Protocol[Step],0))</f>
        <v>8U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411010005</v>
      </c>
      <c r="H6174" s="134">
        <f>Systematic[[#This Row],[SampleVariableLabel]]+100*Systematic[[#This Row],[State]]</f>
        <v>411011005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411</v>
      </c>
      <c r="B6175" s="1">
        <f>IF(C6175=0,IF(B6174=Protocol!$V$20,1,B6174+1),B6174)</f>
        <v>1</v>
      </c>
      <c r="C6175" s="1">
        <f>IF(C6174+1=Protocol!$V$21,0,C6174+1)</f>
        <v>11</v>
      </c>
      <c r="D6175" s="1">
        <f t="shared" si="209"/>
        <v>6</v>
      </c>
      <c r="E6175" s="1" t="str">
        <f>INDEX(Protocol[Mark],MATCH(C6175,Protocol[Step],0))</f>
        <v>9Rot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411010006</v>
      </c>
      <c r="H6175" s="134">
        <f>Systematic[[#This Row],[SampleVariableLabel]]+100*Systematic[[#This Row],[State]]</f>
        <v>411011106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411</v>
      </c>
      <c r="B6176" s="1">
        <f>IF(C6176=0,IF(B6175=Protocol!$V$20,1,B6175+1),B6175)</f>
        <v>1</v>
      </c>
      <c r="C6176" s="1">
        <f>IF(C6175+1=Protocol!$V$21,0,C6175+1)</f>
        <v>12</v>
      </c>
      <c r="D6176" s="1">
        <f t="shared" si="209"/>
        <v>1</v>
      </c>
      <c r="E6176" s="1" t="str">
        <f>INDEX(Protocol[Mark],MATCH(C6176,Protocol[Step],0))</f>
        <v>10Ama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411010001</v>
      </c>
      <c r="H6176" s="134">
        <f>Systematic[[#This Row],[SampleVariableLabel]]+100*Systematic[[#This Row],[State]]</f>
        <v>411011201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412</v>
      </c>
      <c r="B6177" s="1">
        <f>IF(C6177=0,IF(B6176=Protocol!$V$20,1,B6176+1),B6176)</f>
        <v>1</v>
      </c>
      <c r="C6177" s="1">
        <f>IF(C6176+1=Protocol!$V$21,0,C6176+1)</f>
        <v>0</v>
      </c>
      <c r="D6177" s="1">
        <f t="shared" si="209"/>
        <v>2</v>
      </c>
      <c r="E6177" s="1" t="str">
        <f>INDEX(Protocol[Mark],MATCH(C6177,Protocol[Step],0))</f>
        <v>0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412010002</v>
      </c>
      <c r="H6177" s="134">
        <f>Systematic[[#This Row],[SampleVariableLabel]]+100*Systematic[[#This Row],[State]]</f>
        <v>412010002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412</v>
      </c>
      <c r="B6178" s="1">
        <f>IF(C6178=0,IF(B6177=Protocol!$V$20,1,B6177+1),B6177)</f>
        <v>1</v>
      </c>
      <c r="C6178" s="1">
        <f>IF(C6177+1=Protocol!$V$21,0,C6177+1)</f>
        <v>1</v>
      </c>
      <c r="D6178" s="1">
        <f t="shared" si="209"/>
        <v>3</v>
      </c>
      <c r="E6178" s="1" t="str">
        <f>INDEX(Protocol[Mark],MATCH(C6178,Protocol[Step],0))</f>
        <v>1D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412010003</v>
      </c>
      <c r="H6178" s="134">
        <f>Systematic[[#This Row],[SampleVariableLabel]]+100*Systematic[[#This Row],[State]]</f>
        <v>412010103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412</v>
      </c>
      <c r="B6179" s="1">
        <f>IF(C6179=0,IF(B6178=Protocol!$V$20,1,B6178+1),B6178)</f>
        <v>1</v>
      </c>
      <c r="C6179" s="1">
        <f>IF(C6178+1=Protocol!$V$21,0,C6178+1)</f>
        <v>2</v>
      </c>
      <c r="D6179" s="1">
        <f t="shared" si="209"/>
        <v>4</v>
      </c>
      <c r="E6179" s="1" t="str">
        <f>INDEX(Protocol[Mark],MATCH(C6179,Protocol[Step],0))</f>
        <v>(M.1)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412010004</v>
      </c>
      <c r="H6179" s="134">
        <f>Systematic[[#This Row],[SampleVariableLabel]]+100*Systematic[[#This Row],[State]]</f>
        <v>412010204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412</v>
      </c>
      <c r="B6180" s="1">
        <f>IF(C6180=0,IF(B6179=Protocol!$V$20,1,B6179+1),B6179)</f>
        <v>1</v>
      </c>
      <c r="C6180" s="1">
        <f>IF(C6179+1=Protocol!$V$21,0,C6179+1)</f>
        <v>3</v>
      </c>
      <c r="D6180" s="1">
        <f t="shared" si="209"/>
        <v>5</v>
      </c>
      <c r="E6180" s="1" t="str">
        <f>INDEX(Protocol[Mark],MATCH(C6180,Protocol[Step],0))</f>
        <v>2Oct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412010005</v>
      </c>
      <c r="H6180" s="134">
        <f>Systematic[[#This Row],[SampleVariableLabel]]+100*Systematic[[#This Row],[State]]</f>
        <v>412010305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412</v>
      </c>
      <c r="B6181" s="1">
        <f>IF(C6181=0,IF(B6180=Protocol!$V$20,1,B6180+1),B6180)</f>
        <v>1</v>
      </c>
      <c r="C6181" s="1">
        <f>IF(C6180+1=Protocol!$V$21,0,C6180+1)</f>
        <v>4</v>
      </c>
      <c r="D6181" s="1">
        <f t="shared" si="209"/>
        <v>6</v>
      </c>
      <c r="E6181" s="1" t="str">
        <f>INDEX(Protocol[Mark],MATCH(C6181,Protocol[Step],0))</f>
        <v>3M2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412010006</v>
      </c>
      <c r="H6181" s="134">
        <f>Systematic[[#This Row],[SampleVariableLabel]]+100*Systematic[[#This Row],[State]]</f>
        <v>412010406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412</v>
      </c>
      <c r="B6182" s="1">
        <f>IF(C6182=0,IF(B6181=Protocol!$V$20,1,B6181+1),B6181)</f>
        <v>1</v>
      </c>
      <c r="C6182" s="1">
        <f>IF(C6181+1=Protocol!$V$21,0,C6181+1)</f>
        <v>5</v>
      </c>
      <c r="D6182" s="1">
        <f t="shared" si="209"/>
        <v>1</v>
      </c>
      <c r="E6182" s="1" t="str">
        <f>INDEX(Protocol[Mark],MATCH(C6182,Protocol[Step],0))</f>
        <v>M(c)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412010001</v>
      </c>
      <c r="H6182" s="134">
        <f>Systematic[[#This Row],[SampleVariableLabel]]+100*Systematic[[#This Row],[State]]</f>
        <v>412010501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412</v>
      </c>
      <c r="B6183" s="1">
        <f>IF(C6183=0,IF(B6182=Protocol!$V$20,1,B6182+1),B6182)</f>
        <v>1</v>
      </c>
      <c r="C6183" s="1">
        <f>IF(C6182+1=Protocol!$V$21,0,C6182+1)</f>
        <v>6</v>
      </c>
      <c r="D6183" s="1">
        <f t="shared" si="209"/>
        <v>2</v>
      </c>
      <c r="E6183" s="1" t="str">
        <f>INDEX(Protocol[Mark],MATCH(C6183,Protocol[Step],0))</f>
        <v>4P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412010002</v>
      </c>
      <c r="H6183" s="134">
        <f>Systematic[[#This Row],[SampleVariableLabel]]+100*Systematic[[#This Row],[State]]</f>
        <v>412010602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412</v>
      </c>
      <c r="B6184" s="1">
        <f>IF(C6184=0,IF(B6183=Protocol!$V$20,1,B6183+1),B6183)</f>
        <v>1</v>
      </c>
      <c r="C6184" s="1">
        <f>IF(C6183+1=Protocol!$V$21,0,C6183+1)</f>
        <v>7</v>
      </c>
      <c r="D6184" s="1">
        <f t="shared" si="209"/>
        <v>3</v>
      </c>
      <c r="E6184" s="1" t="str">
        <f>INDEX(Protocol[Mark],MATCH(C6184,Protocol[Step],0))</f>
        <v>5G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412010003</v>
      </c>
      <c r="H6184" s="134">
        <f>Systematic[[#This Row],[SampleVariableLabel]]+100*Systematic[[#This Row],[State]]</f>
        <v>412010703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412</v>
      </c>
      <c r="B6185" s="1">
        <f>IF(C6185=0,IF(B6184=Protocol!$V$20,1,B6184+1),B6184)</f>
        <v>1</v>
      </c>
      <c r="C6185" s="1">
        <f>IF(C6184+1=Protocol!$V$21,0,C6184+1)</f>
        <v>8</v>
      </c>
      <c r="D6185" s="1">
        <f t="shared" si="209"/>
        <v>4</v>
      </c>
      <c r="E6185" s="1" t="str">
        <f>INDEX(Protocol[Mark],MATCH(C6185,Protocol[Step],0))</f>
        <v>6S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412010004</v>
      </c>
      <c r="H6185" s="134">
        <f>Systematic[[#This Row],[SampleVariableLabel]]+100*Systematic[[#This Row],[State]]</f>
        <v>412010804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412</v>
      </c>
      <c r="B6186" s="1">
        <f>IF(C6186=0,IF(B6185=Protocol!$V$20,1,B6185+1),B6185)</f>
        <v>1</v>
      </c>
      <c r="C6186" s="1">
        <f>IF(C6185+1=Protocol!$V$21,0,C6185+1)</f>
        <v>9</v>
      </c>
      <c r="D6186" s="1">
        <f t="shared" si="209"/>
        <v>5</v>
      </c>
      <c r="E6186" s="1" t="str">
        <f>INDEX(Protocol[Mark],MATCH(C6186,Protocol[Step],0))</f>
        <v>7Gp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412010005</v>
      </c>
      <c r="H6186" s="134">
        <f>Systematic[[#This Row],[SampleVariableLabel]]+100*Systematic[[#This Row],[State]]</f>
        <v>412010905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412</v>
      </c>
      <c r="B6187" s="1">
        <f>IF(C6187=0,IF(B6186=Protocol!$V$20,1,B6186+1),B6186)</f>
        <v>1</v>
      </c>
      <c r="C6187" s="1">
        <f>IF(C6186+1=Protocol!$V$21,0,C6186+1)</f>
        <v>10</v>
      </c>
      <c r="D6187" s="1">
        <f t="shared" si="209"/>
        <v>6</v>
      </c>
      <c r="E6187" s="1" t="str">
        <f>INDEX(Protocol[Mark],MATCH(C6187,Protocol[Step],0))</f>
        <v>8U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412010006</v>
      </c>
      <c r="H6187" s="134">
        <f>Systematic[[#This Row],[SampleVariableLabel]]+100*Systematic[[#This Row],[State]]</f>
        <v>412011006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412</v>
      </c>
      <c r="B6188" s="1">
        <f>IF(C6188=0,IF(B6187=Protocol!$V$20,1,B6187+1),B6187)</f>
        <v>1</v>
      </c>
      <c r="C6188" s="1">
        <f>IF(C6187+1=Protocol!$V$21,0,C6187+1)</f>
        <v>11</v>
      </c>
      <c r="D6188" s="1">
        <f t="shared" si="209"/>
        <v>1</v>
      </c>
      <c r="E6188" s="1" t="str">
        <f>INDEX(Protocol[Mark],MATCH(C6188,Protocol[Step],0))</f>
        <v>9Rot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412010001</v>
      </c>
      <c r="H6188" s="134">
        <f>Systematic[[#This Row],[SampleVariableLabel]]+100*Systematic[[#This Row],[State]]</f>
        <v>412011101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412</v>
      </c>
      <c r="B6189" s="1">
        <f>IF(C6189=0,IF(B6188=Protocol!$V$20,1,B6188+1),B6188)</f>
        <v>1</v>
      </c>
      <c r="C6189" s="1">
        <f>IF(C6188+1=Protocol!$V$21,0,C6188+1)</f>
        <v>12</v>
      </c>
      <c r="D6189" s="1">
        <f t="shared" si="209"/>
        <v>2</v>
      </c>
      <c r="E6189" s="1" t="str">
        <f>INDEX(Protocol[Mark],MATCH(C6189,Protocol[Step],0))</f>
        <v>10Ama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412010002</v>
      </c>
      <c r="H6189" s="134">
        <f>Systematic[[#This Row],[SampleVariableLabel]]+100*Systematic[[#This Row],[State]]</f>
        <v>412011202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413</v>
      </c>
      <c r="B6190" s="1">
        <f>IF(C6190=0,IF(B6189=Protocol!$V$20,1,B6189+1),B6189)</f>
        <v>1</v>
      </c>
      <c r="C6190" s="1">
        <f>IF(C6189+1=Protocol!$V$21,0,C6189+1)</f>
        <v>0</v>
      </c>
      <c r="D6190" s="1">
        <f t="shared" si="209"/>
        <v>3</v>
      </c>
      <c r="E6190" s="1" t="str">
        <f>INDEX(Protocol[Mark],MATCH(C6190,Protocol[Step],0))</f>
        <v>0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413010003</v>
      </c>
      <c r="H6190" s="134">
        <f>Systematic[[#This Row],[SampleVariableLabel]]+100*Systematic[[#This Row],[State]]</f>
        <v>413010003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413</v>
      </c>
      <c r="B6191" s="1">
        <f>IF(C6191=0,IF(B6190=Protocol!$V$20,1,B6190+1),B6190)</f>
        <v>1</v>
      </c>
      <c r="C6191" s="1">
        <f>IF(C6190+1=Protocol!$V$21,0,C6190+1)</f>
        <v>1</v>
      </c>
      <c r="D6191" s="1">
        <f t="shared" si="209"/>
        <v>4</v>
      </c>
      <c r="E6191" s="1" t="str">
        <f>INDEX(Protocol[Mark],MATCH(C6191,Protocol[Step],0))</f>
        <v>1D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413010004</v>
      </c>
      <c r="H6191" s="134">
        <f>Systematic[[#This Row],[SampleVariableLabel]]+100*Systematic[[#This Row],[State]]</f>
        <v>413010104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413</v>
      </c>
      <c r="B6192" s="1">
        <f>IF(C6192=0,IF(B6191=Protocol!$V$20,1,B6191+1),B6191)</f>
        <v>1</v>
      </c>
      <c r="C6192" s="1">
        <f>IF(C6191+1=Protocol!$V$21,0,C6191+1)</f>
        <v>2</v>
      </c>
      <c r="D6192" s="1">
        <f t="shared" si="209"/>
        <v>5</v>
      </c>
      <c r="E6192" s="1" t="str">
        <f>INDEX(Protocol[Mark],MATCH(C6192,Protocol[Step],0))</f>
        <v>(M.1)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413010005</v>
      </c>
      <c r="H6192" s="134">
        <f>Systematic[[#This Row],[SampleVariableLabel]]+100*Systematic[[#This Row],[State]]</f>
        <v>413010205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413</v>
      </c>
      <c r="B6193" s="1">
        <f>IF(C6193=0,IF(B6192=Protocol!$V$20,1,B6192+1),B6192)</f>
        <v>1</v>
      </c>
      <c r="C6193" s="1">
        <f>IF(C6192+1=Protocol!$V$21,0,C6192+1)</f>
        <v>3</v>
      </c>
      <c r="D6193" s="1">
        <f t="shared" si="209"/>
        <v>6</v>
      </c>
      <c r="E6193" s="1" t="str">
        <f>INDEX(Protocol[Mark],MATCH(C6193,Protocol[Step],0))</f>
        <v>2Oct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413010006</v>
      </c>
      <c r="H6193" s="134">
        <f>Systematic[[#This Row],[SampleVariableLabel]]+100*Systematic[[#This Row],[State]]</f>
        <v>413010306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413</v>
      </c>
      <c r="B6194" s="1">
        <f>IF(C6194=0,IF(B6193=Protocol!$V$20,1,B6193+1),B6193)</f>
        <v>1</v>
      </c>
      <c r="C6194" s="1">
        <f>IF(C6193+1=Protocol!$V$21,0,C6193+1)</f>
        <v>4</v>
      </c>
      <c r="D6194" s="1">
        <f t="shared" si="209"/>
        <v>1</v>
      </c>
      <c r="E6194" s="1" t="str">
        <f>INDEX(Protocol[Mark],MATCH(C6194,Protocol[Step],0))</f>
        <v>3M2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413010001</v>
      </c>
      <c r="H6194" s="134">
        <f>Systematic[[#This Row],[SampleVariableLabel]]+100*Systematic[[#This Row],[State]]</f>
        <v>413010401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413</v>
      </c>
      <c r="B6195" s="1">
        <f>IF(C6195=0,IF(B6194=Protocol!$V$20,1,B6194+1),B6194)</f>
        <v>1</v>
      </c>
      <c r="C6195" s="1">
        <f>IF(C6194+1=Protocol!$V$21,0,C6194+1)</f>
        <v>5</v>
      </c>
      <c r="D6195" s="1">
        <f t="shared" si="209"/>
        <v>2</v>
      </c>
      <c r="E6195" s="1" t="str">
        <f>INDEX(Protocol[Mark],MATCH(C6195,Protocol[Step],0))</f>
        <v>M(c)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413010002</v>
      </c>
      <c r="H6195" s="134">
        <f>Systematic[[#This Row],[SampleVariableLabel]]+100*Systematic[[#This Row],[State]]</f>
        <v>413010502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413</v>
      </c>
      <c r="B6196" s="1">
        <f>IF(C6196=0,IF(B6195=Protocol!$V$20,1,B6195+1),B6195)</f>
        <v>1</v>
      </c>
      <c r="C6196" s="1">
        <f>IF(C6195+1=Protocol!$V$21,0,C6195+1)</f>
        <v>6</v>
      </c>
      <c r="D6196" s="1">
        <f t="shared" si="209"/>
        <v>3</v>
      </c>
      <c r="E6196" s="1" t="str">
        <f>INDEX(Protocol[Mark],MATCH(C6196,Protocol[Step],0))</f>
        <v>4P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413010003</v>
      </c>
      <c r="H6196" s="134">
        <f>Systematic[[#This Row],[SampleVariableLabel]]+100*Systematic[[#This Row],[State]]</f>
        <v>413010603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413</v>
      </c>
      <c r="B6197" s="1">
        <f>IF(C6197=0,IF(B6196=Protocol!$V$20,1,B6196+1),B6196)</f>
        <v>1</v>
      </c>
      <c r="C6197" s="1">
        <f>IF(C6196+1=Protocol!$V$21,0,C6196+1)</f>
        <v>7</v>
      </c>
      <c r="D6197" s="1">
        <f t="shared" si="209"/>
        <v>4</v>
      </c>
      <c r="E6197" s="1" t="str">
        <f>INDEX(Protocol[Mark],MATCH(C6197,Protocol[Step],0))</f>
        <v>5G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413010004</v>
      </c>
      <c r="H6197" s="134">
        <f>Systematic[[#This Row],[SampleVariableLabel]]+100*Systematic[[#This Row],[State]]</f>
        <v>413010704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413</v>
      </c>
      <c r="B6198" s="1">
        <f>IF(C6198=0,IF(B6197=Protocol!$V$20,1,B6197+1),B6197)</f>
        <v>1</v>
      </c>
      <c r="C6198" s="1">
        <f>IF(C6197+1=Protocol!$V$21,0,C6197+1)</f>
        <v>8</v>
      </c>
      <c r="D6198" s="1">
        <f t="shared" si="209"/>
        <v>5</v>
      </c>
      <c r="E6198" s="1" t="str">
        <f>INDEX(Protocol[Mark],MATCH(C6198,Protocol[Step],0))</f>
        <v>6S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413010005</v>
      </c>
      <c r="H6198" s="134">
        <f>Systematic[[#This Row],[SampleVariableLabel]]+100*Systematic[[#This Row],[State]]</f>
        <v>413010805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413</v>
      </c>
      <c r="B6199" s="1">
        <f>IF(C6199=0,IF(B6198=Protocol!$V$20,1,B6198+1),B6198)</f>
        <v>1</v>
      </c>
      <c r="C6199" s="1">
        <f>IF(C6198+1=Protocol!$V$21,0,C6198+1)</f>
        <v>9</v>
      </c>
      <c r="D6199" s="1">
        <f t="shared" si="209"/>
        <v>6</v>
      </c>
      <c r="E6199" s="1" t="str">
        <f>INDEX(Protocol[Mark],MATCH(C6199,Protocol[Step],0))</f>
        <v>7Gp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413010006</v>
      </c>
      <c r="H6199" s="134">
        <f>Systematic[[#This Row],[SampleVariableLabel]]+100*Systematic[[#This Row],[State]]</f>
        <v>413010906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413</v>
      </c>
      <c r="B6200" s="1">
        <f>IF(C6200=0,IF(B6199=Protocol!$V$20,1,B6199+1),B6199)</f>
        <v>1</v>
      </c>
      <c r="C6200" s="1">
        <f>IF(C6199+1=Protocol!$V$21,0,C6199+1)</f>
        <v>10</v>
      </c>
      <c r="D6200" s="1">
        <f t="shared" si="209"/>
        <v>1</v>
      </c>
      <c r="E6200" s="1" t="str">
        <f>INDEX(Protocol[Mark],MATCH(C6200,Protocol[Step],0))</f>
        <v>8U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413010001</v>
      </c>
      <c r="H6200" s="134">
        <f>Systematic[[#This Row],[SampleVariableLabel]]+100*Systematic[[#This Row],[State]]</f>
        <v>413011001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413</v>
      </c>
      <c r="B6201" s="1">
        <f>IF(C6201=0,IF(B6200=Protocol!$V$20,1,B6200+1),B6200)</f>
        <v>1</v>
      </c>
      <c r="C6201" s="1">
        <f>IF(C6200+1=Protocol!$V$21,0,C6200+1)</f>
        <v>11</v>
      </c>
      <c r="D6201" s="1">
        <f t="shared" si="209"/>
        <v>2</v>
      </c>
      <c r="E6201" s="1" t="str">
        <f>INDEX(Protocol[Mark],MATCH(C6201,Protocol[Step],0))</f>
        <v>9Rot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413010002</v>
      </c>
      <c r="H6201" s="134">
        <f>Systematic[[#This Row],[SampleVariableLabel]]+100*Systematic[[#This Row],[State]]</f>
        <v>413011102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413</v>
      </c>
      <c r="B6202" s="1">
        <f>IF(C6202=0,IF(B6201=Protocol!$V$20,1,B6201+1),B6201)</f>
        <v>1</v>
      </c>
      <c r="C6202" s="1">
        <f>IF(C6201+1=Protocol!$V$21,0,C6201+1)</f>
        <v>12</v>
      </c>
      <c r="D6202" s="1">
        <f t="shared" si="209"/>
        <v>3</v>
      </c>
      <c r="E6202" s="1" t="str">
        <f>INDEX(Protocol[Mark],MATCH(C6202,Protocol[Step],0))</f>
        <v>10Ama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413010003</v>
      </c>
      <c r="H6202" s="134">
        <f>Systematic[[#This Row],[SampleVariableLabel]]+100*Systematic[[#This Row],[State]]</f>
        <v>413011203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414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0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414010004</v>
      </c>
      <c r="H6203" s="134">
        <f>Systematic[[#This Row],[SampleVariableLabel]]+100*Systematic[[#This Row],[State]]</f>
        <v>414010004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414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1D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414010005</v>
      </c>
      <c r="H6204" s="134">
        <f>Systematic[[#This Row],[SampleVariableLabel]]+100*Systematic[[#This Row],[State]]</f>
        <v>414010105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414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(M.1)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414010006</v>
      </c>
      <c r="H6205" s="134">
        <f>Systematic[[#This Row],[SampleVariableLabel]]+100*Systematic[[#This Row],[State]]</f>
        <v>414010206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414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2Oct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414010001</v>
      </c>
      <c r="H6206" s="134">
        <f>Systematic[[#This Row],[SampleVariableLabel]]+100*Systematic[[#This Row],[State]]</f>
        <v>414010301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414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3M2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414010002</v>
      </c>
      <c r="H6207" s="134">
        <f>Systematic[[#This Row],[SampleVariableLabel]]+100*Systematic[[#This Row],[State]]</f>
        <v>414010402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414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M(c)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414010003</v>
      </c>
      <c r="H6208" s="134">
        <f>Systematic[[#This Row],[SampleVariableLabel]]+100*Systematic[[#This Row],[State]]</f>
        <v>414010503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414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4P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414010004</v>
      </c>
      <c r="H6209" s="134">
        <f>Systematic[[#This Row],[SampleVariableLabel]]+100*Systematic[[#This Row],[State]]</f>
        <v>414010604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414</v>
      </c>
      <c r="B6210" s="1">
        <f>IF(C6210=0,IF(B6209=Protocol!$V$20,1,B6209+1),B6209)</f>
        <v>1</v>
      </c>
      <c r="C6210" s="1">
        <f>IF(C6209+1=Protocol!$V$21,0,C6209+1)</f>
        <v>7</v>
      </c>
      <c r="D6210" s="1">
        <f t="shared" si="209"/>
        <v>5</v>
      </c>
      <c r="E6210" s="1" t="str">
        <f>INDEX(Protocol[Mark],MATCH(C6210,Protocol[Step],0))</f>
        <v>5G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414010005</v>
      </c>
      <c r="H6210" s="134">
        <f>Systematic[[#This Row],[SampleVariableLabel]]+100*Systematic[[#This Row],[State]]</f>
        <v>414010705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414</v>
      </c>
      <c r="B6211" s="1">
        <f>IF(C6211=0,IF(B6210=Protocol!$V$20,1,B6210+1),B6210)</f>
        <v>1</v>
      </c>
      <c r="C6211" s="1">
        <f>IF(C6210+1=Protocol!$V$21,0,C6210+1)</f>
        <v>8</v>
      </c>
      <c r="D6211" s="1">
        <f t="shared" ref="D6211:D6274" si="211">IF(D6210=nVariables,1,D6210+1)</f>
        <v>6</v>
      </c>
      <c r="E6211" s="1" t="str">
        <f>INDEX(Protocol[Mark],MATCH(C6211,Protocol[Step],0))</f>
        <v>6S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414010006</v>
      </c>
      <c r="H6211" s="134">
        <f>Systematic[[#This Row],[SampleVariableLabel]]+100*Systematic[[#This Row],[State]]</f>
        <v>414010806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414</v>
      </c>
      <c r="B6212" s="1">
        <f>IF(C6212=0,IF(B6211=Protocol!$V$20,1,B6211+1),B6211)</f>
        <v>1</v>
      </c>
      <c r="C6212" s="1">
        <f>IF(C6211+1=Protocol!$V$21,0,C6211+1)</f>
        <v>9</v>
      </c>
      <c r="D6212" s="1">
        <f t="shared" si="211"/>
        <v>1</v>
      </c>
      <c r="E6212" s="1" t="str">
        <f>INDEX(Protocol[Mark],MATCH(C6212,Protocol[Step],0))</f>
        <v>7Gp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414010001</v>
      </c>
      <c r="H6212" s="134">
        <f>Systematic[[#This Row],[SampleVariableLabel]]+100*Systematic[[#This Row],[State]]</f>
        <v>414010901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414</v>
      </c>
      <c r="B6213" s="1">
        <f>IF(C6213=0,IF(B6212=Protocol!$V$20,1,B6212+1),B6212)</f>
        <v>1</v>
      </c>
      <c r="C6213" s="1">
        <f>IF(C6212+1=Protocol!$V$21,0,C6212+1)</f>
        <v>10</v>
      </c>
      <c r="D6213" s="1">
        <f t="shared" si="211"/>
        <v>2</v>
      </c>
      <c r="E6213" s="1" t="str">
        <f>INDEX(Protocol[Mark],MATCH(C6213,Protocol[Step],0))</f>
        <v>8U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414010002</v>
      </c>
      <c r="H6213" s="134">
        <f>Systematic[[#This Row],[SampleVariableLabel]]+100*Systematic[[#This Row],[State]]</f>
        <v>414011002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414</v>
      </c>
      <c r="B6214" s="1">
        <f>IF(C6214=0,IF(B6213=Protocol!$V$20,1,B6213+1),B6213)</f>
        <v>1</v>
      </c>
      <c r="C6214" s="1">
        <f>IF(C6213+1=Protocol!$V$21,0,C6213+1)</f>
        <v>11</v>
      </c>
      <c r="D6214" s="1">
        <f t="shared" si="211"/>
        <v>3</v>
      </c>
      <c r="E6214" s="1" t="str">
        <f>INDEX(Protocol[Mark],MATCH(C6214,Protocol[Step],0))</f>
        <v>9Rot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414010003</v>
      </c>
      <c r="H6214" s="134">
        <f>Systematic[[#This Row],[SampleVariableLabel]]+100*Systematic[[#This Row],[State]]</f>
        <v>414011103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414</v>
      </c>
      <c r="B6215" s="1">
        <f>IF(C6215=0,IF(B6214=Protocol!$V$20,1,B6214+1),B6214)</f>
        <v>1</v>
      </c>
      <c r="C6215" s="1">
        <f>IF(C6214+1=Protocol!$V$21,0,C6214+1)</f>
        <v>12</v>
      </c>
      <c r="D6215" s="1">
        <f t="shared" si="211"/>
        <v>4</v>
      </c>
      <c r="E6215" s="1" t="str">
        <f>INDEX(Protocol[Mark],MATCH(C6215,Protocol[Step],0))</f>
        <v>10Ama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414010004</v>
      </c>
      <c r="H6215" s="134">
        <f>Systematic[[#This Row],[SampleVariableLabel]]+100*Systematic[[#This Row],[State]]</f>
        <v>414011204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415</v>
      </c>
      <c r="B6216" s="1">
        <f>IF(C6216=0,IF(B6215=Protocol!$V$20,1,B6215+1),B6215)</f>
        <v>1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0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415010005</v>
      </c>
      <c r="H6216" s="134">
        <f>Systematic[[#This Row],[SampleVariableLabel]]+100*Systematic[[#This Row],[State]]</f>
        <v>415010005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415</v>
      </c>
      <c r="B6217" s="1">
        <f>IF(C6217=0,IF(B6216=Protocol!$V$20,1,B6216+1),B6216)</f>
        <v>1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1D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415010006</v>
      </c>
      <c r="H6217" s="134">
        <f>Systematic[[#This Row],[SampleVariableLabel]]+100*Systematic[[#This Row],[State]]</f>
        <v>415010106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415</v>
      </c>
      <c r="B6218" s="1">
        <f>IF(C6218=0,IF(B6217=Protocol!$V$20,1,B6217+1),B6217)</f>
        <v>1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(M.1)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415010001</v>
      </c>
      <c r="H6218" s="134">
        <f>Systematic[[#This Row],[SampleVariableLabel]]+100*Systematic[[#This Row],[State]]</f>
        <v>415010201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415</v>
      </c>
      <c r="B6219" s="1">
        <f>IF(C6219=0,IF(B6218=Protocol!$V$20,1,B6218+1),B6218)</f>
        <v>1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2Oct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415010002</v>
      </c>
      <c r="H6219" s="134">
        <f>Systematic[[#This Row],[SampleVariableLabel]]+100*Systematic[[#This Row],[State]]</f>
        <v>415010302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415</v>
      </c>
      <c r="B6220" s="1">
        <f>IF(C6220=0,IF(B6219=Protocol!$V$20,1,B6219+1),B6219)</f>
        <v>1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3M2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415010003</v>
      </c>
      <c r="H6220" s="134">
        <f>Systematic[[#This Row],[SampleVariableLabel]]+100*Systematic[[#This Row],[State]]</f>
        <v>415010403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415</v>
      </c>
      <c r="B6221" s="1">
        <f>IF(C6221=0,IF(B6220=Protocol!$V$20,1,B6220+1),B6220)</f>
        <v>1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M(c)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415010004</v>
      </c>
      <c r="H6221" s="134">
        <f>Systematic[[#This Row],[SampleVariableLabel]]+100*Systematic[[#This Row],[State]]</f>
        <v>415010504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415</v>
      </c>
      <c r="B6222" s="1">
        <f>IF(C6222=0,IF(B6221=Protocol!$V$20,1,B6221+1),B6221)</f>
        <v>1</v>
      </c>
      <c r="C6222" s="1">
        <f>IF(C6221+1=Protocol!$V$21,0,C6221+1)</f>
        <v>6</v>
      </c>
      <c r="D6222" s="1">
        <f t="shared" si="211"/>
        <v>5</v>
      </c>
      <c r="E6222" s="1" t="str">
        <f>INDEX(Protocol[Mark],MATCH(C6222,Protocol[Step],0))</f>
        <v>4P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415010005</v>
      </c>
      <c r="H6222" s="134">
        <f>Systematic[[#This Row],[SampleVariableLabel]]+100*Systematic[[#This Row],[State]]</f>
        <v>415010605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415</v>
      </c>
      <c r="B6223" s="1">
        <f>IF(C6223=0,IF(B6222=Protocol!$V$20,1,B6222+1),B6222)</f>
        <v>1</v>
      </c>
      <c r="C6223" s="1">
        <f>IF(C6222+1=Protocol!$V$21,0,C6222+1)</f>
        <v>7</v>
      </c>
      <c r="D6223" s="1">
        <f t="shared" si="211"/>
        <v>6</v>
      </c>
      <c r="E6223" s="1" t="str">
        <f>INDEX(Protocol[Mark],MATCH(C6223,Protocol[Step],0))</f>
        <v>5G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415010006</v>
      </c>
      <c r="H6223" s="134">
        <f>Systematic[[#This Row],[SampleVariableLabel]]+100*Systematic[[#This Row],[State]]</f>
        <v>415010706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415</v>
      </c>
      <c r="B6224" s="1">
        <f>IF(C6224=0,IF(B6223=Protocol!$V$20,1,B6223+1),B6223)</f>
        <v>1</v>
      </c>
      <c r="C6224" s="1">
        <f>IF(C6223+1=Protocol!$V$21,0,C6223+1)</f>
        <v>8</v>
      </c>
      <c r="D6224" s="1">
        <f t="shared" si="211"/>
        <v>1</v>
      </c>
      <c r="E6224" s="1" t="str">
        <f>INDEX(Protocol[Mark],MATCH(C6224,Protocol[Step],0))</f>
        <v>6S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415010001</v>
      </c>
      <c r="H6224" s="134">
        <f>Systematic[[#This Row],[SampleVariableLabel]]+100*Systematic[[#This Row],[State]]</f>
        <v>415010801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415</v>
      </c>
      <c r="B6225" s="1">
        <f>IF(C6225=0,IF(B6224=Protocol!$V$20,1,B6224+1),B6224)</f>
        <v>1</v>
      </c>
      <c r="C6225" s="1">
        <f>IF(C6224+1=Protocol!$V$21,0,C6224+1)</f>
        <v>9</v>
      </c>
      <c r="D6225" s="1">
        <f t="shared" si="211"/>
        <v>2</v>
      </c>
      <c r="E6225" s="1" t="str">
        <f>INDEX(Protocol[Mark],MATCH(C6225,Protocol[Step],0))</f>
        <v>7Gp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415010002</v>
      </c>
      <c r="H6225" s="134">
        <f>Systematic[[#This Row],[SampleVariableLabel]]+100*Systematic[[#This Row],[State]]</f>
        <v>415010902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415</v>
      </c>
      <c r="B6226" s="1">
        <f>IF(C6226=0,IF(B6225=Protocol!$V$20,1,B6225+1),B6225)</f>
        <v>1</v>
      </c>
      <c r="C6226" s="1">
        <f>IF(C6225+1=Protocol!$V$21,0,C6225+1)</f>
        <v>10</v>
      </c>
      <c r="D6226" s="1">
        <f t="shared" si="211"/>
        <v>3</v>
      </c>
      <c r="E6226" s="1" t="str">
        <f>INDEX(Protocol[Mark],MATCH(C6226,Protocol[Step],0))</f>
        <v>8U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415010003</v>
      </c>
      <c r="H6226" s="134">
        <f>Systematic[[#This Row],[SampleVariableLabel]]+100*Systematic[[#This Row],[State]]</f>
        <v>415011003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415</v>
      </c>
      <c r="B6227" s="1">
        <f>IF(C6227=0,IF(B6226=Protocol!$V$20,1,B6226+1),B6226)</f>
        <v>1</v>
      </c>
      <c r="C6227" s="1">
        <f>IF(C6226+1=Protocol!$V$21,0,C6226+1)</f>
        <v>11</v>
      </c>
      <c r="D6227" s="1">
        <f t="shared" si="211"/>
        <v>4</v>
      </c>
      <c r="E6227" s="1" t="str">
        <f>INDEX(Protocol[Mark],MATCH(C6227,Protocol[Step],0))</f>
        <v>9Rot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415010004</v>
      </c>
      <c r="H6227" s="134">
        <f>Systematic[[#This Row],[SampleVariableLabel]]+100*Systematic[[#This Row],[State]]</f>
        <v>415011104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415</v>
      </c>
      <c r="B6228" s="1">
        <f>IF(C6228=0,IF(B6227=Protocol!$V$20,1,B6227+1),B6227)</f>
        <v>1</v>
      </c>
      <c r="C6228" s="1">
        <f>IF(C6227+1=Protocol!$V$21,0,C6227+1)</f>
        <v>12</v>
      </c>
      <c r="D6228" s="1">
        <f t="shared" si="211"/>
        <v>5</v>
      </c>
      <c r="E6228" s="1" t="str">
        <f>INDEX(Protocol[Mark],MATCH(C6228,Protocol[Step],0))</f>
        <v>10Ama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415010005</v>
      </c>
      <c r="H6228" s="134">
        <f>Systematic[[#This Row],[SampleVariableLabel]]+100*Systematic[[#This Row],[State]]</f>
        <v>415011205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416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0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416010006</v>
      </c>
      <c r="H6229" s="134">
        <f>Systematic[[#This Row],[SampleVariableLabel]]+100*Systematic[[#This Row],[State]]</f>
        <v>416010006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416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1D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416010001</v>
      </c>
      <c r="H6230" s="134">
        <f>Systematic[[#This Row],[SampleVariableLabel]]+100*Systematic[[#This Row],[State]]</f>
        <v>416010101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416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(M.1)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416010002</v>
      </c>
      <c r="H6231" s="134">
        <f>Systematic[[#This Row],[SampleVariableLabel]]+100*Systematic[[#This Row],[State]]</f>
        <v>416010202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416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2Oct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416010003</v>
      </c>
      <c r="H6232" s="134">
        <f>Systematic[[#This Row],[SampleVariableLabel]]+100*Systematic[[#This Row],[State]]</f>
        <v>416010303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416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3M2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416010004</v>
      </c>
      <c r="H6233" s="134">
        <f>Systematic[[#This Row],[SampleVariableLabel]]+100*Systematic[[#This Row],[State]]</f>
        <v>416010404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416</v>
      </c>
      <c r="B6234" s="1">
        <f>IF(C6234=0,IF(B6233=Protocol!$V$20,1,B6233+1),B6233)</f>
        <v>1</v>
      </c>
      <c r="C6234" s="1">
        <f>IF(C6233+1=Protocol!$V$21,0,C6233+1)</f>
        <v>5</v>
      </c>
      <c r="D6234" s="1">
        <f t="shared" si="211"/>
        <v>5</v>
      </c>
      <c r="E6234" s="1" t="str">
        <f>INDEX(Protocol[Mark],MATCH(C6234,Protocol[Step],0))</f>
        <v>M(c)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416010005</v>
      </c>
      <c r="H6234" s="134">
        <f>Systematic[[#This Row],[SampleVariableLabel]]+100*Systematic[[#This Row],[State]]</f>
        <v>416010505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416</v>
      </c>
      <c r="B6235" s="1">
        <f>IF(C6235=0,IF(B6234=Protocol!$V$20,1,B6234+1),B6234)</f>
        <v>1</v>
      </c>
      <c r="C6235" s="1">
        <f>IF(C6234+1=Protocol!$V$21,0,C6234+1)</f>
        <v>6</v>
      </c>
      <c r="D6235" s="1">
        <f t="shared" si="211"/>
        <v>6</v>
      </c>
      <c r="E6235" s="1" t="str">
        <f>INDEX(Protocol[Mark],MATCH(C6235,Protocol[Step],0))</f>
        <v>4P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416010006</v>
      </c>
      <c r="H6235" s="134">
        <f>Systematic[[#This Row],[SampleVariableLabel]]+100*Systematic[[#This Row],[State]]</f>
        <v>416010606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416</v>
      </c>
      <c r="B6236" s="1">
        <f>IF(C6236=0,IF(B6235=Protocol!$V$20,1,B6235+1),B6235)</f>
        <v>1</v>
      </c>
      <c r="C6236" s="1">
        <f>IF(C6235+1=Protocol!$V$21,0,C6235+1)</f>
        <v>7</v>
      </c>
      <c r="D6236" s="1">
        <f t="shared" si="211"/>
        <v>1</v>
      </c>
      <c r="E6236" s="1" t="str">
        <f>INDEX(Protocol[Mark],MATCH(C6236,Protocol[Step],0))</f>
        <v>5G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416010001</v>
      </c>
      <c r="H6236" s="134">
        <f>Systematic[[#This Row],[SampleVariableLabel]]+100*Systematic[[#This Row],[State]]</f>
        <v>416010701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416</v>
      </c>
      <c r="B6237" s="1">
        <f>IF(C6237=0,IF(B6236=Protocol!$V$20,1,B6236+1),B6236)</f>
        <v>1</v>
      </c>
      <c r="C6237" s="1">
        <f>IF(C6236+1=Protocol!$V$21,0,C6236+1)</f>
        <v>8</v>
      </c>
      <c r="D6237" s="1">
        <f t="shared" si="211"/>
        <v>2</v>
      </c>
      <c r="E6237" s="1" t="str">
        <f>INDEX(Protocol[Mark],MATCH(C6237,Protocol[Step],0))</f>
        <v>6S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416010002</v>
      </c>
      <c r="H6237" s="134">
        <f>Systematic[[#This Row],[SampleVariableLabel]]+100*Systematic[[#This Row],[State]]</f>
        <v>416010802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416</v>
      </c>
      <c r="B6238" s="1">
        <f>IF(C6238=0,IF(B6237=Protocol!$V$20,1,B6237+1),B6237)</f>
        <v>1</v>
      </c>
      <c r="C6238" s="1">
        <f>IF(C6237+1=Protocol!$V$21,0,C6237+1)</f>
        <v>9</v>
      </c>
      <c r="D6238" s="1">
        <f t="shared" si="211"/>
        <v>3</v>
      </c>
      <c r="E6238" s="1" t="str">
        <f>INDEX(Protocol[Mark],MATCH(C6238,Protocol[Step],0))</f>
        <v>7Gp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416010003</v>
      </c>
      <c r="H6238" s="134">
        <f>Systematic[[#This Row],[SampleVariableLabel]]+100*Systematic[[#This Row],[State]]</f>
        <v>416010903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416</v>
      </c>
      <c r="B6239" s="1">
        <f>IF(C6239=0,IF(B6238=Protocol!$V$20,1,B6238+1),B6238)</f>
        <v>1</v>
      </c>
      <c r="C6239" s="1">
        <f>IF(C6238+1=Protocol!$V$21,0,C6238+1)</f>
        <v>10</v>
      </c>
      <c r="D6239" s="1">
        <f t="shared" si="211"/>
        <v>4</v>
      </c>
      <c r="E6239" s="1" t="str">
        <f>INDEX(Protocol[Mark],MATCH(C6239,Protocol[Step],0))</f>
        <v>8U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416010004</v>
      </c>
      <c r="H6239" s="134">
        <f>Systematic[[#This Row],[SampleVariableLabel]]+100*Systematic[[#This Row],[State]]</f>
        <v>416011004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416</v>
      </c>
      <c r="B6240" s="1">
        <f>IF(C6240=0,IF(B6239=Protocol!$V$20,1,B6239+1),B6239)</f>
        <v>1</v>
      </c>
      <c r="C6240" s="1">
        <f>IF(C6239+1=Protocol!$V$21,0,C6239+1)</f>
        <v>11</v>
      </c>
      <c r="D6240" s="1">
        <f t="shared" si="211"/>
        <v>5</v>
      </c>
      <c r="E6240" s="1" t="str">
        <f>INDEX(Protocol[Mark],MATCH(C6240,Protocol[Step],0))</f>
        <v>9Rot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416010005</v>
      </c>
      <c r="H6240" s="134">
        <f>Systematic[[#This Row],[SampleVariableLabel]]+100*Systematic[[#This Row],[State]]</f>
        <v>416011105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416</v>
      </c>
      <c r="B6241" s="1">
        <f>IF(C6241=0,IF(B6240=Protocol!$V$20,1,B6240+1),B6240)</f>
        <v>1</v>
      </c>
      <c r="C6241" s="1">
        <f>IF(C6240+1=Protocol!$V$21,0,C6240+1)</f>
        <v>12</v>
      </c>
      <c r="D6241" s="1">
        <f t="shared" si="211"/>
        <v>6</v>
      </c>
      <c r="E6241" s="1" t="str">
        <f>INDEX(Protocol[Mark],MATCH(C6241,Protocol[Step],0))</f>
        <v>10Ama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416010006</v>
      </c>
      <c r="H6241" s="134">
        <f>Systematic[[#This Row],[SampleVariableLabel]]+100*Systematic[[#This Row],[State]]</f>
        <v>416011206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417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0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417010001</v>
      </c>
      <c r="H6242" s="134">
        <f>Systematic[[#This Row],[SampleVariableLabel]]+100*Systematic[[#This Row],[State]]</f>
        <v>417010001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417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417010002</v>
      </c>
      <c r="H6243" s="134">
        <f>Systematic[[#This Row],[SampleVariableLabel]]+100*Systematic[[#This Row],[State]]</f>
        <v>417010102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417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(M.1)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417010003</v>
      </c>
      <c r="H6244" s="134">
        <f>Systematic[[#This Row],[SampleVariableLabel]]+100*Systematic[[#This Row],[State]]</f>
        <v>417010203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417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2Oct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417010004</v>
      </c>
      <c r="H6245" s="134">
        <f>Systematic[[#This Row],[SampleVariableLabel]]+100*Systematic[[#This Row],[State]]</f>
        <v>417010304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417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3M2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417010005</v>
      </c>
      <c r="H6246" s="134">
        <f>Systematic[[#This Row],[SampleVariableLabel]]+100*Systematic[[#This Row],[State]]</f>
        <v>417010405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417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M(c)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417010006</v>
      </c>
      <c r="H6247" s="134">
        <f>Systematic[[#This Row],[SampleVariableLabel]]+100*Systematic[[#This Row],[State]]</f>
        <v>417010506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417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4P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417010001</v>
      </c>
      <c r="H6248" s="134">
        <f>Systematic[[#This Row],[SampleVariableLabel]]+100*Systematic[[#This Row],[State]]</f>
        <v>417010601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417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5G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417010002</v>
      </c>
      <c r="H6249" s="134">
        <f>Systematic[[#This Row],[SampleVariableLabel]]+100*Systematic[[#This Row],[State]]</f>
        <v>417010702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417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6S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417010003</v>
      </c>
      <c r="H6250" s="134">
        <f>Systematic[[#This Row],[SampleVariableLabel]]+100*Systematic[[#This Row],[State]]</f>
        <v>417010803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417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7Gp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417010004</v>
      </c>
      <c r="H6251" s="134">
        <f>Systematic[[#This Row],[SampleVariableLabel]]+100*Systematic[[#This Row],[State]]</f>
        <v>417010904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417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8U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417010005</v>
      </c>
      <c r="H6252" s="134">
        <f>Systematic[[#This Row],[SampleVariableLabel]]+100*Systematic[[#This Row],[State]]</f>
        <v>417011005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417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9Rot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417010006</v>
      </c>
      <c r="H6253" s="134">
        <f>Systematic[[#This Row],[SampleVariableLabel]]+100*Systematic[[#This Row],[State]]</f>
        <v>417011106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417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10Ama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417010001</v>
      </c>
      <c r="H6254" s="134">
        <f>Systematic[[#This Row],[SampleVariableLabel]]+100*Systematic[[#This Row],[State]]</f>
        <v>417011201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418</v>
      </c>
      <c r="B6255" s="1">
        <f>IF(C6255=0,IF(B6254=Protocol!$V$20,1,B6254+1),B6254)</f>
        <v>1</v>
      </c>
      <c r="C6255" s="1">
        <f>IF(C6254+1=Protocol!$V$21,0,C6254+1)</f>
        <v>0</v>
      </c>
      <c r="D6255" s="1">
        <f t="shared" si="211"/>
        <v>2</v>
      </c>
      <c r="E6255" s="1" t="str">
        <f>INDEX(Protocol[Mark],MATCH(C6255,Protocol[Step],0))</f>
        <v>0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418010002</v>
      </c>
      <c r="H6255" s="134">
        <f>Systematic[[#This Row],[SampleVariableLabel]]+100*Systematic[[#This Row],[State]]</f>
        <v>418010002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418</v>
      </c>
      <c r="B6256" s="1">
        <f>IF(C6256=0,IF(B6255=Protocol!$V$20,1,B6255+1),B6255)</f>
        <v>1</v>
      </c>
      <c r="C6256" s="1">
        <f>IF(C6255+1=Protocol!$V$21,0,C6255+1)</f>
        <v>1</v>
      </c>
      <c r="D6256" s="1">
        <f t="shared" si="211"/>
        <v>3</v>
      </c>
      <c r="E6256" s="1" t="str">
        <f>INDEX(Protocol[Mark],MATCH(C6256,Protocol[Step],0))</f>
        <v>1D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418010003</v>
      </c>
      <c r="H6256" s="134">
        <f>Systematic[[#This Row],[SampleVariableLabel]]+100*Systematic[[#This Row],[State]]</f>
        <v>418010103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418</v>
      </c>
      <c r="B6257" s="1">
        <f>IF(C6257=0,IF(B6256=Protocol!$V$20,1,B6256+1),B6256)</f>
        <v>1</v>
      </c>
      <c r="C6257" s="1">
        <f>IF(C6256+1=Protocol!$V$21,0,C6256+1)</f>
        <v>2</v>
      </c>
      <c r="D6257" s="1">
        <f t="shared" si="211"/>
        <v>4</v>
      </c>
      <c r="E6257" s="1" t="str">
        <f>INDEX(Protocol[Mark],MATCH(C6257,Protocol[Step],0))</f>
        <v>(M.1)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418010004</v>
      </c>
      <c r="H6257" s="134">
        <f>Systematic[[#This Row],[SampleVariableLabel]]+100*Systematic[[#This Row],[State]]</f>
        <v>418010204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418</v>
      </c>
      <c r="B6258" s="1">
        <f>IF(C6258=0,IF(B6257=Protocol!$V$20,1,B6257+1),B6257)</f>
        <v>1</v>
      </c>
      <c r="C6258" s="1">
        <f>IF(C6257+1=Protocol!$V$21,0,C6257+1)</f>
        <v>3</v>
      </c>
      <c r="D6258" s="1">
        <f t="shared" si="211"/>
        <v>5</v>
      </c>
      <c r="E6258" s="1" t="str">
        <f>INDEX(Protocol[Mark],MATCH(C6258,Protocol[Step],0))</f>
        <v>2Oct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418010005</v>
      </c>
      <c r="H6258" s="134">
        <f>Systematic[[#This Row],[SampleVariableLabel]]+100*Systematic[[#This Row],[State]]</f>
        <v>418010305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418</v>
      </c>
      <c r="B6259" s="1">
        <f>IF(C6259=0,IF(B6258=Protocol!$V$20,1,B6258+1),B6258)</f>
        <v>1</v>
      </c>
      <c r="C6259" s="1">
        <f>IF(C6258+1=Protocol!$V$21,0,C6258+1)</f>
        <v>4</v>
      </c>
      <c r="D6259" s="1">
        <f t="shared" si="211"/>
        <v>6</v>
      </c>
      <c r="E6259" s="1" t="str">
        <f>INDEX(Protocol[Mark],MATCH(C6259,Protocol[Step],0))</f>
        <v>3M2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418010006</v>
      </c>
      <c r="H6259" s="134">
        <f>Systematic[[#This Row],[SampleVariableLabel]]+100*Systematic[[#This Row],[State]]</f>
        <v>418010406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418</v>
      </c>
      <c r="B6260" s="1">
        <f>IF(C6260=0,IF(B6259=Protocol!$V$20,1,B6259+1),B6259)</f>
        <v>1</v>
      </c>
      <c r="C6260" s="1">
        <f>IF(C6259+1=Protocol!$V$21,0,C6259+1)</f>
        <v>5</v>
      </c>
      <c r="D6260" s="1">
        <f t="shared" si="211"/>
        <v>1</v>
      </c>
      <c r="E6260" s="1" t="str">
        <f>INDEX(Protocol[Mark],MATCH(C6260,Protocol[Step],0))</f>
        <v>M(c)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418010001</v>
      </c>
      <c r="H6260" s="134">
        <f>Systematic[[#This Row],[SampleVariableLabel]]+100*Systematic[[#This Row],[State]]</f>
        <v>418010501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418</v>
      </c>
      <c r="B6261" s="1">
        <f>IF(C6261=0,IF(B6260=Protocol!$V$20,1,B6260+1),B6260)</f>
        <v>1</v>
      </c>
      <c r="C6261" s="1">
        <f>IF(C6260+1=Protocol!$V$21,0,C6260+1)</f>
        <v>6</v>
      </c>
      <c r="D6261" s="1">
        <f t="shared" si="211"/>
        <v>2</v>
      </c>
      <c r="E6261" s="1" t="str">
        <f>INDEX(Protocol[Mark],MATCH(C6261,Protocol[Step],0))</f>
        <v>4P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418010002</v>
      </c>
      <c r="H6261" s="134">
        <f>Systematic[[#This Row],[SampleVariableLabel]]+100*Systematic[[#This Row],[State]]</f>
        <v>418010602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418</v>
      </c>
      <c r="B6262" s="1">
        <f>IF(C6262=0,IF(B6261=Protocol!$V$20,1,B6261+1),B6261)</f>
        <v>1</v>
      </c>
      <c r="C6262" s="1">
        <f>IF(C6261+1=Protocol!$V$21,0,C6261+1)</f>
        <v>7</v>
      </c>
      <c r="D6262" s="1">
        <f t="shared" si="211"/>
        <v>3</v>
      </c>
      <c r="E6262" s="1" t="str">
        <f>INDEX(Protocol[Mark],MATCH(C6262,Protocol[Step],0))</f>
        <v>5G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418010003</v>
      </c>
      <c r="H6262" s="134">
        <f>Systematic[[#This Row],[SampleVariableLabel]]+100*Systematic[[#This Row],[State]]</f>
        <v>418010703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418</v>
      </c>
      <c r="B6263" s="1">
        <f>IF(C6263=0,IF(B6262=Protocol!$V$20,1,B6262+1),B6262)</f>
        <v>1</v>
      </c>
      <c r="C6263" s="1">
        <f>IF(C6262+1=Protocol!$V$21,0,C6262+1)</f>
        <v>8</v>
      </c>
      <c r="D6263" s="1">
        <f t="shared" si="211"/>
        <v>4</v>
      </c>
      <c r="E6263" s="1" t="str">
        <f>INDEX(Protocol[Mark],MATCH(C6263,Protocol[Step],0))</f>
        <v>6S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418010004</v>
      </c>
      <c r="H6263" s="134">
        <f>Systematic[[#This Row],[SampleVariableLabel]]+100*Systematic[[#This Row],[State]]</f>
        <v>418010804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418</v>
      </c>
      <c r="B6264" s="1">
        <f>IF(C6264=0,IF(B6263=Protocol!$V$20,1,B6263+1),B6263)</f>
        <v>1</v>
      </c>
      <c r="C6264" s="1">
        <f>IF(C6263+1=Protocol!$V$21,0,C6263+1)</f>
        <v>9</v>
      </c>
      <c r="D6264" s="1">
        <f t="shared" si="211"/>
        <v>5</v>
      </c>
      <c r="E6264" s="1" t="str">
        <f>INDEX(Protocol[Mark],MATCH(C6264,Protocol[Step],0))</f>
        <v>7Gp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418010005</v>
      </c>
      <c r="H6264" s="134">
        <f>Systematic[[#This Row],[SampleVariableLabel]]+100*Systematic[[#This Row],[State]]</f>
        <v>418010905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418</v>
      </c>
      <c r="B6265" s="1">
        <f>IF(C6265=0,IF(B6264=Protocol!$V$20,1,B6264+1),B6264)</f>
        <v>1</v>
      </c>
      <c r="C6265" s="1">
        <f>IF(C6264+1=Protocol!$V$21,0,C6264+1)</f>
        <v>10</v>
      </c>
      <c r="D6265" s="1">
        <f t="shared" si="211"/>
        <v>6</v>
      </c>
      <c r="E6265" s="1" t="str">
        <f>INDEX(Protocol[Mark],MATCH(C6265,Protocol[Step],0))</f>
        <v>8U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418010006</v>
      </c>
      <c r="H6265" s="134">
        <f>Systematic[[#This Row],[SampleVariableLabel]]+100*Systematic[[#This Row],[State]]</f>
        <v>418011006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418</v>
      </c>
      <c r="B6266" s="1">
        <f>IF(C6266=0,IF(B6265=Protocol!$V$20,1,B6265+1),B6265)</f>
        <v>1</v>
      </c>
      <c r="C6266" s="1">
        <f>IF(C6265+1=Protocol!$V$21,0,C6265+1)</f>
        <v>11</v>
      </c>
      <c r="D6266" s="1">
        <f t="shared" si="211"/>
        <v>1</v>
      </c>
      <c r="E6266" s="1" t="str">
        <f>INDEX(Protocol[Mark],MATCH(C6266,Protocol[Step],0))</f>
        <v>9Rot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418010001</v>
      </c>
      <c r="H6266" s="134">
        <f>Systematic[[#This Row],[SampleVariableLabel]]+100*Systematic[[#This Row],[State]]</f>
        <v>418011101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418</v>
      </c>
      <c r="B6267" s="1">
        <f>IF(C6267=0,IF(B6266=Protocol!$V$20,1,B6266+1),B6266)</f>
        <v>1</v>
      </c>
      <c r="C6267" s="1">
        <f>IF(C6266+1=Protocol!$V$21,0,C6266+1)</f>
        <v>12</v>
      </c>
      <c r="D6267" s="1">
        <f t="shared" si="211"/>
        <v>2</v>
      </c>
      <c r="E6267" s="1" t="str">
        <f>INDEX(Protocol[Mark],MATCH(C6267,Protocol[Step],0))</f>
        <v>10Ama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418010002</v>
      </c>
      <c r="H6267" s="134">
        <f>Systematic[[#This Row],[SampleVariableLabel]]+100*Systematic[[#This Row],[State]]</f>
        <v>418011202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419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0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419010003</v>
      </c>
      <c r="H6268" s="134">
        <f>Systematic[[#This Row],[SampleVariableLabel]]+100*Systematic[[#This Row],[State]]</f>
        <v>419010003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419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1D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419010004</v>
      </c>
      <c r="H6269" s="134">
        <f>Systematic[[#This Row],[SampleVariableLabel]]+100*Systematic[[#This Row],[State]]</f>
        <v>419010104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419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(M.1)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419010005</v>
      </c>
      <c r="H6270" s="134">
        <f>Systematic[[#This Row],[SampleVariableLabel]]+100*Systematic[[#This Row],[State]]</f>
        <v>419010205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419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2Oct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419010006</v>
      </c>
      <c r="H6271" s="134">
        <f>Systematic[[#This Row],[SampleVariableLabel]]+100*Systematic[[#This Row],[State]]</f>
        <v>419010306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419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3M2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419010001</v>
      </c>
      <c r="H6272" s="134">
        <f>Systematic[[#This Row],[SampleVariableLabel]]+100*Systematic[[#This Row],[State]]</f>
        <v>419010401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419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M(c)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419010002</v>
      </c>
      <c r="H6273" s="134">
        <f>Systematic[[#This Row],[SampleVariableLabel]]+100*Systematic[[#This Row],[State]]</f>
        <v>419010502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419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4P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419010003</v>
      </c>
      <c r="H6274" s="134">
        <f>Systematic[[#This Row],[SampleVariableLabel]]+100*Systematic[[#This Row],[State]]</f>
        <v>419010603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419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5G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419010004</v>
      </c>
      <c r="H6275" s="134">
        <f>Systematic[[#This Row],[SampleVariableLabel]]+100*Systematic[[#This Row],[State]]</f>
        <v>419010704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419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6S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419010005</v>
      </c>
      <c r="H6276" s="134">
        <f>Systematic[[#This Row],[SampleVariableLabel]]+100*Systematic[[#This Row],[State]]</f>
        <v>419010805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419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7Gp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419010006</v>
      </c>
      <c r="H6277" s="134">
        <f>Systematic[[#This Row],[SampleVariableLabel]]+100*Systematic[[#This Row],[State]]</f>
        <v>419010906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419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8U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419010001</v>
      </c>
      <c r="H6278" s="134">
        <f>Systematic[[#This Row],[SampleVariableLabel]]+100*Systematic[[#This Row],[State]]</f>
        <v>419011001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419</v>
      </c>
      <c r="B6279" s="1">
        <f>IF(C6279=0,IF(B6278=Protocol!$V$20,1,B6278+1),B6278)</f>
        <v>1</v>
      </c>
      <c r="C6279" s="1">
        <f>IF(C6278+1=Protocol!$V$21,0,C6278+1)</f>
        <v>11</v>
      </c>
      <c r="D6279" s="1">
        <f t="shared" si="213"/>
        <v>2</v>
      </c>
      <c r="E6279" s="1" t="str">
        <f>INDEX(Protocol[Mark],MATCH(C6279,Protocol[Step],0))</f>
        <v>9Rot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419010002</v>
      </c>
      <c r="H6279" s="134">
        <f>Systematic[[#This Row],[SampleVariableLabel]]+100*Systematic[[#This Row],[State]]</f>
        <v>419011102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419</v>
      </c>
      <c r="B6280" s="1">
        <f>IF(C6280=0,IF(B6279=Protocol!$V$20,1,B6279+1),B6279)</f>
        <v>1</v>
      </c>
      <c r="C6280" s="1">
        <f>IF(C6279+1=Protocol!$V$21,0,C6279+1)</f>
        <v>12</v>
      </c>
      <c r="D6280" s="1">
        <f t="shared" si="213"/>
        <v>3</v>
      </c>
      <c r="E6280" s="1" t="str">
        <f>INDEX(Protocol[Mark],MATCH(C6280,Protocol[Step],0))</f>
        <v>10Ama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419010003</v>
      </c>
      <c r="H6280" s="134">
        <f>Systematic[[#This Row],[SampleVariableLabel]]+100*Systematic[[#This Row],[State]]</f>
        <v>419011203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420</v>
      </c>
      <c r="B6281" s="1">
        <f>IF(C6281=0,IF(B6280=Protocol!$V$20,1,B6280+1),B6280)</f>
        <v>1</v>
      </c>
      <c r="C6281" s="1">
        <f>IF(C6280+1=Protocol!$V$21,0,C6280+1)</f>
        <v>0</v>
      </c>
      <c r="D6281" s="1">
        <f t="shared" si="213"/>
        <v>4</v>
      </c>
      <c r="E6281" s="1" t="str">
        <f>INDEX(Protocol[Mark],MATCH(C6281,Protocol[Step],0))</f>
        <v>0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420010004</v>
      </c>
      <c r="H6281" s="134">
        <f>Systematic[[#This Row],[SampleVariableLabel]]+100*Systematic[[#This Row],[State]]</f>
        <v>420010004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420</v>
      </c>
      <c r="B6282" s="1">
        <f>IF(C6282=0,IF(B6281=Protocol!$V$20,1,B6281+1),B6281)</f>
        <v>1</v>
      </c>
      <c r="C6282" s="1">
        <f>IF(C6281+1=Protocol!$V$21,0,C6281+1)</f>
        <v>1</v>
      </c>
      <c r="D6282" s="1">
        <f t="shared" si="213"/>
        <v>5</v>
      </c>
      <c r="E6282" s="1" t="str">
        <f>INDEX(Protocol[Mark],MATCH(C6282,Protocol[Step],0))</f>
        <v>1D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420010005</v>
      </c>
      <c r="H6282" s="134">
        <f>Systematic[[#This Row],[SampleVariableLabel]]+100*Systematic[[#This Row],[State]]</f>
        <v>420010105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420</v>
      </c>
      <c r="B6283" s="1">
        <f>IF(C6283=0,IF(B6282=Protocol!$V$20,1,B6282+1),B6282)</f>
        <v>1</v>
      </c>
      <c r="C6283" s="1">
        <f>IF(C6282+1=Protocol!$V$21,0,C6282+1)</f>
        <v>2</v>
      </c>
      <c r="D6283" s="1">
        <f t="shared" si="213"/>
        <v>6</v>
      </c>
      <c r="E6283" s="1" t="str">
        <f>INDEX(Protocol[Mark],MATCH(C6283,Protocol[Step],0))</f>
        <v>(M.1)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420010006</v>
      </c>
      <c r="H6283" s="134">
        <f>Systematic[[#This Row],[SampleVariableLabel]]+100*Systematic[[#This Row],[State]]</f>
        <v>420010206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420</v>
      </c>
      <c r="B6284" s="1">
        <f>IF(C6284=0,IF(B6283=Protocol!$V$20,1,B6283+1),B6283)</f>
        <v>1</v>
      </c>
      <c r="C6284" s="1">
        <f>IF(C6283+1=Protocol!$V$21,0,C6283+1)</f>
        <v>3</v>
      </c>
      <c r="D6284" s="1">
        <f t="shared" si="213"/>
        <v>1</v>
      </c>
      <c r="E6284" s="1" t="str">
        <f>INDEX(Protocol[Mark],MATCH(C6284,Protocol[Step],0))</f>
        <v>2Oct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420010001</v>
      </c>
      <c r="H6284" s="134">
        <f>Systematic[[#This Row],[SampleVariableLabel]]+100*Systematic[[#This Row],[State]]</f>
        <v>420010301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420</v>
      </c>
      <c r="B6285" s="1">
        <f>IF(C6285=0,IF(B6284=Protocol!$V$20,1,B6284+1),B6284)</f>
        <v>1</v>
      </c>
      <c r="C6285" s="1">
        <f>IF(C6284+1=Protocol!$V$21,0,C6284+1)</f>
        <v>4</v>
      </c>
      <c r="D6285" s="1">
        <f t="shared" si="213"/>
        <v>2</v>
      </c>
      <c r="E6285" s="1" t="str">
        <f>INDEX(Protocol[Mark],MATCH(C6285,Protocol[Step],0))</f>
        <v>3M2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420010002</v>
      </c>
      <c r="H6285" s="134">
        <f>Systematic[[#This Row],[SampleVariableLabel]]+100*Systematic[[#This Row],[State]]</f>
        <v>420010402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420</v>
      </c>
      <c r="B6286" s="1">
        <f>IF(C6286=0,IF(B6285=Protocol!$V$20,1,B6285+1),B6285)</f>
        <v>1</v>
      </c>
      <c r="C6286" s="1">
        <f>IF(C6285+1=Protocol!$V$21,0,C6285+1)</f>
        <v>5</v>
      </c>
      <c r="D6286" s="1">
        <f t="shared" si="213"/>
        <v>3</v>
      </c>
      <c r="E6286" s="1" t="str">
        <f>INDEX(Protocol[Mark],MATCH(C6286,Protocol[Step],0))</f>
        <v>M(c)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420010003</v>
      </c>
      <c r="H6286" s="134">
        <f>Systematic[[#This Row],[SampleVariableLabel]]+100*Systematic[[#This Row],[State]]</f>
        <v>420010503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420</v>
      </c>
      <c r="B6287" s="1">
        <f>IF(C6287=0,IF(B6286=Protocol!$V$20,1,B6286+1),B6286)</f>
        <v>1</v>
      </c>
      <c r="C6287" s="1">
        <f>IF(C6286+1=Protocol!$V$21,0,C6286+1)</f>
        <v>6</v>
      </c>
      <c r="D6287" s="1">
        <f t="shared" si="213"/>
        <v>4</v>
      </c>
      <c r="E6287" s="1" t="str">
        <f>INDEX(Protocol[Mark],MATCH(C6287,Protocol[Step],0))</f>
        <v>4P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420010004</v>
      </c>
      <c r="H6287" s="134">
        <f>Systematic[[#This Row],[SampleVariableLabel]]+100*Systematic[[#This Row],[State]]</f>
        <v>420010604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420</v>
      </c>
      <c r="B6288" s="1">
        <f>IF(C6288=0,IF(B6287=Protocol!$V$20,1,B6287+1),B6287)</f>
        <v>1</v>
      </c>
      <c r="C6288" s="1">
        <f>IF(C6287+1=Protocol!$V$21,0,C6287+1)</f>
        <v>7</v>
      </c>
      <c r="D6288" s="1">
        <f t="shared" si="213"/>
        <v>5</v>
      </c>
      <c r="E6288" s="1" t="str">
        <f>INDEX(Protocol[Mark],MATCH(C6288,Protocol[Step],0))</f>
        <v>5G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420010005</v>
      </c>
      <c r="H6288" s="134">
        <f>Systematic[[#This Row],[SampleVariableLabel]]+100*Systematic[[#This Row],[State]]</f>
        <v>420010705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420</v>
      </c>
      <c r="B6289" s="1">
        <f>IF(C6289=0,IF(B6288=Protocol!$V$20,1,B6288+1),B6288)</f>
        <v>1</v>
      </c>
      <c r="C6289" s="1">
        <f>IF(C6288+1=Protocol!$V$21,0,C6288+1)</f>
        <v>8</v>
      </c>
      <c r="D6289" s="1">
        <f t="shared" si="213"/>
        <v>6</v>
      </c>
      <c r="E6289" s="1" t="str">
        <f>INDEX(Protocol[Mark],MATCH(C6289,Protocol[Step],0))</f>
        <v>6S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420010006</v>
      </c>
      <c r="H6289" s="134">
        <f>Systematic[[#This Row],[SampleVariableLabel]]+100*Systematic[[#This Row],[State]]</f>
        <v>420010806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420</v>
      </c>
      <c r="B6290" s="1">
        <f>IF(C6290=0,IF(B6289=Protocol!$V$20,1,B6289+1),B6289)</f>
        <v>1</v>
      </c>
      <c r="C6290" s="1">
        <f>IF(C6289+1=Protocol!$V$21,0,C6289+1)</f>
        <v>9</v>
      </c>
      <c r="D6290" s="1">
        <f t="shared" si="213"/>
        <v>1</v>
      </c>
      <c r="E6290" s="1" t="str">
        <f>INDEX(Protocol[Mark],MATCH(C6290,Protocol[Step],0))</f>
        <v>7Gp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420010001</v>
      </c>
      <c r="H6290" s="134">
        <f>Systematic[[#This Row],[SampleVariableLabel]]+100*Systematic[[#This Row],[State]]</f>
        <v>420010901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420</v>
      </c>
      <c r="B6291" s="1">
        <f>IF(C6291=0,IF(B6290=Protocol!$V$20,1,B6290+1),B6290)</f>
        <v>1</v>
      </c>
      <c r="C6291" s="1">
        <f>IF(C6290+1=Protocol!$V$21,0,C6290+1)</f>
        <v>10</v>
      </c>
      <c r="D6291" s="1">
        <f t="shared" si="213"/>
        <v>2</v>
      </c>
      <c r="E6291" s="1" t="str">
        <f>INDEX(Protocol[Mark],MATCH(C6291,Protocol[Step],0))</f>
        <v>8U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420010002</v>
      </c>
      <c r="H6291" s="134">
        <f>Systematic[[#This Row],[SampleVariableLabel]]+100*Systematic[[#This Row],[State]]</f>
        <v>420011002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420</v>
      </c>
      <c r="B6292" s="1">
        <f>IF(C6292=0,IF(B6291=Protocol!$V$20,1,B6291+1),B6291)</f>
        <v>1</v>
      </c>
      <c r="C6292" s="1">
        <f>IF(C6291+1=Protocol!$V$21,0,C6291+1)</f>
        <v>11</v>
      </c>
      <c r="D6292" s="1">
        <f t="shared" si="213"/>
        <v>3</v>
      </c>
      <c r="E6292" s="1" t="str">
        <f>INDEX(Protocol[Mark],MATCH(C6292,Protocol[Step],0))</f>
        <v>9Rot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420010003</v>
      </c>
      <c r="H6292" s="134">
        <f>Systematic[[#This Row],[SampleVariableLabel]]+100*Systematic[[#This Row],[State]]</f>
        <v>420011103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420</v>
      </c>
      <c r="B6293" s="1">
        <f>IF(C6293=0,IF(B6292=Protocol!$V$20,1,B6292+1),B6292)</f>
        <v>1</v>
      </c>
      <c r="C6293" s="1">
        <f>IF(C6292+1=Protocol!$V$21,0,C6292+1)</f>
        <v>12</v>
      </c>
      <c r="D6293" s="1">
        <f t="shared" si="213"/>
        <v>4</v>
      </c>
      <c r="E6293" s="1" t="str">
        <f>INDEX(Protocol[Mark],MATCH(C6293,Protocol[Step],0))</f>
        <v>10Ama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420010004</v>
      </c>
      <c r="H6293" s="134">
        <f>Systematic[[#This Row],[SampleVariableLabel]]+100*Systematic[[#This Row],[State]]</f>
        <v>420011204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421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0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421010005</v>
      </c>
      <c r="H6294" s="134">
        <f>Systematic[[#This Row],[SampleVariableLabel]]+100*Systematic[[#This Row],[State]]</f>
        <v>421010005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421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421010006</v>
      </c>
      <c r="H6295" s="134">
        <f>Systematic[[#This Row],[SampleVariableLabel]]+100*Systematic[[#This Row],[State]]</f>
        <v>421010106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421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(M.1)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421010001</v>
      </c>
      <c r="H6296" s="134">
        <f>Systematic[[#This Row],[SampleVariableLabel]]+100*Systematic[[#This Row],[State]]</f>
        <v>421010201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421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421010002</v>
      </c>
      <c r="H6297" s="134">
        <f>Systematic[[#This Row],[SampleVariableLabel]]+100*Systematic[[#This Row],[State]]</f>
        <v>421010302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421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3M2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421010003</v>
      </c>
      <c r="H6298" s="134">
        <f>Systematic[[#This Row],[SampleVariableLabel]]+100*Systematic[[#This Row],[State]]</f>
        <v>421010403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421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M(c)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421010004</v>
      </c>
      <c r="H6299" s="134">
        <f>Systematic[[#This Row],[SampleVariableLabel]]+100*Systematic[[#This Row],[State]]</f>
        <v>421010504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421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4P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421010005</v>
      </c>
      <c r="H6300" s="134">
        <f>Systematic[[#This Row],[SampleVariableLabel]]+100*Systematic[[#This Row],[State]]</f>
        <v>421010605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421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5G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421010006</v>
      </c>
      <c r="H6301" s="134">
        <f>Systematic[[#This Row],[SampleVariableLabel]]+100*Systematic[[#This Row],[State]]</f>
        <v>421010706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421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6S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421010001</v>
      </c>
      <c r="H6302" s="134">
        <f>Systematic[[#This Row],[SampleVariableLabel]]+100*Systematic[[#This Row],[State]]</f>
        <v>421010801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421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7Gp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421010002</v>
      </c>
      <c r="H6303" s="134">
        <f>Systematic[[#This Row],[SampleVariableLabel]]+100*Systematic[[#This Row],[State]]</f>
        <v>421010902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421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8U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421010003</v>
      </c>
      <c r="H6304" s="134">
        <f>Systematic[[#This Row],[SampleVariableLabel]]+100*Systematic[[#This Row],[State]]</f>
        <v>421011003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421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9Rot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421010004</v>
      </c>
      <c r="H6305" s="134">
        <f>Systematic[[#This Row],[SampleVariableLabel]]+100*Systematic[[#This Row],[State]]</f>
        <v>421011104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421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10Ama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421010005</v>
      </c>
      <c r="H6306" s="134">
        <f>Systematic[[#This Row],[SampleVariableLabel]]+100*Systematic[[#This Row],[State]]</f>
        <v>421011205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422</v>
      </c>
      <c r="B6307" s="1">
        <f>IF(C6307=0,IF(B6306=Protocol!$V$20,1,B6306+1),B6306)</f>
        <v>1</v>
      </c>
      <c r="C6307" s="1">
        <f>IF(C6306+1=Protocol!$V$21,0,C6306+1)</f>
        <v>0</v>
      </c>
      <c r="D6307" s="1">
        <f t="shared" si="213"/>
        <v>6</v>
      </c>
      <c r="E6307" s="1" t="str">
        <f>INDEX(Protocol[Mark],MATCH(C6307,Protocol[Step],0))</f>
        <v>0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422010006</v>
      </c>
      <c r="H6307" s="134">
        <f>Systematic[[#This Row],[SampleVariableLabel]]+100*Systematic[[#This Row],[State]]</f>
        <v>422010006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422</v>
      </c>
      <c r="B6308" s="1">
        <f>IF(C6308=0,IF(B6307=Protocol!$V$20,1,B6307+1),B6307)</f>
        <v>1</v>
      </c>
      <c r="C6308" s="1">
        <f>IF(C6307+1=Protocol!$V$21,0,C6307+1)</f>
        <v>1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422010001</v>
      </c>
      <c r="H6308" s="134">
        <f>Systematic[[#This Row],[SampleVariableLabel]]+100*Systematic[[#This Row],[State]]</f>
        <v>422010101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422</v>
      </c>
      <c r="B6309" s="1">
        <f>IF(C6309=0,IF(B6308=Protocol!$V$20,1,B6308+1),B6308)</f>
        <v>1</v>
      </c>
      <c r="C6309" s="1">
        <f>IF(C6308+1=Protocol!$V$21,0,C6308+1)</f>
        <v>2</v>
      </c>
      <c r="D6309" s="1">
        <f t="shared" si="213"/>
        <v>2</v>
      </c>
      <c r="E6309" s="1" t="str">
        <f>INDEX(Protocol[Mark],MATCH(C6309,Protocol[Step],0))</f>
        <v>(M.1)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422010002</v>
      </c>
      <c r="H6309" s="134">
        <f>Systematic[[#This Row],[SampleVariableLabel]]+100*Systematic[[#This Row],[State]]</f>
        <v>422010202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422</v>
      </c>
      <c r="B6310" s="1">
        <f>IF(C6310=0,IF(B6309=Protocol!$V$20,1,B6309+1),B6309)</f>
        <v>1</v>
      </c>
      <c r="C6310" s="1">
        <f>IF(C6309+1=Protocol!$V$21,0,C6309+1)</f>
        <v>3</v>
      </c>
      <c r="D6310" s="1">
        <f t="shared" si="213"/>
        <v>3</v>
      </c>
      <c r="E6310" s="1" t="str">
        <f>INDEX(Protocol[Mark],MATCH(C6310,Protocol[Step],0))</f>
        <v>2Oct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422010003</v>
      </c>
      <c r="H6310" s="134">
        <f>Systematic[[#This Row],[SampleVariableLabel]]+100*Systematic[[#This Row],[State]]</f>
        <v>422010303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422</v>
      </c>
      <c r="B6311" s="1">
        <f>IF(C6311=0,IF(B6310=Protocol!$V$20,1,B6310+1),B6310)</f>
        <v>1</v>
      </c>
      <c r="C6311" s="1">
        <f>IF(C6310+1=Protocol!$V$21,0,C6310+1)</f>
        <v>4</v>
      </c>
      <c r="D6311" s="1">
        <f t="shared" si="213"/>
        <v>4</v>
      </c>
      <c r="E6311" s="1" t="str">
        <f>INDEX(Protocol[Mark],MATCH(C6311,Protocol[Step],0))</f>
        <v>3M2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422010004</v>
      </c>
      <c r="H6311" s="134">
        <f>Systematic[[#This Row],[SampleVariableLabel]]+100*Systematic[[#This Row],[State]]</f>
        <v>422010404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422</v>
      </c>
      <c r="B6312" s="1">
        <f>IF(C6312=0,IF(B6311=Protocol!$V$20,1,B6311+1),B6311)</f>
        <v>1</v>
      </c>
      <c r="C6312" s="1">
        <f>IF(C6311+1=Protocol!$V$21,0,C6311+1)</f>
        <v>5</v>
      </c>
      <c r="D6312" s="1">
        <f t="shared" si="213"/>
        <v>5</v>
      </c>
      <c r="E6312" s="1" t="str">
        <f>INDEX(Protocol[Mark],MATCH(C6312,Protocol[Step],0))</f>
        <v>M(c)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422010005</v>
      </c>
      <c r="H6312" s="134">
        <f>Systematic[[#This Row],[SampleVariableLabel]]+100*Systematic[[#This Row],[State]]</f>
        <v>422010505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422</v>
      </c>
      <c r="B6313" s="1">
        <f>IF(C6313=0,IF(B6312=Protocol!$V$20,1,B6312+1),B6312)</f>
        <v>1</v>
      </c>
      <c r="C6313" s="1">
        <f>IF(C6312+1=Protocol!$V$21,0,C6312+1)</f>
        <v>6</v>
      </c>
      <c r="D6313" s="1">
        <f t="shared" si="213"/>
        <v>6</v>
      </c>
      <c r="E6313" s="1" t="str">
        <f>INDEX(Protocol[Mark],MATCH(C6313,Protocol[Step],0))</f>
        <v>4P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422010006</v>
      </c>
      <c r="H6313" s="134">
        <f>Systematic[[#This Row],[SampleVariableLabel]]+100*Systematic[[#This Row],[State]]</f>
        <v>422010606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422</v>
      </c>
      <c r="B6314" s="1">
        <f>IF(C6314=0,IF(B6313=Protocol!$V$20,1,B6313+1),B6313)</f>
        <v>1</v>
      </c>
      <c r="C6314" s="1">
        <f>IF(C6313+1=Protocol!$V$21,0,C6313+1)</f>
        <v>7</v>
      </c>
      <c r="D6314" s="1">
        <f t="shared" si="213"/>
        <v>1</v>
      </c>
      <c r="E6314" s="1" t="str">
        <f>INDEX(Protocol[Mark],MATCH(C6314,Protocol[Step],0))</f>
        <v>5G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422010001</v>
      </c>
      <c r="H6314" s="134">
        <f>Systematic[[#This Row],[SampleVariableLabel]]+100*Systematic[[#This Row],[State]]</f>
        <v>422010701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422</v>
      </c>
      <c r="B6315" s="1">
        <f>IF(C6315=0,IF(B6314=Protocol!$V$20,1,B6314+1),B6314)</f>
        <v>1</v>
      </c>
      <c r="C6315" s="1">
        <f>IF(C6314+1=Protocol!$V$21,0,C6314+1)</f>
        <v>8</v>
      </c>
      <c r="D6315" s="1">
        <f t="shared" si="213"/>
        <v>2</v>
      </c>
      <c r="E6315" s="1" t="str">
        <f>INDEX(Protocol[Mark],MATCH(C6315,Protocol[Step],0))</f>
        <v>6S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422010002</v>
      </c>
      <c r="H6315" s="134">
        <f>Systematic[[#This Row],[SampleVariableLabel]]+100*Systematic[[#This Row],[State]]</f>
        <v>422010802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422</v>
      </c>
      <c r="B6316" s="1">
        <f>IF(C6316=0,IF(B6315=Protocol!$V$20,1,B6315+1),B6315)</f>
        <v>1</v>
      </c>
      <c r="C6316" s="1">
        <f>IF(C6315+1=Protocol!$V$21,0,C6315+1)</f>
        <v>9</v>
      </c>
      <c r="D6316" s="1">
        <f t="shared" si="213"/>
        <v>3</v>
      </c>
      <c r="E6316" s="1" t="str">
        <f>INDEX(Protocol[Mark],MATCH(C6316,Protocol[Step],0))</f>
        <v>7Gp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422010003</v>
      </c>
      <c r="H6316" s="134">
        <f>Systematic[[#This Row],[SampleVariableLabel]]+100*Systematic[[#This Row],[State]]</f>
        <v>422010903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422</v>
      </c>
      <c r="B6317" s="1">
        <f>IF(C6317=0,IF(B6316=Protocol!$V$20,1,B6316+1),B6316)</f>
        <v>1</v>
      </c>
      <c r="C6317" s="1">
        <f>IF(C6316+1=Protocol!$V$21,0,C6316+1)</f>
        <v>10</v>
      </c>
      <c r="D6317" s="1">
        <f t="shared" si="213"/>
        <v>4</v>
      </c>
      <c r="E6317" s="1" t="str">
        <f>INDEX(Protocol[Mark],MATCH(C6317,Protocol[Step],0))</f>
        <v>8U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422010004</v>
      </c>
      <c r="H6317" s="134">
        <f>Systematic[[#This Row],[SampleVariableLabel]]+100*Systematic[[#This Row],[State]]</f>
        <v>422011004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422</v>
      </c>
      <c r="B6318" s="1">
        <f>IF(C6318=0,IF(B6317=Protocol!$V$20,1,B6317+1),B6317)</f>
        <v>1</v>
      </c>
      <c r="C6318" s="1">
        <f>IF(C6317+1=Protocol!$V$21,0,C6317+1)</f>
        <v>11</v>
      </c>
      <c r="D6318" s="1">
        <f t="shared" si="213"/>
        <v>5</v>
      </c>
      <c r="E6318" s="1" t="str">
        <f>INDEX(Protocol[Mark],MATCH(C6318,Protocol[Step],0))</f>
        <v>9Rot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422010005</v>
      </c>
      <c r="H6318" s="134">
        <f>Systematic[[#This Row],[SampleVariableLabel]]+100*Systematic[[#This Row],[State]]</f>
        <v>422011105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422</v>
      </c>
      <c r="B6319" s="1">
        <f>IF(C6319=0,IF(B6318=Protocol!$V$20,1,B6318+1),B6318)</f>
        <v>1</v>
      </c>
      <c r="C6319" s="1">
        <f>IF(C6318+1=Protocol!$V$21,0,C6318+1)</f>
        <v>12</v>
      </c>
      <c r="D6319" s="1">
        <f t="shared" si="213"/>
        <v>6</v>
      </c>
      <c r="E6319" s="1" t="str">
        <f>INDEX(Protocol[Mark],MATCH(C6319,Protocol[Step],0))</f>
        <v>10Ama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422010006</v>
      </c>
      <c r="H6319" s="134">
        <f>Systematic[[#This Row],[SampleVariableLabel]]+100*Systematic[[#This Row],[State]]</f>
        <v>422011206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423</v>
      </c>
      <c r="B6320" s="1">
        <f>IF(C6320=0,IF(B6319=Protocol!$V$20,1,B6319+1),B6319)</f>
        <v>1</v>
      </c>
      <c r="C6320" s="1">
        <f>IF(C6319+1=Protocol!$V$21,0,C6319+1)</f>
        <v>0</v>
      </c>
      <c r="D6320" s="1">
        <f t="shared" si="213"/>
        <v>1</v>
      </c>
      <c r="E6320" s="1" t="str">
        <f>INDEX(Protocol[Mark],MATCH(C6320,Protocol[Step],0))</f>
        <v>0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423010001</v>
      </c>
      <c r="H6320" s="134">
        <f>Systematic[[#This Row],[SampleVariableLabel]]+100*Systematic[[#This Row],[State]]</f>
        <v>423010001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423</v>
      </c>
      <c r="B6321" s="1">
        <f>IF(C6321=0,IF(B6320=Protocol!$V$20,1,B6320+1),B6320)</f>
        <v>1</v>
      </c>
      <c r="C6321" s="1">
        <f>IF(C6320+1=Protocol!$V$21,0,C6320+1)</f>
        <v>1</v>
      </c>
      <c r="D6321" s="1">
        <f t="shared" si="213"/>
        <v>2</v>
      </c>
      <c r="E6321" s="1" t="str">
        <f>INDEX(Protocol[Mark],MATCH(C6321,Protocol[Step],0))</f>
        <v>1D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423010002</v>
      </c>
      <c r="H6321" s="134">
        <f>Systematic[[#This Row],[SampleVariableLabel]]+100*Systematic[[#This Row],[State]]</f>
        <v>423010102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423</v>
      </c>
      <c r="B6322" s="1">
        <f>IF(C6322=0,IF(B6321=Protocol!$V$20,1,B6321+1),B6321)</f>
        <v>1</v>
      </c>
      <c r="C6322" s="1">
        <f>IF(C6321+1=Protocol!$V$21,0,C6321+1)</f>
        <v>2</v>
      </c>
      <c r="D6322" s="1">
        <f t="shared" si="213"/>
        <v>3</v>
      </c>
      <c r="E6322" s="1" t="str">
        <f>INDEX(Protocol[Mark],MATCH(C6322,Protocol[Step],0))</f>
        <v>(M.1)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423010003</v>
      </c>
      <c r="H6322" s="134">
        <f>Systematic[[#This Row],[SampleVariableLabel]]+100*Systematic[[#This Row],[State]]</f>
        <v>423010203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423</v>
      </c>
      <c r="B6323" s="1">
        <f>IF(C6323=0,IF(B6322=Protocol!$V$20,1,B6322+1),B6322)</f>
        <v>1</v>
      </c>
      <c r="C6323" s="1">
        <f>IF(C6322+1=Protocol!$V$21,0,C6322+1)</f>
        <v>3</v>
      </c>
      <c r="D6323" s="1">
        <f t="shared" si="213"/>
        <v>4</v>
      </c>
      <c r="E6323" s="1" t="str">
        <f>INDEX(Protocol[Mark],MATCH(C6323,Protocol[Step],0))</f>
        <v>2Oct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423010004</v>
      </c>
      <c r="H6323" s="134">
        <f>Systematic[[#This Row],[SampleVariableLabel]]+100*Systematic[[#This Row],[State]]</f>
        <v>423010304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423</v>
      </c>
      <c r="B6324" s="1">
        <f>IF(C6324=0,IF(B6323=Protocol!$V$20,1,B6323+1),B6323)</f>
        <v>1</v>
      </c>
      <c r="C6324" s="1">
        <f>IF(C6323+1=Protocol!$V$21,0,C6323+1)</f>
        <v>4</v>
      </c>
      <c r="D6324" s="1">
        <f t="shared" si="213"/>
        <v>5</v>
      </c>
      <c r="E6324" s="1" t="str">
        <f>INDEX(Protocol[Mark],MATCH(C6324,Protocol[Step],0))</f>
        <v>3M2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423010005</v>
      </c>
      <c r="H6324" s="134">
        <f>Systematic[[#This Row],[SampleVariableLabel]]+100*Systematic[[#This Row],[State]]</f>
        <v>423010405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423</v>
      </c>
      <c r="B6325" s="1">
        <f>IF(C6325=0,IF(B6324=Protocol!$V$20,1,B6324+1),B6324)</f>
        <v>1</v>
      </c>
      <c r="C6325" s="1">
        <f>IF(C6324+1=Protocol!$V$21,0,C6324+1)</f>
        <v>5</v>
      </c>
      <c r="D6325" s="1">
        <f t="shared" si="213"/>
        <v>6</v>
      </c>
      <c r="E6325" s="1" t="str">
        <f>INDEX(Protocol[Mark],MATCH(C6325,Protocol[Step],0))</f>
        <v>M(c)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423010006</v>
      </c>
      <c r="H6325" s="134">
        <f>Systematic[[#This Row],[SampleVariableLabel]]+100*Systematic[[#This Row],[State]]</f>
        <v>423010506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423</v>
      </c>
      <c r="B6326" s="1">
        <f>IF(C6326=0,IF(B6325=Protocol!$V$20,1,B6325+1),B6325)</f>
        <v>1</v>
      </c>
      <c r="C6326" s="1">
        <f>IF(C6325+1=Protocol!$V$21,0,C6325+1)</f>
        <v>6</v>
      </c>
      <c r="D6326" s="1">
        <f t="shared" si="213"/>
        <v>1</v>
      </c>
      <c r="E6326" s="1" t="str">
        <f>INDEX(Protocol[Mark],MATCH(C6326,Protocol[Step],0))</f>
        <v>4P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423010001</v>
      </c>
      <c r="H6326" s="134">
        <f>Systematic[[#This Row],[SampleVariableLabel]]+100*Systematic[[#This Row],[State]]</f>
        <v>423010601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423</v>
      </c>
      <c r="B6327" s="1">
        <f>IF(C6327=0,IF(B6326=Protocol!$V$20,1,B6326+1),B6326)</f>
        <v>1</v>
      </c>
      <c r="C6327" s="1">
        <f>IF(C6326+1=Protocol!$V$21,0,C6326+1)</f>
        <v>7</v>
      </c>
      <c r="D6327" s="1">
        <f t="shared" si="213"/>
        <v>2</v>
      </c>
      <c r="E6327" s="1" t="str">
        <f>INDEX(Protocol[Mark],MATCH(C6327,Protocol[Step],0))</f>
        <v>5G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423010002</v>
      </c>
      <c r="H6327" s="134">
        <f>Systematic[[#This Row],[SampleVariableLabel]]+100*Systematic[[#This Row],[State]]</f>
        <v>423010702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423</v>
      </c>
      <c r="B6328" s="1">
        <f>IF(C6328=0,IF(B6327=Protocol!$V$20,1,B6327+1),B6327)</f>
        <v>1</v>
      </c>
      <c r="C6328" s="1">
        <f>IF(C6327+1=Protocol!$V$21,0,C6327+1)</f>
        <v>8</v>
      </c>
      <c r="D6328" s="1">
        <f t="shared" si="213"/>
        <v>3</v>
      </c>
      <c r="E6328" s="1" t="str">
        <f>INDEX(Protocol[Mark],MATCH(C6328,Protocol[Step],0))</f>
        <v>6S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423010003</v>
      </c>
      <c r="H6328" s="134">
        <f>Systematic[[#This Row],[SampleVariableLabel]]+100*Systematic[[#This Row],[State]]</f>
        <v>423010803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423</v>
      </c>
      <c r="B6329" s="1">
        <f>IF(C6329=0,IF(B6328=Protocol!$V$20,1,B6328+1),B6328)</f>
        <v>1</v>
      </c>
      <c r="C6329" s="1">
        <f>IF(C6328+1=Protocol!$V$21,0,C6328+1)</f>
        <v>9</v>
      </c>
      <c r="D6329" s="1">
        <f t="shared" si="213"/>
        <v>4</v>
      </c>
      <c r="E6329" s="1" t="str">
        <f>INDEX(Protocol[Mark],MATCH(C6329,Protocol[Step],0))</f>
        <v>7Gp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423010004</v>
      </c>
      <c r="H6329" s="134">
        <f>Systematic[[#This Row],[SampleVariableLabel]]+100*Systematic[[#This Row],[State]]</f>
        <v>423010904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423</v>
      </c>
      <c r="B6330" s="1">
        <f>IF(C6330=0,IF(B6329=Protocol!$V$20,1,B6329+1),B6329)</f>
        <v>1</v>
      </c>
      <c r="C6330" s="1">
        <f>IF(C6329+1=Protocol!$V$21,0,C6329+1)</f>
        <v>10</v>
      </c>
      <c r="D6330" s="1">
        <f t="shared" si="213"/>
        <v>5</v>
      </c>
      <c r="E6330" s="1" t="str">
        <f>INDEX(Protocol[Mark],MATCH(C6330,Protocol[Step],0))</f>
        <v>8U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423010005</v>
      </c>
      <c r="H6330" s="134">
        <f>Systematic[[#This Row],[SampleVariableLabel]]+100*Systematic[[#This Row],[State]]</f>
        <v>423011005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423</v>
      </c>
      <c r="B6331" s="1">
        <f>IF(C6331=0,IF(B6330=Protocol!$V$20,1,B6330+1),B6330)</f>
        <v>1</v>
      </c>
      <c r="C6331" s="1">
        <f>IF(C6330+1=Protocol!$V$21,0,C6330+1)</f>
        <v>11</v>
      </c>
      <c r="D6331" s="1">
        <f t="shared" si="213"/>
        <v>6</v>
      </c>
      <c r="E6331" s="1" t="str">
        <f>INDEX(Protocol[Mark],MATCH(C6331,Protocol[Step],0))</f>
        <v>9Rot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423010006</v>
      </c>
      <c r="H6331" s="134">
        <f>Systematic[[#This Row],[SampleVariableLabel]]+100*Systematic[[#This Row],[State]]</f>
        <v>423011106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423</v>
      </c>
      <c r="B6332" s="1">
        <f>IF(C6332=0,IF(B6331=Protocol!$V$20,1,B6331+1),B6331)</f>
        <v>1</v>
      </c>
      <c r="C6332" s="1">
        <f>IF(C6331+1=Protocol!$V$21,0,C6331+1)</f>
        <v>12</v>
      </c>
      <c r="D6332" s="1">
        <f t="shared" si="213"/>
        <v>1</v>
      </c>
      <c r="E6332" s="1" t="str">
        <f>INDEX(Protocol[Mark],MATCH(C6332,Protocol[Step],0))</f>
        <v>10Ama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423010001</v>
      </c>
      <c r="H6332" s="134">
        <f>Systematic[[#This Row],[SampleVariableLabel]]+100*Systematic[[#This Row],[State]]</f>
        <v>423011201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424</v>
      </c>
      <c r="B6333" s="1">
        <f>IF(C6333=0,IF(B6332=Protocol!$V$20,1,B6332+1),B6332)</f>
        <v>1</v>
      </c>
      <c r="C6333" s="1">
        <f>IF(C6332+1=Protocol!$V$21,0,C6332+1)</f>
        <v>0</v>
      </c>
      <c r="D6333" s="1">
        <f t="shared" si="213"/>
        <v>2</v>
      </c>
      <c r="E6333" s="1" t="str">
        <f>INDEX(Protocol[Mark],MATCH(C6333,Protocol[Step],0))</f>
        <v>0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424010002</v>
      </c>
      <c r="H6333" s="134">
        <f>Systematic[[#This Row],[SampleVariableLabel]]+100*Systematic[[#This Row],[State]]</f>
        <v>424010002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424</v>
      </c>
      <c r="B6334" s="1">
        <f>IF(C6334=0,IF(B6333=Protocol!$V$20,1,B6333+1),B6333)</f>
        <v>1</v>
      </c>
      <c r="C6334" s="1">
        <f>IF(C6333+1=Protocol!$V$21,0,C6333+1)</f>
        <v>1</v>
      </c>
      <c r="D6334" s="1">
        <f t="shared" si="213"/>
        <v>3</v>
      </c>
      <c r="E6334" s="1" t="str">
        <f>INDEX(Protocol[Mark],MATCH(C6334,Protocol[Step],0))</f>
        <v>1D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424010003</v>
      </c>
      <c r="H6334" s="134">
        <f>Systematic[[#This Row],[SampleVariableLabel]]+100*Systematic[[#This Row],[State]]</f>
        <v>424010103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424</v>
      </c>
      <c r="B6335" s="1">
        <f>IF(C6335=0,IF(B6334=Protocol!$V$20,1,B6334+1),B6334)</f>
        <v>1</v>
      </c>
      <c r="C6335" s="1">
        <f>IF(C6334+1=Protocol!$V$21,0,C6334+1)</f>
        <v>2</v>
      </c>
      <c r="D6335" s="1">
        <f t="shared" si="213"/>
        <v>4</v>
      </c>
      <c r="E6335" s="1" t="str">
        <f>INDEX(Protocol[Mark],MATCH(C6335,Protocol[Step],0))</f>
        <v>(M.1)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424010004</v>
      </c>
      <c r="H6335" s="134">
        <f>Systematic[[#This Row],[SampleVariableLabel]]+100*Systematic[[#This Row],[State]]</f>
        <v>424010204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424</v>
      </c>
      <c r="B6336" s="1">
        <f>IF(C6336=0,IF(B6335=Protocol!$V$20,1,B6335+1),B6335)</f>
        <v>1</v>
      </c>
      <c r="C6336" s="1">
        <f>IF(C6335+1=Protocol!$V$21,0,C6335+1)</f>
        <v>3</v>
      </c>
      <c r="D6336" s="1">
        <f t="shared" si="213"/>
        <v>5</v>
      </c>
      <c r="E6336" s="1" t="str">
        <f>INDEX(Protocol[Mark],MATCH(C6336,Protocol[Step],0))</f>
        <v>2Oct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424010005</v>
      </c>
      <c r="H6336" s="134">
        <f>Systematic[[#This Row],[SampleVariableLabel]]+100*Systematic[[#This Row],[State]]</f>
        <v>424010305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424</v>
      </c>
      <c r="B6337" s="1">
        <f>IF(C6337=0,IF(B6336=Protocol!$V$20,1,B6336+1),B6336)</f>
        <v>1</v>
      </c>
      <c r="C6337" s="1">
        <f>IF(C6336+1=Protocol!$V$21,0,C6336+1)</f>
        <v>4</v>
      </c>
      <c r="D6337" s="1">
        <f t="shared" si="213"/>
        <v>6</v>
      </c>
      <c r="E6337" s="1" t="str">
        <f>INDEX(Protocol[Mark],MATCH(C6337,Protocol[Step],0))</f>
        <v>3M2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424010006</v>
      </c>
      <c r="H6337" s="134">
        <f>Systematic[[#This Row],[SampleVariableLabel]]+100*Systematic[[#This Row],[State]]</f>
        <v>424010406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424</v>
      </c>
      <c r="B6338" s="1">
        <f>IF(C6338=0,IF(B6337=Protocol!$V$20,1,B6337+1),B6337)</f>
        <v>1</v>
      </c>
      <c r="C6338" s="1">
        <f>IF(C6337+1=Protocol!$V$21,0,C6337+1)</f>
        <v>5</v>
      </c>
      <c r="D6338" s="1">
        <f t="shared" si="213"/>
        <v>1</v>
      </c>
      <c r="E6338" s="1" t="str">
        <f>INDEX(Protocol[Mark],MATCH(C6338,Protocol[Step],0))</f>
        <v>M(c)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424010001</v>
      </c>
      <c r="H6338" s="134">
        <f>Systematic[[#This Row],[SampleVariableLabel]]+100*Systematic[[#This Row],[State]]</f>
        <v>424010501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424</v>
      </c>
      <c r="B6339" s="1">
        <f>IF(C6339=0,IF(B6338=Protocol!$V$20,1,B6338+1),B6338)</f>
        <v>1</v>
      </c>
      <c r="C6339" s="1">
        <f>IF(C6338+1=Protocol!$V$21,0,C6338+1)</f>
        <v>6</v>
      </c>
      <c r="D6339" s="1">
        <f t="shared" ref="D6339:D6402" si="215">IF(D6338=nVariables,1,D6338+1)</f>
        <v>2</v>
      </c>
      <c r="E6339" s="1" t="str">
        <f>INDEX(Protocol[Mark],MATCH(C6339,Protocol[Step],0))</f>
        <v>4P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424010002</v>
      </c>
      <c r="H6339" s="134">
        <f>Systematic[[#This Row],[SampleVariableLabel]]+100*Systematic[[#This Row],[State]]</f>
        <v>424010602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424</v>
      </c>
      <c r="B6340" s="1">
        <f>IF(C6340=0,IF(B6339=Protocol!$V$20,1,B6339+1),B6339)</f>
        <v>1</v>
      </c>
      <c r="C6340" s="1">
        <f>IF(C6339+1=Protocol!$V$21,0,C6339+1)</f>
        <v>7</v>
      </c>
      <c r="D6340" s="1">
        <f t="shared" si="215"/>
        <v>3</v>
      </c>
      <c r="E6340" s="1" t="str">
        <f>INDEX(Protocol[Mark],MATCH(C6340,Protocol[Step],0))</f>
        <v>5G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424010003</v>
      </c>
      <c r="H6340" s="134">
        <f>Systematic[[#This Row],[SampleVariableLabel]]+100*Systematic[[#This Row],[State]]</f>
        <v>424010703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424</v>
      </c>
      <c r="B6341" s="1">
        <f>IF(C6341=0,IF(B6340=Protocol!$V$20,1,B6340+1),B6340)</f>
        <v>1</v>
      </c>
      <c r="C6341" s="1">
        <f>IF(C6340+1=Protocol!$V$21,0,C6340+1)</f>
        <v>8</v>
      </c>
      <c r="D6341" s="1">
        <f t="shared" si="215"/>
        <v>4</v>
      </c>
      <c r="E6341" s="1" t="str">
        <f>INDEX(Protocol[Mark],MATCH(C6341,Protocol[Step],0))</f>
        <v>6S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424010004</v>
      </c>
      <c r="H6341" s="134">
        <f>Systematic[[#This Row],[SampleVariableLabel]]+100*Systematic[[#This Row],[State]]</f>
        <v>424010804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424</v>
      </c>
      <c r="B6342" s="1">
        <f>IF(C6342=0,IF(B6341=Protocol!$V$20,1,B6341+1),B6341)</f>
        <v>1</v>
      </c>
      <c r="C6342" s="1">
        <f>IF(C6341+1=Protocol!$V$21,0,C6341+1)</f>
        <v>9</v>
      </c>
      <c r="D6342" s="1">
        <f t="shared" si="215"/>
        <v>5</v>
      </c>
      <c r="E6342" s="1" t="str">
        <f>INDEX(Protocol[Mark],MATCH(C6342,Protocol[Step],0))</f>
        <v>7Gp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424010005</v>
      </c>
      <c r="H6342" s="134">
        <f>Systematic[[#This Row],[SampleVariableLabel]]+100*Systematic[[#This Row],[State]]</f>
        <v>424010905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424</v>
      </c>
      <c r="B6343" s="1">
        <f>IF(C6343=0,IF(B6342=Protocol!$V$20,1,B6342+1),B6342)</f>
        <v>1</v>
      </c>
      <c r="C6343" s="1">
        <f>IF(C6342+1=Protocol!$V$21,0,C6342+1)</f>
        <v>10</v>
      </c>
      <c r="D6343" s="1">
        <f t="shared" si="215"/>
        <v>6</v>
      </c>
      <c r="E6343" s="1" t="str">
        <f>INDEX(Protocol[Mark],MATCH(C6343,Protocol[Step],0))</f>
        <v>8U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424010006</v>
      </c>
      <c r="H6343" s="134">
        <f>Systematic[[#This Row],[SampleVariableLabel]]+100*Systematic[[#This Row],[State]]</f>
        <v>424011006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424</v>
      </c>
      <c r="B6344" s="1">
        <f>IF(C6344=0,IF(B6343=Protocol!$V$20,1,B6343+1),B6343)</f>
        <v>1</v>
      </c>
      <c r="C6344" s="1">
        <f>IF(C6343+1=Protocol!$V$21,0,C6343+1)</f>
        <v>11</v>
      </c>
      <c r="D6344" s="1">
        <f t="shared" si="215"/>
        <v>1</v>
      </c>
      <c r="E6344" s="1" t="str">
        <f>INDEX(Protocol[Mark],MATCH(C6344,Protocol[Step],0))</f>
        <v>9Rot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424010001</v>
      </c>
      <c r="H6344" s="134">
        <f>Systematic[[#This Row],[SampleVariableLabel]]+100*Systematic[[#This Row],[State]]</f>
        <v>424011101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424</v>
      </c>
      <c r="B6345" s="1">
        <f>IF(C6345=0,IF(B6344=Protocol!$V$20,1,B6344+1),B6344)</f>
        <v>1</v>
      </c>
      <c r="C6345" s="1">
        <f>IF(C6344+1=Protocol!$V$21,0,C6344+1)</f>
        <v>12</v>
      </c>
      <c r="D6345" s="1">
        <f t="shared" si="215"/>
        <v>2</v>
      </c>
      <c r="E6345" s="1" t="str">
        <f>INDEX(Protocol[Mark],MATCH(C6345,Protocol[Step],0))</f>
        <v>10Ama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424010002</v>
      </c>
      <c r="H6345" s="134">
        <f>Systematic[[#This Row],[SampleVariableLabel]]+100*Systematic[[#This Row],[State]]</f>
        <v>424011202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425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0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425010003</v>
      </c>
      <c r="H6346" s="134">
        <f>Systematic[[#This Row],[SampleVariableLabel]]+100*Systematic[[#This Row],[State]]</f>
        <v>425010003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425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1D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425010004</v>
      </c>
      <c r="H6347" s="134">
        <f>Systematic[[#This Row],[SampleVariableLabel]]+100*Systematic[[#This Row],[State]]</f>
        <v>425010104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425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(M.1)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425010005</v>
      </c>
      <c r="H6348" s="134">
        <f>Systematic[[#This Row],[SampleVariableLabel]]+100*Systematic[[#This Row],[State]]</f>
        <v>425010205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425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2Oct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425010006</v>
      </c>
      <c r="H6349" s="134">
        <f>Systematic[[#This Row],[SampleVariableLabel]]+100*Systematic[[#This Row],[State]]</f>
        <v>425010306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425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3M2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425010001</v>
      </c>
      <c r="H6350" s="134">
        <f>Systematic[[#This Row],[SampleVariableLabel]]+100*Systematic[[#This Row],[State]]</f>
        <v>425010401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425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M(c)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425010002</v>
      </c>
      <c r="H6351" s="134">
        <f>Systematic[[#This Row],[SampleVariableLabel]]+100*Systematic[[#This Row],[State]]</f>
        <v>425010502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425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4P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425010003</v>
      </c>
      <c r="H6352" s="134">
        <f>Systematic[[#This Row],[SampleVariableLabel]]+100*Systematic[[#This Row],[State]]</f>
        <v>425010603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425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5G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425010004</v>
      </c>
      <c r="H6353" s="134">
        <f>Systematic[[#This Row],[SampleVariableLabel]]+100*Systematic[[#This Row],[State]]</f>
        <v>425010704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425</v>
      </c>
      <c r="B6354" s="1">
        <f>IF(C6354=0,IF(B6353=Protocol!$V$20,1,B6353+1),B6353)</f>
        <v>1</v>
      </c>
      <c r="C6354" s="1">
        <f>IF(C6353+1=Protocol!$V$21,0,C6353+1)</f>
        <v>8</v>
      </c>
      <c r="D6354" s="1">
        <f t="shared" si="215"/>
        <v>5</v>
      </c>
      <c r="E6354" s="1" t="str">
        <f>INDEX(Protocol[Mark],MATCH(C6354,Protocol[Step],0))</f>
        <v>6S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425010005</v>
      </c>
      <c r="H6354" s="134">
        <f>Systematic[[#This Row],[SampleVariableLabel]]+100*Systematic[[#This Row],[State]]</f>
        <v>425010805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425</v>
      </c>
      <c r="B6355" s="1">
        <f>IF(C6355=0,IF(B6354=Protocol!$V$20,1,B6354+1),B6354)</f>
        <v>1</v>
      </c>
      <c r="C6355" s="1">
        <f>IF(C6354+1=Protocol!$V$21,0,C6354+1)</f>
        <v>9</v>
      </c>
      <c r="D6355" s="1">
        <f t="shared" si="215"/>
        <v>6</v>
      </c>
      <c r="E6355" s="1" t="str">
        <f>INDEX(Protocol[Mark],MATCH(C6355,Protocol[Step],0))</f>
        <v>7Gp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425010006</v>
      </c>
      <c r="H6355" s="134">
        <f>Systematic[[#This Row],[SampleVariableLabel]]+100*Systematic[[#This Row],[State]]</f>
        <v>425010906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425</v>
      </c>
      <c r="B6356" s="1">
        <f>IF(C6356=0,IF(B6355=Protocol!$V$20,1,B6355+1),B6355)</f>
        <v>1</v>
      </c>
      <c r="C6356" s="1">
        <f>IF(C6355+1=Protocol!$V$21,0,C6355+1)</f>
        <v>10</v>
      </c>
      <c r="D6356" s="1">
        <f t="shared" si="215"/>
        <v>1</v>
      </c>
      <c r="E6356" s="1" t="str">
        <f>INDEX(Protocol[Mark],MATCH(C6356,Protocol[Step],0))</f>
        <v>8U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425010001</v>
      </c>
      <c r="H6356" s="134">
        <f>Systematic[[#This Row],[SampleVariableLabel]]+100*Systematic[[#This Row],[State]]</f>
        <v>425011001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425</v>
      </c>
      <c r="B6357" s="1">
        <f>IF(C6357=0,IF(B6356=Protocol!$V$20,1,B6356+1),B6356)</f>
        <v>1</v>
      </c>
      <c r="C6357" s="1">
        <f>IF(C6356+1=Protocol!$V$21,0,C6356+1)</f>
        <v>11</v>
      </c>
      <c r="D6357" s="1">
        <f t="shared" si="215"/>
        <v>2</v>
      </c>
      <c r="E6357" s="1" t="str">
        <f>INDEX(Protocol[Mark],MATCH(C6357,Protocol[Step],0))</f>
        <v>9Rot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425010002</v>
      </c>
      <c r="H6357" s="134">
        <f>Systematic[[#This Row],[SampleVariableLabel]]+100*Systematic[[#This Row],[State]]</f>
        <v>425011102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425</v>
      </c>
      <c r="B6358" s="1">
        <f>IF(C6358=0,IF(B6357=Protocol!$V$20,1,B6357+1),B6357)</f>
        <v>1</v>
      </c>
      <c r="C6358" s="1">
        <f>IF(C6357+1=Protocol!$V$21,0,C6357+1)</f>
        <v>12</v>
      </c>
      <c r="D6358" s="1">
        <f t="shared" si="215"/>
        <v>3</v>
      </c>
      <c r="E6358" s="1" t="str">
        <f>INDEX(Protocol[Mark],MATCH(C6358,Protocol[Step],0))</f>
        <v>10Ama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425010003</v>
      </c>
      <c r="H6358" s="134">
        <f>Systematic[[#This Row],[SampleVariableLabel]]+100*Systematic[[#This Row],[State]]</f>
        <v>425011203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426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0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426010004</v>
      </c>
      <c r="H6359" s="134">
        <f>Systematic[[#This Row],[SampleVariableLabel]]+100*Systematic[[#This Row],[State]]</f>
        <v>426010004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426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1D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426010005</v>
      </c>
      <c r="H6360" s="134">
        <f>Systematic[[#This Row],[SampleVariableLabel]]+100*Systematic[[#This Row],[State]]</f>
        <v>426010105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426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(M.1)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426010006</v>
      </c>
      <c r="H6361" s="134">
        <f>Systematic[[#This Row],[SampleVariableLabel]]+100*Systematic[[#This Row],[State]]</f>
        <v>426010206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426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2Oct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426010001</v>
      </c>
      <c r="H6362" s="134">
        <f>Systematic[[#This Row],[SampleVariableLabel]]+100*Systematic[[#This Row],[State]]</f>
        <v>426010301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426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3M2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426010002</v>
      </c>
      <c r="H6363" s="134">
        <f>Systematic[[#This Row],[SampleVariableLabel]]+100*Systematic[[#This Row],[State]]</f>
        <v>426010402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426</v>
      </c>
      <c r="B6364" s="1">
        <f>IF(C6364=0,IF(B6363=Protocol!$V$20,1,B6363+1),B6363)</f>
        <v>1</v>
      </c>
      <c r="C6364" s="1">
        <f>IF(C6363+1=Protocol!$V$21,0,C6363+1)</f>
        <v>5</v>
      </c>
      <c r="D6364" s="1">
        <f t="shared" si="215"/>
        <v>3</v>
      </c>
      <c r="E6364" s="1" t="str">
        <f>INDEX(Protocol[Mark],MATCH(C6364,Protocol[Step],0))</f>
        <v>M(c)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426010003</v>
      </c>
      <c r="H6364" s="134">
        <f>Systematic[[#This Row],[SampleVariableLabel]]+100*Systematic[[#This Row],[State]]</f>
        <v>426010503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426</v>
      </c>
      <c r="B6365" s="1">
        <f>IF(C6365=0,IF(B6364=Protocol!$V$20,1,B6364+1),B6364)</f>
        <v>1</v>
      </c>
      <c r="C6365" s="1">
        <f>IF(C6364+1=Protocol!$V$21,0,C6364+1)</f>
        <v>6</v>
      </c>
      <c r="D6365" s="1">
        <f t="shared" si="215"/>
        <v>4</v>
      </c>
      <c r="E6365" s="1" t="str">
        <f>INDEX(Protocol[Mark],MATCH(C6365,Protocol[Step],0))</f>
        <v>4P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426010004</v>
      </c>
      <c r="H6365" s="134">
        <f>Systematic[[#This Row],[SampleVariableLabel]]+100*Systematic[[#This Row],[State]]</f>
        <v>426010604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426</v>
      </c>
      <c r="B6366" s="1">
        <f>IF(C6366=0,IF(B6365=Protocol!$V$20,1,B6365+1),B6365)</f>
        <v>1</v>
      </c>
      <c r="C6366" s="1">
        <f>IF(C6365+1=Protocol!$V$21,0,C6365+1)</f>
        <v>7</v>
      </c>
      <c r="D6366" s="1">
        <f t="shared" si="215"/>
        <v>5</v>
      </c>
      <c r="E6366" s="1" t="str">
        <f>INDEX(Protocol[Mark],MATCH(C6366,Protocol[Step],0))</f>
        <v>5G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426010005</v>
      </c>
      <c r="H6366" s="134">
        <f>Systematic[[#This Row],[SampleVariableLabel]]+100*Systematic[[#This Row],[State]]</f>
        <v>426010705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426</v>
      </c>
      <c r="B6367" s="1">
        <f>IF(C6367=0,IF(B6366=Protocol!$V$20,1,B6366+1),B6366)</f>
        <v>1</v>
      </c>
      <c r="C6367" s="1">
        <f>IF(C6366+1=Protocol!$V$21,0,C6366+1)</f>
        <v>8</v>
      </c>
      <c r="D6367" s="1">
        <f t="shared" si="215"/>
        <v>6</v>
      </c>
      <c r="E6367" s="1" t="str">
        <f>INDEX(Protocol[Mark],MATCH(C6367,Protocol[Step],0))</f>
        <v>6S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426010006</v>
      </c>
      <c r="H6367" s="134">
        <f>Systematic[[#This Row],[SampleVariableLabel]]+100*Systematic[[#This Row],[State]]</f>
        <v>426010806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426</v>
      </c>
      <c r="B6368" s="1">
        <f>IF(C6368=0,IF(B6367=Protocol!$V$20,1,B6367+1),B6367)</f>
        <v>1</v>
      </c>
      <c r="C6368" s="1">
        <f>IF(C6367+1=Protocol!$V$21,0,C6367+1)</f>
        <v>9</v>
      </c>
      <c r="D6368" s="1">
        <f t="shared" si="215"/>
        <v>1</v>
      </c>
      <c r="E6368" s="1" t="str">
        <f>INDEX(Protocol[Mark],MATCH(C6368,Protocol[Step],0))</f>
        <v>7Gp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426010001</v>
      </c>
      <c r="H6368" s="134">
        <f>Systematic[[#This Row],[SampleVariableLabel]]+100*Systematic[[#This Row],[State]]</f>
        <v>426010901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426</v>
      </c>
      <c r="B6369" s="1">
        <f>IF(C6369=0,IF(B6368=Protocol!$V$20,1,B6368+1),B6368)</f>
        <v>1</v>
      </c>
      <c r="C6369" s="1">
        <f>IF(C6368+1=Protocol!$V$21,0,C6368+1)</f>
        <v>10</v>
      </c>
      <c r="D6369" s="1">
        <f t="shared" si="215"/>
        <v>2</v>
      </c>
      <c r="E6369" s="1" t="str">
        <f>INDEX(Protocol[Mark],MATCH(C6369,Protocol[Step],0))</f>
        <v>8U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426010002</v>
      </c>
      <c r="H6369" s="134">
        <f>Systematic[[#This Row],[SampleVariableLabel]]+100*Systematic[[#This Row],[State]]</f>
        <v>426011002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426</v>
      </c>
      <c r="B6370" s="1">
        <f>IF(C6370=0,IF(B6369=Protocol!$V$20,1,B6369+1),B6369)</f>
        <v>1</v>
      </c>
      <c r="C6370" s="1">
        <f>IF(C6369+1=Protocol!$V$21,0,C6369+1)</f>
        <v>11</v>
      </c>
      <c r="D6370" s="1">
        <f t="shared" si="215"/>
        <v>3</v>
      </c>
      <c r="E6370" s="1" t="str">
        <f>INDEX(Protocol[Mark],MATCH(C6370,Protocol[Step],0))</f>
        <v>9Rot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426010003</v>
      </c>
      <c r="H6370" s="134">
        <f>Systematic[[#This Row],[SampleVariableLabel]]+100*Systematic[[#This Row],[State]]</f>
        <v>426011103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426</v>
      </c>
      <c r="B6371" s="1">
        <f>IF(C6371=0,IF(B6370=Protocol!$V$20,1,B6370+1),B6370)</f>
        <v>1</v>
      </c>
      <c r="C6371" s="1">
        <f>IF(C6370+1=Protocol!$V$21,0,C6370+1)</f>
        <v>12</v>
      </c>
      <c r="D6371" s="1">
        <f t="shared" si="215"/>
        <v>4</v>
      </c>
      <c r="E6371" s="1" t="str">
        <f>INDEX(Protocol[Mark],MATCH(C6371,Protocol[Step],0))</f>
        <v>10Ama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426010004</v>
      </c>
      <c r="H6371" s="134">
        <f>Systematic[[#This Row],[SampleVariableLabel]]+100*Systematic[[#This Row],[State]]</f>
        <v>426011204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427</v>
      </c>
      <c r="B6372" s="1">
        <f>IF(C6372=0,IF(B6371=Protocol!$V$20,1,B6371+1),B6371)</f>
        <v>1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0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427010005</v>
      </c>
      <c r="H6372" s="134">
        <f>Systematic[[#This Row],[SampleVariableLabel]]+100*Systematic[[#This Row],[State]]</f>
        <v>427010005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427</v>
      </c>
      <c r="B6373" s="1">
        <f>IF(C6373=0,IF(B6372=Protocol!$V$20,1,B6372+1),B6372)</f>
        <v>1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1D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427010006</v>
      </c>
      <c r="H6373" s="134">
        <f>Systematic[[#This Row],[SampleVariableLabel]]+100*Systematic[[#This Row],[State]]</f>
        <v>427010106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427</v>
      </c>
      <c r="B6374" s="1">
        <f>IF(C6374=0,IF(B6373=Protocol!$V$20,1,B6373+1),B6373)</f>
        <v>1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(M.1)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427010001</v>
      </c>
      <c r="H6374" s="134">
        <f>Systematic[[#This Row],[SampleVariableLabel]]+100*Systematic[[#This Row],[State]]</f>
        <v>427010201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427</v>
      </c>
      <c r="B6375" s="1">
        <f>IF(C6375=0,IF(B6374=Protocol!$V$20,1,B6374+1),B6374)</f>
        <v>1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2Oct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427010002</v>
      </c>
      <c r="H6375" s="134">
        <f>Systematic[[#This Row],[SampleVariableLabel]]+100*Systematic[[#This Row],[State]]</f>
        <v>427010302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427</v>
      </c>
      <c r="B6376" s="1">
        <f>IF(C6376=0,IF(B6375=Protocol!$V$20,1,B6375+1),B6375)</f>
        <v>1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3M2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427010003</v>
      </c>
      <c r="H6376" s="134">
        <f>Systematic[[#This Row],[SampleVariableLabel]]+100*Systematic[[#This Row],[State]]</f>
        <v>427010403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427</v>
      </c>
      <c r="B6377" s="1">
        <f>IF(C6377=0,IF(B6376=Protocol!$V$20,1,B6376+1),B6376)</f>
        <v>1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M(c)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427010004</v>
      </c>
      <c r="H6377" s="134">
        <f>Systematic[[#This Row],[SampleVariableLabel]]+100*Systematic[[#This Row],[State]]</f>
        <v>427010504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427</v>
      </c>
      <c r="B6378" s="1">
        <f>IF(C6378=0,IF(B6377=Protocol!$V$20,1,B6377+1),B6377)</f>
        <v>1</v>
      </c>
      <c r="C6378" s="1">
        <f>IF(C6377+1=Protocol!$V$21,0,C6377+1)</f>
        <v>6</v>
      </c>
      <c r="D6378" s="1">
        <f t="shared" si="215"/>
        <v>5</v>
      </c>
      <c r="E6378" s="1" t="str">
        <f>INDEX(Protocol[Mark],MATCH(C6378,Protocol[Step],0))</f>
        <v>4P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427010005</v>
      </c>
      <c r="H6378" s="134">
        <f>Systematic[[#This Row],[SampleVariableLabel]]+100*Systematic[[#This Row],[State]]</f>
        <v>427010605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427</v>
      </c>
      <c r="B6379" s="1">
        <f>IF(C6379=0,IF(B6378=Protocol!$V$20,1,B6378+1),B6378)</f>
        <v>1</v>
      </c>
      <c r="C6379" s="1">
        <f>IF(C6378+1=Protocol!$V$21,0,C6378+1)</f>
        <v>7</v>
      </c>
      <c r="D6379" s="1">
        <f t="shared" si="215"/>
        <v>6</v>
      </c>
      <c r="E6379" s="1" t="str">
        <f>INDEX(Protocol[Mark],MATCH(C6379,Protocol[Step],0))</f>
        <v>5G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427010006</v>
      </c>
      <c r="H6379" s="134">
        <f>Systematic[[#This Row],[SampleVariableLabel]]+100*Systematic[[#This Row],[State]]</f>
        <v>427010706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427</v>
      </c>
      <c r="B6380" s="1">
        <f>IF(C6380=0,IF(B6379=Protocol!$V$20,1,B6379+1),B6379)</f>
        <v>1</v>
      </c>
      <c r="C6380" s="1">
        <f>IF(C6379+1=Protocol!$V$21,0,C6379+1)</f>
        <v>8</v>
      </c>
      <c r="D6380" s="1">
        <f t="shared" si="215"/>
        <v>1</v>
      </c>
      <c r="E6380" s="1" t="str">
        <f>INDEX(Protocol[Mark],MATCH(C6380,Protocol[Step],0))</f>
        <v>6S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427010001</v>
      </c>
      <c r="H6380" s="134">
        <f>Systematic[[#This Row],[SampleVariableLabel]]+100*Systematic[[#This Row],[State]]</f>
        <v>427010801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427</v>
      </c>
      <c r="B6381" s="1">
        <f>IF(C6381=0,IF(B6380=Protocol!$V$20,1,B6380+1),B6380)</f>
        <v>1</v>
      </c>
      <c r="C6381" s="1">
        <f>IF(C6380+1=Protocol!$V$21,0,C6380+1)</f>
        <v>9</v>
      </c>
      <c r="D6381" s="1">
        <f t="shared" si="215"/>
        <v>2</v>
      </c>
      <c r="E6381" s="1" t="str">
        <f>INDEX(Protocol[Mark],MATCH(C6381,Protocol[Step],0))</f>
        <v>7Gp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427010002</v>
      </c>
      <c r="H6381" s="134">
        <f>Systematic[[#This Row],[SampleVariableLabel]]+100*Systematic[[#This Row],[State]]</f>
        <v>427010902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427</v>
      </c>
      <c r="B6382" s="1">
        <f>IF(C6382=0,IF(B6381=Protocol!$V$20,1,B6381+1),B6381)</f>
        <v>1</v>
      </c>
      <c r="C6382" s="1">
        <f>IF(C6381+1=Protocol!$V$21,0,C6381+1)</f>
        <v>10</v>
      </c>
      <c r="D6382" s="1">
        <f t="shared" si="215"/>
        <v>3</v>
      </c>
      <c r="E6382" s="1" t="str">
        <f>INDEX(Protocol[Mark],MATCH(C6382,Protocol[Step],0))</f>
        <v>8U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427010003</v>
      </c>
      <c r="H6382" s="134">
        <f>Systematic[[#This Row],[SampleVariableLabel]]+100*Systematic[[#This Row],[State]]</f>
        <v>427011003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427</v>
      </c>
      <c r="B6383" s="1">
        <f>IF(C6383=0,IF(B6382=Protocol!$V$20,1,B6382+1),B6382)</f>
        <v>1</v>
      </c>
      <c r="C6383" s="1">
        <f>IF(C6382+1=Protocol!$V$21,0,C6382+1)</f>
        <v>11</v>
      </c>
      <c r="D6383" s="1">
        <f t="shared" si="215"/>
        <v>4</v>
      </c>
      <c r="E6383" s="1" t="str">
        <f>INDEX(Protocol[Mark],MATCH(C6383,Protocol[Step],0))</f>
        <v>9Rot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427010004</v>
      </c>
      <c r="H6383" s="134">
        <f>Systematic[[#This Row],[SampleVariableLabel]]+100*Systematic[[#This Row],[State]]</f>
        <v>427011104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427</v>
      </c>
      <c r="B6384" s="1">
        <f>IF(C6384=0,IF(B6383=Protocol!$V$20,1,B6383+1),B6383)</f>
        <v>1</v>
      </c>
      <c r="C6384" s="1">
        <f>IF(C6383+1=Protocol!$V$21,0,C6383+1)</f>
        <v>12</v>
      </c>
      <c r="D6384" s="1">
        <f t="shared" si="215"/>
        <v>5</v>
      </c>
      <c r="E6384" s="1" t="str">
        <f>INDEX(Protocol[Mark],MATCH(C6384,Protocol[Step],0))</f>
        <v>10Ama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427010005</v>
      </c>
      <c r="H6384" s="134">
        <f>Systematic[[#This Row],[SampleVariableLabel]]+100*Systematic[[#This Row],[State]]</f>
        <v>427011205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428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0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428010006</v>
      </c>
      <c r="H6385" s="134">
        <f>Systematic[[#This Row],[SampleVariableLabel]]+100*Systematic[[#This Row],[State]]</f>
        <v>428010006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428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1D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428010001</v>
      </c>
      <c r="H6386" s="134">
        <f>Systematic[[#This Row],[SampleVariableLabel]]+100*Systematic[[#This Row],[State]]</f>
        <v>428010101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428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(M.1)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428010002</v>
      </c>
      <c r="H6387" s="134">
        <f>Systematic[[#This Row],[SampleVariableLabel]]+100*Systematic[[#This Row],[State]]</f>
        <v>428010202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428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2Oct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428010003</v>
      </c>
      <c r="H6388" s="134">
        <f>Systematic[[#This Row],[SampleVariableLabel]]+100*Systematic[[#This Row],[State]]</f>
        <v>428010303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428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3M2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428010004</v>
      </c>
      <c r="H6389" s="134">
        <f>Systematic[[#This Row],[SampleVariableLabel]]+100*Systematic[[#This Row],[State]]</f>
        <v>428010404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428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M(c)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428010005</v>
      </c>
      <c r="H6390" s="134">
        <f>Systematic[[#This Row],[SampleVariableLabel]]+100*Systematic[[#This Row],[State]]</f>
        <v>428010505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428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4P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428010006</v>
      </c>
      <c r="H6391" s="134">
        <f>Systematic[[#This Row],[SampleVariableLabel]]+100*Systematic[[#This Row],[State]]</f>
        <v>428010606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428</v>
      </c>
      <c r="B6392" s="1">
        <f>IF(C6392=0,IF(B6391=Protocol!$V$20,1,B6391+1),B6391)</f>
        <v>1</v>
      </c>
      <c r="C6392" s="1">
        <f>IF(C6391+1=Protocol!$V$21,0,C6391+1)</f>
        <v>7</v>
      </c>
      <c r="D6392" s="1">
        <f t="shared" si="215"/>
        <v>1</v>
      </c>
      <c r="E6392" s="1" t="str">
        <f>INDEX(Protocol[Mark],MATCH(C6392,Protocol[Step],0))</f>
        <v>5G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428010001</v>
      </c>
      <c r="H6392" s="134">
        <f>Systematic[[#This Row],[SampleVariableLabel]]+100*Systematic[[#This Row],[State]]</f>
        <v>428010701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428</v>
      </c>
      <c r="B6393" s="1">
        <f>IF(C6393=0,IF(B6392=Protocol!$V$20,1,B6392+1),B6392)</f>
        <v>1</v>
      </c>
      <c r="C6393" s="1">
        <f>IF(C6392+1=Protocol!$V$21,0,C6392+1)</f>
        <v>8</v>
      </c>
      <c r="D6393" s="1">
        <f t="shared" si="215"/>
        <v>2</v>
      </c>
      <c r="E6393" s="1" t="str">
        <f>INDEX(Protocol[Mark],MATCH(C6393,Protocol[Step],0))</f>
        <v>6S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428010002</v>
      </c>
      <c r="H6393" s="134">
        <f>Systematic[[#This Row],[SampleVariableLabel]]+100*Systematic[[#This Row],[State]]</f>
        <v>428010802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428</v>
      </c>
      <c r="B6394" s="1">
        <f>IF(C6394=0,IF(B6393=Protocol!$V$20,1,B6393+1),B6393)</f>
        <v>1</v>
      </c>
      <c r="C6394" s="1">
        <f>IF(C6393+1=Protocol!$V$21,0,C6393+1)</f>
        <v>9</v>
      </c>
      <c r="D6394" s="1">
        <f t="shared" si="215"/>
        <v>3</v>
      </c>
      <c r="E6394" s="1" t="str">
        <f>INDEX(Protocol[Mark],MATCH(C6394,Protocol[Step],0))</f>
        <v>7Gp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428010003</v>
      </c>
      <c r="H6394" s="134">
        <f>Systematic[[#This Row],[SampleVariableLabel]]+100*Systematic[[#This Row],[State]]</f>
        <v>428010903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428</v>
      </c>
      <c r="B6395" s="1">
        <f>IF(C6395=0,IF(B6394=Protocol!$V$20,1,B6394+1),B6394)</f>
        <v>1</v>
      </c>
      <c r="C6395" s="1">
        <f>IF(C6394+1=Protocol!$V$21,0,C6394+1)</f>
        <v>10</v>
      </c>
      <c r="D6395" s="1">
        <f t="shared" si="215"/>
        <v>4</v>
      </c>
      <c r="E6395" s="1" t="str">
        <f>INDEX(Protocol[Mark],MATCH(C6395,Protocol[Step],0))</f>
        <v>8U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428010004</v>
      </c>
      <c r="H6395" s="134">
        <f>Systematic[[#This Row],[SampleVariableLabel]]+100*Systematic[[#This Row],[State]]</f>
        <v>428011004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428</v>
      </c>
      <c r="B6396" s="1">
        <f>IF(C6396=0,IF(B6395=Protocol!$V$20,1,B6395+1),B6395)</f>
        <v>1</v>
      </c>
      <c r="C6396" s="1">
        <f>IF(C6395+1=Protocol!$V$21,0,C6395+1)</f>
        <v>11</v>
      </c>
      <c r="D6396" s="1">
        <f t="shared" si="215"/>
        <v>5</v>
      </c>
      <c r="E6396" s="1" t="str">
        <f>INDEX(Protocol[Mark],MATCH(C6396,Protocol[Step],0))</f>
        <v>9Rot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428010005</v>
      </c>
      <c r="H6396" s="134">
        <f>Systematic[[#This Row],[SampleVariableLabel]]+100*Systematic[[#This Row],[State]]</f>
        <v>428011105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428</v>
      </c>
      <c r="B6397" s="1">
        <f>IF(C6397=0,IF(B6396=Protocol!$V$20,1,B6396+1),B6396)</f>
        <v>1</v>
      </c>
      <c r="C6397" s="1">
        <f>IF(C6396+1=Protocol!$V$21,0,C6396+1)</f>
        <v>12</v>
      </c>
      <c r="D6397" s="1">
        <f t="shared" si="215"/>
        <v>6</v>
      </c>
      <c r="E6397" s="1" t="str">
        <f>INDEX(Protocol[Mark],MATCH(C6397,Protocol[Step],0))</f>
        <v>10Ama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428010006</v>
      </c>
      <c r="H6397" s="134">
        <f>Systematic[[#This Row],[SampleVariableLabel]]+100*Systematic[[#This Row],[State]]</f>
        <v>428011206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429</v>
      </c>
      <c r="B6398" s="1">
        <f>IF(C6398=0,IF(B6397=Protocol!$V$20,1,B6397+1),B6397)</f>
        <v>1</v>
      </c>
      <c r="C6398" s="1">
        <f>IF(C6397+1=Protocol!$V$21,0,C6397+1)</f>
        <v>0</v>
      </c>
      <c r="D6398" s="1">
        <f t="shared" si="215"/>
        <v>1</v>
      </c>
      <c r="E6398" s="1" t="str">
        <f>INDEX(Protocol[Mark],MATCH(C6398,Protocol[Step],0))</f>
        <v>0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429010001</v>
      </c>
      <c r="H6398" s="134">
        <f>Systematic[[#This Row],[SampleVariableLabel]]+100*Systematic[[#This Row],[State]]</f>
        <v>429010001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429</v>
      </c>
      <c r="B6399" s="1">
        <f>IF(C6399=0,IF(B6398=Protocol!$V$20,1,B6398+1),B6398)</f>
        <v>1</v>
      </c>
      <c r="C6399" s="1">
        <f>IF(C6398+1=Protocol!$V$21,0,C6398+1)</f>
        <v>1</v>
      </c>
      <c r="D6399" s="1">
        <f t="shared" si="215"/>
        <v>2</v>
      </c>
      <c r="E6399" s="1" t="str">
        <f>INDEX(Protocol[Mark],MATCH(C6399,Protocol[Step],0))</f>
        <v>1D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429010002</v>
      </c>
      <c r="H6399" s="134">
        <f>Systematic[[#This Row],[SampleVariableLabel]]+100*Systematic[[#This Row],[State]]</f>
        <v>429010102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429</v>
      </c>
      <c r="B6400" s="1">
        <f>IF(C6400=0,IF(B6399=Protocol!$V$20,1,B6399+1),B6399)</f>
        <v>1</v>
      </c>
      <c r="C6400" s="1">
        <f>IF(C6399+1=Protocol!$V$21,0,C6399+1)</f>
        <v>2</v>
      </c>
      <c r="D6400" s="1">
        <f t="shared" si="215"/>
        <v>3</v>
      </c>
      <c r="E6400" s="1" t="str">
        <f>INDEX(Protocol[Mark],MATCH(C6400,Protocol[Step],0))</f>
        <v>(M.1)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429010003</v>
      </c>
      <c r="H6400" s="134">
        <f>Systematic[[#This Row],[SampleVariableLabel]]+100*Systematic[[#This Row],[State]]</f>
        <v>429010203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429</v>
      </c>
      <c r="B6401" s="1">
        <f>IF(C6401=0,IF(B6400=Protocol!$V$20,1,B6400+1),B6400)</f>
        <v>1</v>
      </c>
      <c r="C6401" s="1">
        <f>IF(C6400+1=Protocol!$V$21,0,C6400+1)</f>
        <v>3</v>
      </c>
      <c r="D6401" s="1">
        <f t="shared" si="215"/>
        <v>4</v>
      </c>
      <c r="E6401" s="1" t="str">
        <f>INDEX(Protocol[Mark],MATCH(C6401,Protocol[Step],0))</f>
        <v>2Oct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429010004</v>
      </c>
      <c r="H6401" s="134">
        <f>Systematic[[#This Row],[SampleVariableLabel]]+100*Systematic[[#This Row],[State]]</f>
        <v>429010304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429</v>
      </c>
      <c r="B6402" s="1">
        <f>IF(C6402=0,IF(B6401=Protocol!$V$20,1,B6401+1),B6401)</f>
        <v>1</v>
      </c>
      <c r="C6402" s="1">
        <f>IF(C6401+1=Protocol!$V$21,0,C6401+1)</f>
        <v>4</v>
      </c>
      <c r="D6402" s="1">
        <f t="shared" si="215"/>
        <v>5</v>
      </c>
      <c r="E6402" s="1" t="str">
        <f>INDEX(Protocol[Mark],MATCH(C6402,Protocol[Step],0))</f>
        <v>3M2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429010005</v>
      </c>
      <c r="H6402" s="134">
        <f>Systematic[[#This Row],[SampleVariableLabel]]+100*Systematic[[#This Row],[State]]</f>
        <v>429010405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429</v>
      </c>
      <c r="B6403" s="1">
        <f>IF(C6403=0,IF(B6402=Protocol!$V$20,1,B6402+1),B6402)</f>
        <v>1</v>
      </c>
      <c r="C6403" s="1">
        <f>IF(C6402+1=Protocol!$V$21,0,C6402+1)</f>
        <v>5</v>
      </c>
      <c r="D6403" s="1">
        <f t="shared" ref="D6403:D6466" si="217">IF(D6402=nVariables,1,D6402+1)</f>
        <v>6</v>
      </c>
      <c r="E6403" s="1" t="str">
        <f>INDEX(Protocol[Mark],MATCH(C6403,Protocol[Step],0))</f>
        <v>M(c)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429010006</v>
      </c>
      <c r="H6403" s="134">
        <f>Systematic[[#This Row],[SampleVariableLabel]]+100*Systematic[[#This Row],[State]]</f>
        <v>429010506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429</v>
      </c>
      <c r="B6404" s="1">
        <f>IF(C6404=0,IF(B6403=Protocol!$V$20,1,B6403+1),B6403)</f>
        <v>1</v>
      </c>
      <c r="C6404" s="1">
        <f>IF(C6403+1=Protocol!$V$21,0,C6403+1)</f>
        <v>6</v>
      </c>
      <c r="D6404" s="1">
        <f t="shared" si="217"/>
        <v>1</v>
      </c>
      <c r="E6404" s="1" t="str">
        <f>INDEX(Protocol[Mark],MATCH(C6404,Protocol[Step],0))</f>
        <v>4P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429010001</v>
      </c>
      <c r="H6404" s="134">
        <f>Systematic[[#This Row],[SampleVariableLabel]]+100*Systematic[[#This Row],[State]]</f>
        <v>429010601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429</v>
      </c>
      <c r="B6405" s="1">
        <f>IF(C6405=0,IF(B6404=Protocol!$V$20,1,B6404+1),B6404)</f>
        <v>1</v>
      </c>
      <c r="C6405" s="1">
        <f>IF(C6404+1=Protocol!$V$21,0,C6404+1)</f>
        <v>7</v>
      </c>
      <c r="D6405" s="1">
        <f t="shared" si="217"/>
        <v>2</v>
      </c>
      <c r="E6405" s="1" t="str">
        <f>INDEX(Protocol[Mark],MATCH(C6405,Protocol[Step],0))</f>
        <v>5G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429010002</v>
      </c>
      <c r="H6405" s="134">
        <f>Systematic[[#This Row],[SampleVariableLabel]]+100*Systematic[[#This Row],[State]]</f>
        <v>429010702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429</v>
      </c>
      <c r="B6406" s="1">
        <f>IF(C6406=0,IF(B6405=Protocol!$V$20,1,B6405+1),B6405)</f>
        <v>1</v>
      </c>
      <c r="C6406" s="1">
        <f>IF(C6405+1=Protocol!$V$21,0,C6405+1)</f>
        <v>8</v>
      </c>
      <c r="D6406" s="1">
        <f t="shared" si="217"/>
        <v>3</v>
      </c>
      <c r="E6406" s="1" t="str">
        <f>INDEX(Protocol[Mark],MATCH(C6406,Protocol[Step],0))</f>
        <v>6S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429010003</v>
      </c>
      <c r="H6406" s="134">
        <f>Systematic[[#This Row],[SampleVariableLabel]]+100*Systematic[[#This Row],[State]]</f>
        <v>429010803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429</v>
      </c>
      <c r="B6407" s="1">
        <f>IF(C6407=0,IF(B6406=Protocol!$V$20,1,B6406+1),B6406)</f>
        <v>1</v>
      </c>
      <c r="C6407" s="1">
        <f>IF(C6406+1=Protocol!$V$21,0,C6406+1)</f>
        <v>9</v>
      </c>
      <c r="D6407" s="1">
        <f t="shared" si="217"/>
        <v>4</v>
      </c>
      <c r="E6407" s="1" t="str">
        <f>INDEX(Protocol[Mark],MATCH(C6407,Protocol[Step],0))</f>
        <v>7Gp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429010004</v>
      </c>
      <c r="H6407" s="134">
        <f>Systematic[[#This Row],[SampleVariableLabel]]+100*Systematic[[#This Row],[State]]</f>
        <v>429010904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429</v>
      </c>
      <c r="B6408" s="1">
        <f>IF(C6408=0,IF(B6407=Protocol!$V$20,1,B6407+1),B6407)</f>
        <v>1</v>
      </c>
      <c r="C6408" s="1">
        <f>IF(C6407+1=Protocol!$V$21,0,C6407+1)</f>
        <v>10</v>
      </c>
      <c r="D6408" s="1">
        <f t="shared" si="217"/>
        <v>5</v>
      </c>
      <c r="E6408" s="1" t="str">
        <f>INDEX(Protocol[Mark],MATCH(C6408,Protocol[Step],0))</f>
        <v>8U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429010005</v>
      </c>
      <c r="H6408" s="134">
        <f>Systematic[[#This Row],[SampleVariableLabel]]+100*Systematic[[#This Row],[State]]</f>
        <v>429011005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429</v>
      </c>
      <c r="B6409" s="1">
        <f>IF(C6409=0,IF(B6408=Protocol!$V$20,1,B6408+1),B6408)</f>
        <v>1</v>
      </c>
      <c r="C6409" s="1">
        <f>IF(C6408+1=Protocol!$V$21,0,C6408+1)</f>
        <v>11</v>
      </c>
      <c r="D6409" s="1">
        <f t="shared" si="217"/>
        <v>6</v>
      </c>
      <c r="E6409" s="1" t="str">
        <f>INDEX(Protocol[Mark],MATCH(C6409,Protocol[Step],0))</f>
        <v>9Rot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429010006</v>
      </c>
      <c r="H6409" s="134">
        <f>Systematic[[#This Row],[SampleVariableLabel]]+100*Systematic[[#This Row],[State]]</f>
        <v>429011106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429</v>
      </c>
      <c r="B6410" s="1">
        <f>IF(C6410=0,IF(B6409=Protocol!$V$20,1,B6409+1),B6409)</f>
        <v>1</v>
      </c>
      <c r="C6410" s="1">
        <f>IF(C6409+1=Protocol!$V$21,0,C6409+1)</f>
        <v>12</v>
      </c>
      <c r="D6410" s="1">
        <f t="shared" si="217"/>
        <v>1</v>
      </c>
      <c r="E6410" s="1" t="str">
        <f>INDEX(Protocol[Mark],MATCH(C6410,Protocol[Step],0))</f>
        <v>10Ama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429010001</v>
      </c>
      <c r="H6410" s="134">
        <f>Systematic[[#This Row],[SampleVariableLabel]]+100*Systematic[[#This Row],[State]]</f>
        <v>429011201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430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0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430010002</v>
      </c>
      <c r="H6411" s="134">
        <f>Systematic[[#This Row],[SampleVariableLabel]]+100*Systematic[[#This Row],[State]]</f>
        <v>430010002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430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1D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430010003</v>
      </c>
      <c r="H6412" s="134">
        <f>Systematic[[#This Row],[SampleVariableLabel]]+100*Systematic[[#This Row],[State]]</f>
        <v>430010103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430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(M.1)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430010004</v>
      </c>
      <c r="H6413" s="134">
        <f>Systematic[[#This Row],[SampleVariableLabel]]+100*Systematic[[#This Row],[State]]</f>
        <v>430010204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430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2Oct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430010005</v>
      </c>
      <c r="H6414" s="134">
        <f>Systematic[[#This Row],[SampleVariableLabel]]+100*Systematic[[#This Row],[State]]</f>
        <v>430010305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430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3M2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430010006</v>
      </c>
      <c r="H6415" s="134">
        <f>Systematic[[#This Row],[SampleVariableLabel]]+100*Systematic[[#This Row],[State]]</f>
        <v>430010406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430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M(c)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430010001</v>
      </c>
      <c r="H6416" s="134">
        <f>Systematic[[#This Row],[SampleVariableLabel]]+100*Systematic[[#This Row],[State]]</f>
        <v>430010501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430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4P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430010002</v>
      </c>
      <c r="H6417" s="134">
        <f>Systematic[[#This Row],[SampleVariableLabel]]+100*Systematic[[#This Row],[State]]</f>
        <v>430010602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430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5G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430010003</v>
      </c>
      <c r="H6418" s="134">
        <f>Systematic[[#This Row],[SampleVariableLabel]]+100*Systematic[[#This Row],[State]]</f>
        <v>430010703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430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6S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430010004</v>
      </c>
      <c r="H6419" s="134">
        <f>Systematic[[#This Row],[SampleVariableLabel]]+100*Systematic[[#This Row],[State]]</f>
        <v>430010804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430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7Gp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430010005</v>
      </c>
      <c r="H6420" s="134">
        <f>Systematic[[#This Row],[SampleVariableLabel]]+100*Systematic[[#This Row],[State]]</f>
        <v>430010905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430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8U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430010006</v>
      </c>
      <c r="H6421" s="134">
        <f>Systematic[[#This Row],[SampleVariableLabel]]+100*Systematic[[#This Row],[State]]</f>
        <v>430011006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430</v>
      </c>
      <c r="B6422" s="1">
        <f>IF(C6422=0,IF(B6421=Protocol!$V$20,1,B6421+1),B6421)</f>
        <v>1</v>
      </c>
      <c r="C6422" s="1">
        <f>IF(C6421+1=Protocol!$V$21,0,C6421+1)</f>
        <v>11</v>
      </c>
      <c r="D6422" s="1">
        <f t="shared" si="217"/>
        <v>1</v>
      </c>
      <c r="E6422" s="1" t="str">
        <f>INDEX(Protocol[Mark],MATCH(C6422,Protocol[Step],0))</f>
        <v>9Rot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430010001</v>
      </c>
      <c r="H6422" s="134">
        <f>Systematic[[#This Row],[SampleVariableLabel]]+100*Systematic[[#This Row],[State]]</f>
        <v>430011101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430</v>
      </c>
      <c r="B6423" s="1">
        <f>IF(C6423=0,IF(B6422=Protocol!$V$20,1,B6422+1),B6422)</f>
        <v>1</v>
      </c>
      <c r="C6423" s="1">
        <f>IF(C6422+1=Protocol!$V$21,0,C6422+1)</f>
        <v>12</v>
      </c>
      <c r="D6423" s="1">
        <f t="shared" si="217"/>
        <v>2</v>
      </c>
      <c r="E6423" s="1" t="str">
        <f>INDEX(Protocol[Mark],MATCH(C6423,Protocol[Step],0))</f>
        <v>10Ama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430010002</v>
      </c>
      <c r="H6423" s="134">
        <f>Systematic[[#This Row],[SampleVariableLabel]]+100*Systematic[[#This Row],[State]]</f>
        <v>430011202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431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0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431010003</v>
      </c>
      <c r="H6424" s="134">
        <f>Systematic[[#This Row],[SampleVariableLabel]]+100*Systematic[[#This Row],[State]]</f>
        <v>431010003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431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1D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431010004</v>
      </c>
      <c r="H6425" s="134">
        <f>Systematic[[#This Row],[SampleVariableLabel]]+100*Systematic[[#This Row],[State]]</f>
        <v>431010104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431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(M.1)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431010005</v>
      </c>
      <c r="H6426" s="134">
        <f>Systematic[[#This Row],[SampleVariableLabel]]+100*Systematic[[#This Row],[State]]</f>
        <v>431010205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431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2Oct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431010006</v>
      </c>
      <c r="H6427" s="134">
        <f>Systematic[[#This Row],[SampleVariableLabel]]+100*Systematic[[#This Row],[State]]</f>
        <v>431010306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431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3M2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431010001</v>
      </c>
      <c r="H6428" s="134">
        <f>Systematic[[#This Row],[SampleVariableLabel]]+100*Systematic[[#This Row],[State]]</f>
        <v>431010401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431</v>
      </c>
      <c r="B6429" s="1">
        <f>IF(C6429=0,IF(B6428=Protocol!$V$20,1,B6428+1),B6428)</f>
        <v>1</v>
      </c>
      <c r="C6429" s="1">
        <f>IF(C6428+1=Protocol!$V$21,0,C6428+1)</f>
        <v>5</v>
      </c>
      <c r="D6429" s="1">
        <f t="shared" si="217"/>
        <v>2</v>
      </c>
      <c r="E6429" s="1" t="str">
        <f>INDEX(Protocol[Mark],MATCH(C6429,Protocol[Step],0))</f>
        <v>M(c)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431010002</v>
      </c>
      <c r="H6429" s="134">
        <f>Systematic[[#This Row],[SampleVariableLabel]]+100*Systematic[[#This Row],[State]]</f>
        <v>431010502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431</v>
      </c>
      <c r="B6430" s="1">
        <f>IF(C6430=0,IF(B6429=Protocol!$V$20,1,B6429+1),B6429)</f>
        <v>1</v>
      </c>
      <c r="C6430" s="1">
        <f>IF(C6429+1=Protocol!$V$21,0,C6429+1)</f>
        <v>6</v>
      </c>
      <c r="D6430" s="1">
        <f t="shared" si="217"/>
        <v>3</v>
      </c>
      <c r="E6430" s="1" t="str">
        <f>INDEX(Protocol[Mark],MATCH(C6430,Protocol[Step],0))</f>
        <v>4P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431010003</v>
      </c>
      <c r="H6430" s="134">
        <f>Systematic[[#This Row],[SampleVariableLabel]]+100*Systematic[[#This Row],[State]]</f>
        <v>431010603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431</v>
      </c>
      <c r="B6431" s="1">
        <f>IF(C6431=0,IF(B6430=Protocol!$V$20,1,B6430+1),B6430)</f>
        <v>1</v>
      </c>
      <c r="C6431" s="1">
        <f>IF(C6430+1=Protocol!$V$21,0,C6430+1)</f>
        <v>7</v>
      </c>
      <c r="D6431" s="1">
        <f t="shared" si="217"/>
        <v>4</v>
      </c>
      <c r="E6431" s="1" t="str">
        <f>INDEX(Protocol[Mark],MATCH(C6431,Protocol[Step],0))</f>
        <v>5G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431010004</v>
      </c>
      <c r="H6431" s="134">
        <f>Systematic[[#This Row],[SampleVariableLabel]]+100*Systematic[[#This Row],[State]]</f>
        <v>431010704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431</v>
      </c>
      <c r="B6432" s="1">
        <f>IF(C6432=0,IF(B6431=Protocol!$V$20,1,B6431+1),B6431)</f>
        <v>1</v>
      </c>
      <c r="C6432" s="1">
        <f>IF(C6431+1=Protocol!$V$21,0,C6431+1)</f>
        <v>8</v>
      </c>
      <c r="D6432" s="1">
        <f t="shared" si="217"/>
        <v>5</v>
      </c>
      <c r="E6432" s="1" t="str">
        <f>INDEX(Protocol[Mark],MATCH(C6432,Protocol[Step],0))</f>
        <v>6S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431010005</v>
      </c>
      <c r="H6432" s="134">
        <f>Systematic[[#This Row],[SampleVariableLabel]]+100*Systematic[[#This Row],[State]]</f>
        <v>431010805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431</v>
      </c>
      <c r="B6433" s="1">
        <f>IF(C6433=0,IF(B6432=Protocol!$V$20,1,B6432+1),B6432)</f>
        <v>1</v>
      </c>
      <c r="C6433" s="1">
        <f>IF(C6432+1=Protocol!$V$21,0,C6432+1)</f>
        <v>9</v>
      </c>
      <c r="D6433" s="1">
        <f t="shared" si="217"/>
        <v>6</v>
      </c>
      <c r="E6433" s="1" t="str">
        <f>INDEX(Protocol[Mark],MATCH(C6433,Protocol[Step],0))</f>
        <v>7Gp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431010006</v>
      </c>
      <c r="H6433" s="134">
        <f>Systematic[[#This Row],[SampleVariableLabel]]+100*Systematic[[#This Row],[State]]</f>
        <v>431010906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431</v>
      </c>
      <c r="B6434" s="1">
        <f>IF(C6434=0,IF(B6433=Protocol!$V$20,1,B6433+1),B6433)</f>
        <v>1</v>
      </c>
      <c r="C6434" s="1">
        <f>IF(C6433+1=Protocol!$V$21,0,C6433+1)</f>
        <v>10</v>
      </c>
      <c r="D6434" s="1">
        <f t="shared" si="217"/>
        <v>1</v>
      </c>
      <c r="E6434" s="1" t="str">
        <f>INDEX(Protocol[Mark],MATCH(C6434,Protocol[Step],0))</f>
        <v>8U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431010001</v>
      </c>
      <c r="H6434" s="134">
        <f>Systematic[[#This Row],[SampleVariableLabel]]+100*Systematic[[#This Row],[State]]</f>
        <v>431011001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431</v>
      </c>
      <c r="B6435" s="1">
        <f>IF(C6435=0,IF(B6434=Protocol!$V$20,1,B6434+1),B6434)</f>
        <v>1</v>
      </c>
      <c r="C6435" s="1">
        <f>IF(C6434+1=Protocol!$V$21,0,C6434+1)</f>
        <v>11</v>
      </c>
      <c r="D6435" s="1">
        <f t="shared" si="217"/>
        <v>2</v>
      </c>
      <c r="E6435" s="1" t="str">
        <f>INDEX(Protocol[Mark],MATCH(C6435,Protocol[Step],0))</f>
        <v>9Rot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431010002</v>
      </c>
      <c r="H6435" s="134">
        <f>Systematic[[#This Row],[SampleVariableLabel]]+100*Systematic[[#This Row],[State]]</f>
        <v>431011102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431</v>
      </c>
      <c r="B6436" s="1">
        <f>IF(C6436=0,IF(B6435=Protocol!$V$20,1,B6435+1),B6435)</f>
        <v>1</v>
      </c>
      <c r="C6436" s="1">
        <f>IF(C6435+1=Protocol!$V$21,0,C6435+1)</f>
        <v>12</v>
      </c>
      <c r="D6436" s="1">
        <f t="shared" si="217"/>
        <v>3</v>
      </c>
      <c r="E6436" s="1" t="str">
        <f>INDEX(Protocol[Mark],MATCH(C6436,Protocol[Step],0))</f>
        <v>10Ama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431010003</v>
      </c>
      <c r="H6436" s="134">
        <f>Systematic[[#This Row],[SampleVariableLabel]]+100*Systematic[[#This Row],[State]]</f>
        <v>431011203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432</v>
      </c>
      <c r="B6437" s="1">
        <f>IF(C6437=0,IF(B6436=Protocol!$V$20,1,B6436+1),B6436)</f>
        <v>1</v>
      </c>
      <c r="C6437" s="1">
        <f>IF(C6436+1=Protocol!$V$21,0,C6436+1)</f>
        <v>0</v>
      </c>
      <c r="D6437" s="1">
        <f t="shared" si="217"/>
        <v>4</v>
      </c>
      <c r="E6437" s="1" t="str">
        <f>INDEX(Protocol[Mark],MATCH(C6437,Protocol[Step],0))</f>
        <v>0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432010004</v>
      </c>
      <c r="H6437" s="134">
        <f>Systematic[[#This Row],[SampleVariableLabel]]+100*Systematic[[#This Row],[State]]</f>
        <v>432010004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432</v>
      </c>
      <c r="B6438" s="1">
        <f>IF(C6438=0,IF(B6437=Protocol!$V$20,1,B6437+1),B6437)</f>
        <v>1</v>
      </c>
      <c r="C6438" s="1">
        <f>IF(C6437+1=Protocol!$V$21,0,C6437+1)</f>
        <v>1</v>
      </c>
      <c r="D6438" s="1">
        <f t="shared" si="217"/>
        <v>5</v>
      </c>
      <c r="E6438" s="1" t="str">
        <f>INDEX(Protocol[Mark],MATCH(C6438,Protocol[Step],0))</f>
        <v>1D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432010005</v>
      </c>
      <c r="H6438" s="134">
        <f>Systematic[[#This Row],[SampleVariableLabel]]+100*Systematic[[#This Row],[State]]</f>
        <v>432010105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432</v>
      </c>
      <c r="B6439" s="1">
        <f>IF(C6439=0,IF(B6438=Protocol!$V$20,1,B6438+1),B6438)</f>
        <v>1</v>
      </c>
      <c r="C6439" s="1">
        <f>IF(C6438+1=Protocol!$V$21,0,C6438+1)</f>
        <v>2</v>
      </c>
      <c r="D6439" s="1">
        <f t="shared" si="217"/>
        <v>6</v>
      </c>
      <c r="E6439" s="1" t="str">
        <f>INDEX(Protocol[Mark],MATCH(C6439,Protocol[Step],0))</f>
        <v>(M.1)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432010006</v>
      </c>
      <c r="H6439" s="134">
        <f>Systematic[[#This Row],[SampleVariableLabel]]+100*Systematic[[#This Row],[State]]</f>
        <v>432010206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432</v>
      </c>
      <c r="B6440" s="1">
        <f>IF(C6440=0,IF(B6439=Protocol!$V$20,1,B6439+1),B6439)</f>
        <v>1</v>
      </c>
      <c r="C6440" s="1">
        <f>IF(C6439+1=Protocol!$V$21,0,C6439+1)</f>
        <v>3</v>
      </c>
      <c r="D6440" s="1">
        <f t="shared" si="217"/>
        <v>1</v>
      </c>
      <c r="E6440" s="1" t="str">
        <f>INDEX(Protocol[Mark],MATCH(C6440,Protocol[Step],0))</f>
        <v>2Oct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432010001</v>
      </c>
      <c r="H6440" s="134">
        <f>Systematic[[#This Row],[SampleVariableLabel]]+100*Systematic[[#This Row],[State]]</f>
        <v>432010301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432</v>
      </c>
      <c r="B6441" s="1">
        <f>IF(C6441=0,IF(B6440=Protocol!$V$20,1,B6440+1),B6440)</f>
        <v>1</v>
      </c>
      <c r="C6441" s="1">
        <f>IF(C6440+1=Protocol!$V$21,0,C6440+1)</f>
        <v>4</v>
      </c>
      <c r="D6441" s="1">
        <f t="shared" si="217"/>
        <v>2</v>
      </c>
      <c r="E6441" s="1" t="str">
        <f>INDEX(Protocol[Mark],MATCH(C6441,Protocol[Step],0))</f>
        <v>3M2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432010002</v>
      </c>
      <c r="H6441" s="134">
        <f>Systematic[[#This Row],[SampleVariableLabel]]+100*Systematic[[#This Row],[State]]</f>
        <v>432010402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432</v>
      </c>
      <c r="B6442" s="1">
        <f>IF(C6442=0,IF(B6441=Protocol!$V$20,1,B6441+1),B6441)</f>
        <v>1</v>
      </c>
      <c r="C6442" s="1">
        <f>IF(C6441+1=Protocol!$V$21,0,C6441+1)</f>
        <v>5</v>
      </c>
      <c r="D6442" s="1">
        <f t="shared" si="217"/>
        <v>3</v>
      </c>
      <c r="E6442" s="1" t="str">
        <f>INDEX(Protocol[Mark],MATCH(C6442,Protocol[Step],0))</f>
        <v>M(c)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432010003</v>
      </c>
      <c r="H6442" s="134">
        <f>Systematic[[#This Row],[SampleVariableLabel]]+100*Systematic[[#This Row],[State]]</f>
        <v>432010503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432</v>
      </c>
      <c r="B6443" s="1">
        <f>IF(C6443=0,IF(B6442=Protocol!$V$20,1,B6442+1),B6442)</f>
        <v>1</v>
      </c>
      <c r="C6443" s="1">
        <f>IF(C6442+1=Protocol!$V$21,0,C6442+1)</f>
        <v>6</v>
      </c>
      <c r="D6443" s="1">
        <f t="shared" si="217"/>
        <v>4</v>
      </c>
      <c r="E6443" s="1" t="str">
        <f>INDEX(Protocol[Mark],MATCH(C6443,Protocol[Step],0))</f>
        <v>4P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432010004</v>
      </c>
      <c r="H6443" s="134">
        <f>Systematic[[#This Row],[SampleVariableLabel]]+100*Systematic[[#This Row],[State]]</f>
        <v>432010604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432</v>
      </c>
      <c r="B6444" s="1">
        <f>IF(C6444=0,IF(B6443=Protocol!$V$20,1,B6443+1),B6443)</f>
        <v>1</v>
      </c>
      <c r="C6444" s="1">
        <f>IF(C6443+1=Protocol!$V$21,0,C6443+1)</f>
        <v>7</v>
      </c>
      <c r="D6444" s="1">
        <f t="shared" si="217"/>
        <v>5</v>
      </c>
      <c r="E6444" s="1" t="str">
        <f>INDEX(Protocol[Mark],MATCH(C6444,Protocol[Step],0))</f>
        <v>5G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432010005</v>
      </c>
      <c r="H6444" s="134">
        <f>Systematic[[#This Row],[SampleVariableLabel]]+100*Systematic[[#This Row],[State]]</f>
        <v>432010705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432</v>
      </c>
      <c r="B6445" s="1">
        <f>IF(C6445=0,IF(B6444=Protocol!$V$20,1,B6444+1),B6444)</f>
        <v>1</v>
      </c>
      <c r="C6445" s="1">
        <f>IF(C6444+1=Protocol!$V$21,0,C6444+1)</f>
        <v>8</v>
      </c>
      <c r="D6445" s="1">
        <f t="shared" si="217"/>
        <v>6</v>
      </c>
      <c r="E6445" s="1" t="str">
        <f>INDEX(Protocol[Mark],MATCH(C6445,Protocol[Step],0))</f>
        <v>6S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432010006</v>
      </c>
      <c r="H6445" s="134">
        <f>Systematic[[#This Row],[SampleVariableLabel]]+100*Systematic[[#This Row],[State]]</f>
        <v>432010806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432</v>
      </c>
      <c r="B6446" s="1">
        <f>IF(C6446=0,IF(B6445=Protocol!$V$20,1,B6445+1),B6445)</f>
        <v>1</v>
      </c>
      <c r="C6446" s="1">
        <f>IF(C6445+1=Protocol!$V$21,0,C6445+1)</f>
        <v>9</v>
      </c>
      <c r="D6446" s="1">
        <f t="shared" si="217"/>
        <v>1</v>
      </c>
      <c r="E6446" s="1" t="str">
        <f>INDEX(Protocol[Mark],MATCH(C6446,Protocol[Step],0))</f>
        <v>7Gp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432010001</v>
      </c>
      <c r="H6446" s="134">
        <f>Systematic[[#This Row],[SampleVariableLabel]]+100*Systematic[[#This Row],[State]]</f>
        <v>432010901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432</v>
      </c>
      <c r="B6447" s="1">
        <f>IF(C6447=0,IF(B6446=Protocol!$V$20,1,B6446+1),B6446)</f>
        <v>1</v>
      </c>
      <c r="C6447" s="1">
        <f>IF(C6446+1=Protocol!$V$21,0,C6446+1)</f>
        <v>10</v>
      </c>
      <c r="D6447" s="1">
        <f t="shared" si="217"/>
        <v>2</v>
      </c>
      <c r="E6447" s="1" t="str">
        <f>INDEX(Protocol[Mark],MATCH(C6447,Protocol[Step],0))</f>
        <v>8U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432010002</v>
      </c>
      <c r="H6447" s="134">
        <f>Systematic[[#This Row],[SampleVariableLabel]]+100*Systematic[[#This Row],[State]]</f>
        <v>432011002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432</v>
      </c>
      <c r="B6448" s="1">
        <f>IF(C6448=0,IF(B6447=Protocol!$V$20,1,B6447+1),B6447)</f>
        <v>1</v>
      </c>
      <c r="C6448" s="1">
        <f>IF(C6447+1=Protocol!$V$21,0,C6447+1)</f>
        <v>11</v>
      </c>
      <c r="D6448" s="1">
        <f t="shared" si="217"/>
        <v>3</v>
      </c>
      <c r="E6448" s="1" t="str">
        <f>INDEX(Protocol[Mark],MATCH(C6448,Protocol[Step],0))</f>
        <v>9Rot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432010003</v>
      </c>
      <c r="H6448" s="134">
        <f>Systematic[[#This Row],[SampleVariableLabel]]+100*Systematic[[#This Row],[State]]</f>
        <v>432011103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432</v>
      </c>
      <c r="B6449" s="1">
        <f>IF(C6449=0,IF(B6448=Protocol!$V$20,1,B6448+1),B6448)</f>
        <v>1</v>
      </c>
      <c r="C6449" s="1">
        <f>IF(C6448+1=Protocol!$V$21,0,C6448+1)</f>
        <v>12</v>
      </c>
      <c r="D6449" s="1">
        <f t="shared" si="217"/>
        <v>4</v>
      </c>
      <c r="E6449" s="1" t="str">
        <f>INDEX(Protocol[Mark],MATCH(C6449,Protocol[Step],0))</f>
        <v>10Ama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432010004</v>
      </c>
      <c r="H6449" s="134">
        <f>Systematic[[#This Row],[SampleVariableLabel]]+100*Systematic[[#This Row],[State]]</f>
        <v>432011204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433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0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433010005</v>
      </c>
      <c r="H6450" s="134">
        <f>Systematic[[#This Row],[SampleVariableLabel]]+100*Systematic[[#This Row],[State]]</f>
        <v>433010005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433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433010006</v>
      </c>
      <c r="H6451" s="134">
        <f>Systematic[[#This Row],[SampleVariableLabel]]+100*Systematic[[#This Row],[State]]</f>
        <v>433010106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433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(M.1)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433010001</v>
      </c>
      <c r="H6452" s="134">
        <f>Systematic[[#This Row],[SampleVariableLabel]]+100*Systematic[[#This Row],[State]]</f>
        <v>433010201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433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2Oct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433010002</v>
      </c>
      <c r="H6453" s="134">
        <f>Systematic[[#This Row],[SampleVariableLabel]]+100*Systematic[[#This Row],[State]]</f>
        <v>433010302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433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3M2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433010003</v>
      </c>
      <c r="H6454" s="134">
        <f>Systematic[[#This Row],[SampleVariableLabel]]+100*Systematic[[#This Row],[State]]</f>
        <v>433010403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433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M(c)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433010004</v>
      </c>
      <c r="H6455" s="134">
        <f>Systematic[[#This Row],[SampleVariableLabel]]+100*Systematic[[#This Row],[State]]</f>
        <v>433010504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433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4P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433010005</v>
      </c>
      <c r="H6456" s="134">
        <f>Systematic[[#This Row],[SampleVariableLabel]]+100*Systematic[[#This Row],[State]]</f>
        <v>433010605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433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5G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433010006</v>
      </c>
      <c r="H6457" s="134">
        <f>Systematic[[#This Row],[SampleVariableLabel]]+100*Systematic[[#This Row],[State]]</f>
        <v>433010706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433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6S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433010001</v>
      </c>
      <c r="H6458" s="134">
        <f>Systematic[[#This Row],[SampleVariableLabel]]+100*Systematic[[#This Row],[State]]</f>
        <v>433010801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433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7Gp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433010002</v>
      </c>
      <c r="H6459" s="134">
        <f>Systematic[[#This Row],[SampleVariableLabel]]+100*Systematic[[#This Row],[State]]</f>
        <v>433010902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433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8U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433010003</v>
      </c>
      <c r="H6460" s="134">
        <f>Systematic[[#This Row],[SampleVariableLabel]]+100*Systematic[[#This Row],[State]]</f>
        <v>433011003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433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9Rot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433010004</v>
      </c>
      <c r="H6461" s="134">
        <f>Systematic[[#This Row],[SampleVariableLabel]]+100*Systematic[[#This Row],[State]]</f>
        <v>433011104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433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10Ama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433010005</v>
      </c>
      <c r="H6462" s="134">
        <f>Systematic[[#This Row],[SampleVariableLabel]]+100*Systematic[[#This Row],[State]]</f>
        <v>433011205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434</v>
      </c>
      <c r="B6463" s="1">
        <f>IF(C6463=0,IF(B6462=Protocol!$V$20,1,B6462+1),B6462)</f>
        <v>1</v>
      </c>
      <c r="C6463" s="1">
        <f>IF(C6462+1=Protocol!$V$21,0,C6462+1)</f>
        <v>0</v>
      </c>
      <c r="D6463" s="1">
        <f t="shared" si="217"/>
        <v>6</v>
      </c>
      <c r="E6463" s="1" t="str">
        <f>INDEX(Protocol[Mark],MATCH(C6463,Protocol[Step],0))</f>
        <v>0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434010006</v>
      </c>
      <c r="H6463" s="134">
        <f>Systematic[[#This Row],[SampleVariableLabel]]+100*Systematic[[#This Row],[State]]</f>
        <v>434010006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434</v>
      </c>
      <c r="B6464" s="1">
        <f>IF(C6464=0,IF(B6463=Protocol!$V$20,1,B6463+1),B6463)</f>
        <v>1</v>
      </c>
      <c r="C6464" s="1">
        <f>IF(C6463+1=Protocol!$V$21,0,C6463+1)</f>
        <v>1</v>
      </c>
      <c r="D6464" s="1">
        <f t="shared" si="217"/>
        <v>1</v>
      </c>
      <c r="E6464" s="1" t="str">
        <f>INDEX(Protocol[Mark],MATCH(C6464,Protocol[Step],0))</f>
        <v>1D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434010001</v>
      </c>
      <c r="H6464" s="134">
        <f>Systematic[[#This Row],[SampleVariableLabel]]+100*Systematic[[#This Row],[State]]</f>
        <v>434010101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434</v>
      </c>
      <c r="B6465" s="1">
        <f>IF(C6465=0,IF(B6464=Protocol!$V$20,1,B6464+1),B6464)</f>
        <v>1</v>
      </c>
      <c r="C6465" s="1">
        <f>IF(C6464+1=Protocol!$V$21,0,C6464+1)</f>
        <v>2</v>
      </c>
      <c r="D6465" s="1">
        <f t="shared" si="217"/>
        <v>2</v>
      </c>
      <c r="E6465" s="1" t="str">
        <f>INDEX(Protocol[Mark],MATCH(C6465,Protocol[Step],0))</f>
        <v>(M.1)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434010002</v>
      </c>
      <c r="H6465" s="134">
        <f>Systematic[[#This Row],[SampleVariableLabel]]+100*Systematic[[#This Row],[State]]</f>
        <v>434010202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434</v>
      </c>
      <c r="B6466" s="1">
        <f>IF(C6466=0,IF(B6465=Protocol!$V$20,1,B6465+1),B6465)</f>
        <v>1</v>
      </c>
      <c r="C6466" s="1">
        <f>IF(C6465+1=Protocol!$V$21,0,C6465+1)</f>
        <v>3</v>
      </c>
      <c r="D6466" s="1">
        <f t="shared" si="217"/>
        <v>3</v>
      </c>
      <c r="E6466" s="1" t="str">
        <f>INDEX(Protocol[Mark],MATCH(C6466,Protocol[Step],0))</f>
        <v>2Oct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434010003</v>
      </c>
      <c r="H6466" s="134">
        <f>Systematic[[#This Row],[SampleVariableLabel]]+100*Systematic[[#This Row],[State]]</f>
        <v>434010303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434</v>
      </c>
      <c r="B6467" s="1">
        <f>IF(C6467=0,IF(B6466=Protocol!$V$20,1,B6466+1),B6466)</f>
        <v>1</v>
      </c>
      <c r="C6467" s="1">
        <f>IF(C6466+1=Protocol!$V$21,0,C6466+1)</f>
        <v>4</v>
      </c>
      <c r="D6467" s="1">
        <f t="shared" ref="D6467:D6530" si="219">IF(D6466=nVariables,1,D6466+1)</f>
        <v>4</v>
      </c>
      <c r="E6467" s="1" t="str">
        <f>INDEX(Protocol[Mark],MATCH(C6467,Protocol[Step],0))</f>
        <v>3M2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434010004</v>
      </c>
      <c r="H6467" s="134">
        <f>Systematic[[#This Row],[SampleVariableLabel]]+100*Systematic[[#This Row],[State]]</f>
        <v>434010404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434</v>
      </c>
      <c r="B6468" s="1">
        <f>IF(C6468=0,IF(B6467=Protocol!$V$20,1,B6467+1),B6467)</f>
        <v>1</v>
      </c>
      <c r="C6468" s="1">
        <f>IF(C6467+1=Protocol!$V$21,0,C6467+1)</f>
        <v>5</v>
      </c>
      <c r="D6468" s="1">
        <f t="shared" si="219"/>
        <v>5</v>
      </c>
      <c r="E6468" s="1" t="str">
        <f>INDEX(Protocol[Mark],MATCH(C6468,Protocol[Step],0))</f>
        <v>M(c)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434010005</v>
      </c>
      <c r="H6468" s="134">
        <f>Systematic[[#This Row],[SampleVariableLabel]]+100*Systematic[[#This Row],[State]]</f>
        <v>434010505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434</v>
      </c>
      <c r="B6469" s="1">
        <f>IF(C6469=0,IF(B6468=Protocol!$V$20,1,B6468+1),B6468)</f>
        <v>1</v>
      </c>
      <c r="C6469" s="1">
        <f>IF(C6468+1=Protocol!$V$21,0,C6468+1)</f>
        <v>6</v>
      </c>
      <c r="D6469" s="1">
        <f t="shared" si="219"/>
        <v>6</v>
      </c>
      <c r="E6469" s="1" t="str">
        <f>INDEX(Protocol[Mark],MATCH(C6469,Protocol[Step],0))</f>
        <v>4P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434010006</v>
      </c>
      <c r="H6469" s="134">
        <f>Systematic[[#This Row],[SampleVariableLabel]]+100*Systematic[[#This Row],[State]]</f>
        <v>434010606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434</v>
      </c>
      <c r="B6470" s="1">
        <f>IF(C6470=0,IF(B6469=Protocol!$V$20,1,B6469+1),B6469)</f>
        <v>1</v>
      </c>
      <c r="C6470" s="1">
        <f>IF(C6469+1=Protocol!$V$21,0,C6469+1)</f>
        <v>7</v>
      </c>
      <c r="D6470" s="1">
        <f t="shared" si="219"/>
        <v>1</v>
      </c>
      <c r="E6470" s="1" t="str">
        <f>INDEX(Protocol[Mark],MATCH(C6470,Protocol[Step],0))</f>
        <v>5G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434010001</v>
      </c>
      <c r="H6470" s="134">
        <f>Systematic[[#This Row],[SampleVariableLabel]]+100*Systematic[[#This Row],[State]]</f>
        <v>434010701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434</v>
      </c>
      <c r="B6471" s="1">
        <f>IF(C6471=0,IF(B6470=Protocol!$V$20,1,B6470+1),B6470)</f>
        <v>1</v>
      </c>
      <c r="C6471" s="1">
        <f>IF(C6470+1=Protocol!$V$21,0,C6470+1)</f>
        <v>8</v>
      </c>
      <c r="D6471" s="1">
        <f t="shared" si="219"/>
        <v>2</v>
      </c>
      <c r="E6471" s="1" t="str">
        <f>INDEX(Protocol[Mark],MATCH(C6471,Protocol[Step],0))</f>
        <v>6S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434010002</v>
      </c>
      <c r="H6471" s="134">
        <f>Systematic[[#This Row],[SampleVariableLabel]]+100*Systematic[[#This Row],[State]]</f>
        <v>434010802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434</v>
      </c>
      <c r="B6472" s="1">
        <f>IF(C6472=0,IF(B6471=Protocol!$V$20,1,B6471+1),B6471)</f>
        <v>1</v>
      </c>
      <c r="C6472" s="1">
        <f>IF(C6471+1=Protocol!$V$21,0,C6471+1)</f>
        <v>9</v>
      </c>
      <c r="D6472" s="1">
        <f t="shared" si="219"/>
        <v>3</v>
      </c>
      <c r="E6472" s="1" t="str">
        <f>INDEX(Protocol[Mark],MATCH(C6472,Protocol[Step],0))</f>
        <v>7Gp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434010003</v>
      </c>
      <c r="H6472" s="134">
        <f>Systematic[[#This Row],[SampleVariableLabel]]+100*Systematic[[#This Row],[State]]</f>
        <v>434010903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434</v>
      </c>
      <c r="B6473" s="1">
        <f>IF(C6473=0,IF(B6472=Protocol!$V$20,1,B6472+1),B6472)</f>
        <v>1</v>
      </c>
      <c r="C6473" s="1">
        <f>IF(C6472+1=Protocol!$V$21,0,C6472+1)</f>
        <v>10</v>
      </c>
      <c r="D6473" s="1">
        <f t="shared" si="219"/>
        <v>4</v>
      </c>
      <c r="E6473" s="1" t="str">
        <f>INDEX(Protocol[Mark],MATCH(C6473,Protocol[Step],0))</f>
        <v>8U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434010004</v>
      </c>
      <c r="H6473" s="134">
        <f>Systematic[[#This Row],[SampleVariableLabel]]+100*Systematic[[#This Row],[State]]</f>
        <v>434011004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434</v>
      </c>
      <c r="B6474" s="1">
        <f>IF(C6474=0,IF(B6473=Protocol!$V$20,1,B6473+1),B6473)</f>
        <v>1</v>
      </c>
      <c r="C6474" s="1">
        <f>IF(C6473+1=Protocol!$V$21,0,C6473+1)</f>
        <v>11</v>
      </c>
      <c r="D6474" s="1">
        <f t="shared" si="219"/>
        <v>5</v>
      </c>
      <c r="E6474" s="1" t="str">
        <f>INDEX(Protocol[Mark],MATCH(C6474,Protocol[Step],0))</f>
        <v>9Rot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434010005</v>
      </c>
      <c r="H6474" s="134">
        <f>Systematic[[#This Row],[SampleVariableLabel]]+100*Systematic[[#This Row],[State]]</f>
        <v>434011105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434</v>
      </c>
      <c r="B6475" s="1">
        <f>IF(C6475=0,IF(B6474=Protocol!$V$20,1,B6474+1),B6474)</f>
        <v>1</v>
      </c>
      <c r="C6475" s="1">
        <f>IF(C6474+1=Protocol!$V$21,0,C6474+1)</f>
        <v>12</v>
      </c>
      <c r="D6475" s="1">
        <f t="shared" si="219"/>
        <v>6</v>
      </c>
      <c r="E6475" s="1" t="str">
        <f>INDEX(Protocol[Mark],MATCH(C6475,Protocol[Step],0))</f>
        <v>10Ama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434010006</v>
      </c>
      <c r="H6475" s="134">
        <f>Systematic[[#This Row],[SampleVariableLabel]]+100*Systematic[[#This Row],[State]]</f>
        <v>434011206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435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0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435010001</v>
      </c>
      <c r="H6476" s="134">
        <f>Systematic[[#This Row],[SampleVariableLabel]]+100*Systematic[[#This Row],[State]]</f>
        <v>435010001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435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1D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435010002</v>
      </c>
      <c r="H6477" s="134">
        <f>Systematic[[#This Row],[SampleVariableLabel]]+100*Systematic[[#This Row],[State]]</f>
        <v>435010102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435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(M.1)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435010003</v>
      </c>
      <c r="H6478" s="134">
        <f>Systematic[[#This Row],[SampleVariableLabel]]+100*Systematic[[#This Row],[State]]</f>
        <v>435010203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435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2Oct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435010004</v>
      </c>
      <c r="H6479" s="134">
        <f>Systematic[[#This Row],[SampleVariableLabel]]+100*Systematic[[#This Row],[State]]</f>
        <v>435010304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435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3M2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435010005</v>
      </c>
      <c r="H6480" s="134">
        <f>Systematic[[#This Row],[SampleVariableLabel]]+100*Systematic[[#This Row],[State]]</f>
        <v>435010405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435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M(c)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435010006</v>
      </c>
      <c r="H6481" s="134">
        <f>Systematic[[#This Row],[SampleVariableLabel]]+100*Systematic[[#This Row],[State]]</f>
        <v>435010506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435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4P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435010001</v>
      </c>
      <c r="H6482" s="134">
        <f>Systematic[[#This Row],[SampleVariableLabel]]+100*Systematic[[#This Row],[State]]</f>
        <v>435010601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435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5G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435010002</v>
      </c>
      <c r="H6483" s="134">
        <f>Systematic[[#This Row],[SampleVariableLabel]]+100*Systematic[[#This Row],[State]]</f>
        <v>435010702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435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6S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435010003</v>
      </c>
      <c r="H6484" s="134">
        <f>Systematic[[#This Row],[SampleVariableLabel]]+100*Systematic[[#This Row],[State]]</f>
        <v>435010803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435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7Gp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435010004</v>
      </c>
      <c r="H6485" s="134">
        <f>Systematic[[#This Row],[SampleVariableLabel]]+100*Systematic[[#This Row],[State]]</f>
        <v>435010904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435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8U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435010005</v>
      </c>
      <c r="H6486" s="134">
        <f>Systematic[[#This Row],[SampleVariableLabel]]+100*Systematic[[#This Row],[State]]</f>
        <v>435011005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435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9Rot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435010006</v>
      </c>
      <c r="H6487" s="134">
        <f>Systematic[[#This Row],[SampleVariableLabel]]+100*Systematic[[#This Row],[State]]</f>
        <v>435011106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435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10Ama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435010001</v>
      </c>
      <c r="H6488" s="134">
        <f>Systematic[[#This Row],[SampleVariableLabel]]+100*Systematic[[#This Row],[State]]</f>
        <v>435011201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436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0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436010002</v>
      </c>
      <c r="H6489" s="134">
        <f>Systematic[[#This Row],[SampleVariableLabel]]+100*Systematic[[#This Row],[State]]</f>
        <v>436010002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436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436010003</v>
      </c>
      <c r="H6490" s="134">
        <f>Systematic[[#This Row],[SampleVariableLabel]]+100*Systematic[[#This Row],[State]]</f>
        <v>436010103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436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(M.1)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436010004</v>
      </c>
      <c r="H6491" s="134">
        <f>Systematic[[#This Row],[SampleVariableLabel]]+100*Systematic[[#This Row],[State]]</f>
        <v>436010204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436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2Oct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436010005</v>
      </c>
      <c r="H6492" s="134">
        <f>Systematic[[#This Row],[SampleVariableLabel]]+100*Systematic[[#This Row],[State]]</f>
        <v>436010305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436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3M2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436010006</v>
      </c>
      <c r="H6493" s="134">
        <f>Systematic[[#This Row],[SampleVariableLabel]]+100*Systematic[[#This Row],[State]]</f>
        <v>436010406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436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M(c)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436010001</v>
      </c>
      <c r="H6494" s="134">
        <f>Systematic[[#This Row],[SampleVariableLabel]]+100*Systematic[[#This Row],[State]]</f>
        <v>436010501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436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4P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436010002</v>
      </c>
      <c r="H6495" s="134">
        <f>Systematic[[#This Row],[SampleVariableLabel]]+100*Systematic[[#This Row],[State]]</f>
        <v>436010602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436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5G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436010003</v>
      </c>
      <c r="H6496" s="134">
        <f>Systematic[[#This Row],[SampleVariableLabel]]+100*Systematic[[#This Row],[State]]</f>
        <v>436010703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436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6S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436010004</v>
      </c>
      <c r="H6497" s="134">
        <f>Systematic[[#This Row],[SampleVariableLabel]]+100*Systematic[[#This Row],[State]]</f>
        <v>436010804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436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7Gp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436010005</v>
      </c>
      <c r="H6498" s="134">
        <f>Systematic[[#This Row],[SampleVariableLabel]]+100*Systematic[[#This Row],[State]]</f>
        <v>436010905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436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8U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436010006</v>
      </c>
      <c r="H6499" s="134">
        <f>Systematic[[#This Row],[SampleVariableLabel]]+100*Systematic[[#This Row],[State]]</f>
        <v>436011006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436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9Rot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436010001</v>
      </c>
      <c r="H6500" s="134">
        <f>Systematic[[#This Row],[SampleVariableLabel]]+100*Systematic[[#This Row],[State]]</f>
        <v>436011101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436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10Ama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436010002</v>
      </c>
      <c r="H6501" s="134">
        <f>Systematic[[#This Row],[SampleVariableLabel]]+100*Systematic[[#This Row],[State]]</f>
        <v>436011202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437</v>
      </c>
      <c r="B6502" s="1">
        <f>IF(C6502=0,IF(B6501=Protocol!$V$20,1,B6501+1),B6501)</f>
        <v>1</v>
      </c>
      <c r="C6502" s="1">
        <f>IF(C6501+1=Protocol!$V$21,0,C6501+1)</f>
        <v>0</v>
      </c>
      <c r="D6502" s="1">
        <f t="shared" si="219"/>
        <v>3</v>
      </c>
      <c r="E6502" s="1" t="str">
        <f>INDEX(Protocol[Mark],MATCH(C6502,Protocol[Step],0))</f>
        <v>0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437010003</v>
      </c>
      <c r="H6502" s="134">
        <f>Systematic[[#This Row],[SampleVariableLabel]]+100*Systematic[[#This Row],[State]]</f>
        <v>437010003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437</v>
      </c>
      <c r="B6503" s="1">
        <f>IF(C6503=0,IF(B6502=Protocol!$V$20,1,B6502+1),B6502)</f>
        <v>1</v>
      </c>
      <c r="C6503" s="1">
        <f>IF(C6502+1=Protocol!$V$21,0,C6502+1)</f>
        <v>1</v>
      </c>
      <c r="D6503" s="1">
        <f t="shared" si="219"/>
        <v>4</v>
      </c>
      <c r="E6503" s="1" t="str">
        <f>INDEX(Protocol[Mark],MATCH(C6503,Protocol[Step],0))</f>
        <v>1D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437010004</v>
      </c>
      <c r="H6503" s="134">
        <f>Systematic[[#This Row],[SampleVariableLabel]]+100*Systematic[[#This Row],[State]]</f>
        <v>437010104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437</v>
      </c>
      <c r="B6504" s="1">
        <f>IF(C6504=0,IF(B6503=Protocol!$V$20,1,B6503+1),B6503)</f>
        <v>1</v>
      </c>
      <c r="C6504" s="1">
        <f>IF(C6503+1=Protocol!$V$21,0,C6503+1)</f>
        <v>2</v>
      </c>
      <c r="D6504" s="1">
        <f t="shared" si="219"/>
        <v>5</v>
      </c>
      <c r="E6504" s="1" t="str">
        <f>INDEX(Protocol[Mark],MATCH(C6504,Protocol[Step],0))</f>
        <v>(M.1)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437010005</v>
      </c>
      <c r="H6504" s="134">
        <f>Systematic[[#This Row],[SampleVariableLabel]]+100*Systematic[[#This Row],[State]]</f>
        <v>437010205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437</v>
      </c>
      <c r="B6505" s="1">
        <f>IF(C6505=0,IF(B6504=Protocol!$V$20,1,B6504+1),B6504)</f>
        <v>1</v>
      </c>
      <c r="C6505" s="1">
        <f>IF(C6504+1=Protocol!$V$21,0,C6504+1)</f>
        <v>3</v>
      </c>
      <c r="D6505" s="1">
        <f t="shared" si="219"/>
        <v>6</v>
      </c>
      <c r="E6505" s="1" t="str">
        <f>INDEX(Protocol[Mark],MATCH(C6505,Protocol[Step],0))</f>
        <v>2Oct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437010006</v>
      </c>
      <c r="H6505" s="134">
        <f>Systematic[[#This Row],[SampleVariableLabel]]+100*Systematic[[#This Row],[State]]</f>
        <v>437010306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437</v>
      </c>
      <c r="B6506" s="1">
        <f>IF(C6506=0,IF(B6505=Protocol!$V$20,1,B6505+1),B6505)</f>
        <v>1</v>
      </c>
      <c r="C6506" s="1">
        <f>IF(C6505+1=Protocol!$V$21,0,C6505+1)</f>
        <v>4</v>
      </c>
      <c r="D6506" s="1">
        <f t="shared" si="219"/>
        <v>1</v>
      </c>
      <c r="E6506" s="1" t="str">
        <f>INDEX(Protocol[Mark],MATCH(C6506,Protocol[Step],0))</f>
        <v>3M2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437010001</v>
      </c>
      <c r="H6506" s="134">
        <f>Systematic[[#This Row],[SampleVariableLabel]]+100*Systematic[[#This Row],[State]]</f>
        <v>437010401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437</v>
      </c>
      <c r="B6507" s="1">
        <f>IF(C6507=0,IF(B6506=Protocol!$V$20,1,B6506+1),B6506)</f>
        <v>1</v>
      </c>
      <c r="C6507" s="1">
        <f>IF(C6506+1=Protocol!$V$21,0,C6506+1)</f>
        <v>5</v>
      </c>
      <c r="D6507" s="1">
        <f t="shared" si="219"/>
        <v>2</v>
      </c>
      <c r="E6507" s="1" t="str">
        <f>INDEX(Protocol[Mark],MATCH(C6507,Protocol[Step],0))</f>
        <v>M(c)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437010002</v>
      </c>
      <c r="H6507" s="134">
        <f>Systematic[[#This Row],[SampleVariableLabel]]+100*Systematic[[#This Row],[State]]</f>
        <v>437010502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437</v>
      </c>
      <c r="B6508" s="1">
        <f>IF(C6508=0,IF(B6507=Protocol!$V$20,1,B6507+1),B6507)</f>
        <v>1</v>
      </c>
      <c r="C6508" s="1">
        <f>IF(C6507+1=Protocol!$V$21,0,C6507+1)</f>
        <v>6</v>
      </c>
      <c r="D6508" s="1">
        <f t="shared" si="219"/>
        <v>3</v>
      </c>
      <c r="E6508" s="1" t="str">
        <f>INDEX(Protocol[Mark],MATCH(C6508,Protocol[Step],0))</f>
        <v>4P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437010003</v>
      </c>
      <c r="H6508" s="134">
        <f>Systematic[[#This Row],[SampleVariableLabel]]+100*Systematic[[#This Row],[State]]</f>
        <v>437010603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437</v>
      </c>
      <c r="B6509" s="1">
        <f>IF(C6509=0,IF(B6508=Protocol!$V$20,1,B6508+1),B6508)</f>
        <v>1</v>
      </c>
      <c r="C6509" s="1">
        <f>IF(C6508+1=Protocol!$V$21,0,C6508+1)</f>
        <v>7</v>
      </c>
      <c r="D6509" s="1">
        <f t="shared" si="219"/>
        <v>4</v>
      </c>
      <c r="E6509" s="1" t="str">
        <f>INDEX(Protocol[Mark],MATCH(C6509,Protocol[Step],0))</f>
        <v>5G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437010004</v>
      </c>
      <c r="H6509" s="134">
        <f>Systematic[[#This Row],[SampleVariableLabel]]+100*Systematic[[#This Row],[State]]</f>
        <v>437010704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437</v>
      </c>
      <c r="B6510" s="1">
        <f>IF(C6510=0,IF(B6509=Protocol!$V$20,1,B6509+1),B6509)</f>
        <v>1</v>
      </c>
      <c r="C6510" s="1">
        <f>IF(C6509+1=Protocol!$V$21,0,C6509+1)</f>
        <v>8</v>
      </c>
      <c r="D6510" s="1">
        <f t="shared" si="219"/>
        <v>5</v>
      </c>
      <c r="E6510" s="1" t="str">
        <f>INDEX(Protocol[Mark],MATCH(C6510,Protocol[Step],0))</f>
        <v>6S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437010005</v>
      </c>
      <c r="H6510" s="134">
        <f>Systematic[[#This Row],[SampleVariableLabel]]+100*Systematic[[#This Row],[State]]</f>
        <v>437010805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437</v>
      </c>
      <c r="B6511" s="1">
        <f>IF(C6511=0,IF(B6510=Protocol!$V$20,1,B6510+1),B6510)</f>
        <v>1</v>
      </c>
      <c r="C6511" s="1">
        <f>IF(C6510+1=Protocol!$V$21,0,C6510+1)</f>
        <v>9</v>
      </c>
      <c r="D6511" s="1">
        <f t="shared" si="219"/>
        <v>6</v>
      </c>
      <c r="E6511" s="1" t="str">
        <f>INDEX(Protocol[Mark],MATCH(C6511,Protocol[Step],0))</f>
        <v>7Gp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437010006</v>
      </c>
      <c r="H6511" s="134">
        <f>Systematic[[#This Row],[SampleVariableLabel]]+100*Systematic[[#This Row],[State]]</f>
        <v>437010906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437</v>
      </c>
      <c r="B6512" s="1">
        <f>IF(C6512=0,IF(B6511=Protocol!$V$20,1,B6511+1),B6511)</f>
        <v>1</v>
      </c>
      <c r="C6512" s="1">
        <f>IF(C6511+1=Protocol!$V$21,0,C6511+1)</f>
        <v>10</v>
      </c>
      <c r="D6512" s="1">
        <f t="shared" si="219"/>
        <v>1</v>
      </c>
      <c r="E6512" s="1" t="str">
        <f>INDEX(Protocol[Mark],MATCH(C6512,Protocol[Step],0))</f>
        <v>8U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437010001</v>
      </c>
      <c r="H6512" s="134">
        <f>Systematic[[#This Row],[SampleVariableLabel]]+100*Systematic[[#This Row],[State]]</f>
        <v>437011001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437</v>
      </c>
      <c r="B6513" s="1">
        <f>IF(C6513=0,IF(B6512=Protocol!$V$20,1,B6512+1),B6512)</f>
        <v>1</v>
      </c>
      <c r="C6513" s="1">
        <f>IF(C6512+1=Protocol!$V$21,0,C6512+1)</f>
        <v>11</v>
      </c>
      <c r="D6513" s="1">
        <f t="shared" si="219"/>
        <v>2</v>
      </c>
      <c r="E6513" s="1" t="str">
        <f>INDEX(Protocol[Mark],MATCH(C6513,Protocol[Step],0))</f>
        <v>9Rot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437010002</v>
      </c>
      <c r="H6513" s="134">
        <f>Systematic[[#This Row],[SampleVariableLabel]]+100*Systematic[[#This Row],[State]]</f>
        <v>437011102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437</v>
      </c>
      <c r="B6514" s="1">
        <f>IF(C6514=0,IF(B6513=Protocol!$V$20,1,B6513+1),B6513)</f>
        <v>1</v>
      </c>
      <c r="C6514" s="1">
        <f>IF(C6513+1=Protocol!$V$21,0,C6513+1)</f>
        <v>12</v>
      </c>
      <c r="D6514" s="1">
        <f t="shared" si="219"/>
        <v>3</v>
      </c>
      <c r="E6514" s="1" t="str">
        <f>INDEX(Protocol[Mark],MATCH(C6514,Protocol[Step],0))</f>
        <v>10Ama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437010003</v>
      </c>
      <c r="H6514" s="134">
        <f>Systematic[[#This Row],[SampleVariableLabel]]+100*Systematic[[#This Row],[State]]</f>
        <v>437011203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438</v>
      </c>
      <c r="B6515" s="1">
        <f>IF(C6515=0,IF(B6514=Protocol!$V$20,1,B6514+1),B6514)</f>
        <v>1</v>
      </c>
      <c r="C6515" s="1">
        <f>IF(C6514+1=Protocol!$V$21,0,C6514+1)</f>
        <v>0</v>
      </c>
      <c r="D6515" s="1">
        <f t="shared" si="219"/>
        <v>4</v>
      </c>
      <c r="E6515" s="1" t="str">
        <f>INDEX(Protocol[Mark],MATCH(C6515,Protocol[Step],0))</f>
        <v>0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438010004</v>
      </c>
      <c r="H6515" s="134">
        <f>Systematic[[#This Row],[SampleVariableLabel]]+100*Systematic[[#This Row],[State]]</f>
        <v>438010004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438</v>
      </c>
      <c r="B6516" s="1">
        <f>IF(C6516=0,IF(B6515=Protocol!$V$20,1,B6515+1),B6515)</f>
        <v>1</v>
      </c>
      <c r="C6516" s="1">
        <f>IF(C6515+1=Protocol!$V$21,0,C6515+1)</f>
        <v>1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438010005</v>
      </c>
      <c r="H6516" s="134">
        <f>Systematic[[#This Row],[SampleVariableLabel]]+100*Systematic[[#This Row],[State]]</f>
        <v>438010105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438</v>
      </c>
      <c r="B6517" s="1">
        <f>IF(C6517=0,IF(B6516=Protocol!$V$20,1,B6516+1),B6516)</f>
        <v>1</v>
      </c>
      <c r="C6517" s="1">
        <f>IF(C6516+1=Protocol!$V$21,0,C6516+1)</f>
        <v>2</v>
      </c>
      <c r="D6517" s="1">
        <f t="shared" si="219"/>
        <v>6</v>
      </c>
      <c r="E6517" s="1" t="str">
        <f>INDEX(Protocol[Mark],MATCH(C6517,Protocol[Step],0))</f>
        <v>(M.1)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438010006</v>
      </c>
      <c r="H6517" s="134">
        <f>Systematic[[#This Row],[SampleVariableLabel]]+100*Systematic[[#This Row],[State]]</f>
        <v>438010206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438</v>
      </c>
      <c r="B6518" s="1">
        <f>IF(C6518=0,IF(B6517=Protocol!$V$20,1,B6517+1),B6517)</f>
        <v>1</v>
      </c>
      <c r="C6518" s="1">
        <f>IF(C6517+1=Protocol!$V$21,0,C6517+1)</f>
        <v>3</v>
      </c>
      <c r="D6518" s="1">
        <f t="shared" si="219"/>
        <v>1</v>
      </c>
      <c r="E6518" s="1" t="str">
        <f>INDEX(Protocol[Mark],MATCH(C6518,Protocol[Step],0))</f>
        <v>2Oct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438010001</v>
      </c>
      <c r="H6518" s="134">
        <f>Systematic[[#This Row],[SampleVariableLabel]]+100*Systematic[[#This Row],[State]]</f>
        <v>438010301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438</v>
      </c>
      <c r="B6519" s="1">
        <f>IF(C6519=0,IF(B6518=Protocol!$V$20,1,B6518+1),B6518)</f>
        <v>1</v>
      </c>
      <c r="C6519" s="1">
        <f>IF(C6518+1=Protocol!$V$21,0,C6518+1)</f>
        <v>4</v>
      </c>
      <c r="D6519" s="1">
        <f t="shared" si="219"/>
        <v>2</v>
      </c>
      <c r="E6519" s="1" t="str">
        <f>INDEX(Protocol[Mark],MATCH(C6519,Protocol[Step],0))</f>
        <v>3M2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438010002</v>
      </c>
      <c r="H6519" s="134">
        <f>Systematic[[#This Row],[SampleVariableLabel]]+100*Systematic[[#This Row],[State]]</f>
        <v>438010402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438</v>
      </c>
      <c r="B6520" s="1">
        <f>IF(C6520=0,IF(B6519=Protocol!$V$20,1,B6519+1),B6519)</f>
        <v>1</v>
      </c>
      <c r="C6520" s="1">
        <f>IF(C6519+1=Protocol!$V$21,0,C6519+1)</f>
        <v>5</v>
      </c>
      <c r="D6520" s="1">
        <f t="shared" si="219"/>
        <v>3</v>
      </c>
      <c r="E6520" s="1" t="str">
        <f>INDEX(Protocol[Mark],MATCH(C6520,Protocol[Step],0))</f>
        <v>M(c)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438010003</v>
      </c>
      <c r="H6520" s="134">
        <f>Systematic[[#This Row],[SampleVariableLabel]]+100*Systematic[[#This Row],[State]]</f>
        <v>438010503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438</v>
      </c>
      <c r="B6521" s="1">
        <f>IF(C6521=0,IF(B6520=Protocol!$V$20,1,B6520+1),B6520)</f>
        <v>1</v>
      </c>
      <c r="C6521" s="1">
        <f>IF(C6520+1=Protocol!$V$21,0,C6520+1)</f>
        <v>6</v>
      </c>
      <c r="D6521" s="1">
        <f t="shared" si="219"/>
        <v>4</v>
      </c>
      <c r="E6521" s="1" t="str">
        <f>INDEX(Protocol[Mark],MATCH(C6521,Protocol[Step],0))</f>
        <v>4P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438010004</v>
      </c>
      <c r="H6521" s="134">
        <f>Systematic[[#This Row],[SampleVariableLabel]]+100*Systematic[[#This Row],[State]]</f>
        <v>438010604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438</v>
      </c>
      <c r="B6522" s="1">
        <f>IF(C6522=0,IF(B6521=Protocol!$V$20,1,B6521+1),B6521)</f>
        <v>1</v>
      </c>
      <c r="C6522" s="1">
        <f>IF(C6521+1=Protocol!$V$21,0,C6521+1)</f>
        <v>7</v>
      </c>
      <c r="D6522" s="1">
        <f t="shared" si="219"/>
        <v>5</v>
      </c>
      <c r="E6522" s="1" t="str">
        <f>INDEX(Protocol[Mark],MATCH(C6522,Protocol[Step],0))</f>
        <v>5G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438010005</v>
      </c>
      <c r="H6522" s="134">
        <f>Systematic[[#This Row],[SampleVariableLabel]]+100*Systematic[[#This Row],[State]]</f>
        <v>438010705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438</v>
      </c>
      <c r="B6523" s="1">
        <f>IF(C6523=0,IF(B6522=Protocol!$V$20,1,B6522+1),B6522)</f>
        <v>1</v>
      </c>
      <c r="C6523" s="1">
        <f>IF(C6522+1=Protocol!$V$21,0,C6522+1)</f>
        <v>8</v>
      </c>
      <c r="D6523" s="1">
        <f t="shared" si="219"/>
        <v>6</v>
      </c>
      <c r="E6523" s="1" t="str">
        <f>INDEX(Protocol[Mark],MATCH(C6523,Protocol[Step],0))</f>
        <v>6S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438010006</v>
      </c>
      <c r="H6523" s="134">
        <f>Systematic[[#This Row],[SampleVariableLabel]]+100*Systematic[[#This Row],[State]]</f>
        <v>438010806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438</v>
      </c>
      <c r="B6524" s="1">
        <f>IF(C6524=0,IF(B6523=Protocol!$V$20,1,B6523+1),B6523)</f>
        <v>1</v>
      </c>
      <c r="C6524" s="1">
        <f>IF(C6523+1=Protocol!$V$21,0,C6523+1)</f>
        <v>9</v>
      </c>
      <c r="D6524" s="1">
        <f t="shared" si="219"/>
        <v>1</v>
      </c>
      <c r="E6524" s="1" t="str">
        <f>INDEX(Protocol[Mark],MATCH(C6524,Protocol[Step],0))</f>
        <v>7Gp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438010001</v>
      </c>
      <c r="H6524" s="134">
        <f>Systematic[[#This Row],[SampleVariableLabel]]+100*Systematic[[#This Row],[State]]</f>
        <v>438010901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438</v>
      </c>
      <c r="B6525" s="1">
        <f>IF(C6525=0,IF(B6524=Protocol!$V$20,1,B6524+1),B6524)</f>
        <v>1</v>
      </c>
      <c r="C6525" s="1">
        <f>IF(C6524+1=Protocol!$V$21,0,C6524+1)</f>
        <v>10</v>
      </c>
      <c r="D6525" s="1">
        <f t="shared" si="219"/>
        <v>2</v>
      </c>
      <c r="E6525" s="1" t="str">
        <f>INDEX(Protocol[Mark],MATCH(C6525,Protocol[Step],0))</f>
        <v>8U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438010002</v>
      </c>
      <c r="H6525" s="134">
        <f>Systematic[[#This Row],[SampleVariableLabel]]+100*Systematic[[#This Row],[State]]</f>
        <v>438011002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438</v>
      </c>
      <c r="B6526" s="1">
        <f>IF(C6526=0,IF(B6525=Protocol!$V$20,1,B6525+1),B6525)</f>
        <v>1</v>
      </c>
      <c r="C6526" s="1">
        <f>IF(C6525+1=Protocol!$V$21,0,C6525+1)</f>
        <v>11</v>
      </c>
      <c r="D6526" s="1">
        <f t="shared" si="219"/>
        <v>3</v>
      </c>
      <c r="E6526" s="1" t="str">
        <f>INDEX(Protocol[Mark],MATCH(C6526,Protocol[Step],0))</f>
        <v>9Rot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438010003</v>
      </c>
      <c r="H6526" s="134">
        <f>Systematic[[#This Row],[SampleVariableLabel]]+100*Systematic[[#This Row],[State]]</f>
        <v>438011103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438</v>
      </c>
      <c r="B6527" s="1">
        <f>IF(C6527=0,IF(B6526=Protocol!$V$20,1,B6526+1),B6526)</f>
        <v>1</v>
      </c>
      <c r="C6527" s="1">
        <f>IF(C6526+1=Protocol!$V$21,0,C6526+1)</f>
        <v>12</v>
      </c>
      <c r="D6527" s="1">
        <f t="shared" si="219"/>
        <v>4</v>
      </c>
      <c r="E6527" s="1" t="str">
        <f>INDEX(Protocol[Mark],MATCH(C6527,Protocol[Step],0))</f>
        <v>10Ama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438010004</v>
      </c>
      <c r="H6527" s="134">
        <f>Systematic[[#This Row],[SampleVariableLabel]]+100*Systematic[[#This Row],[State]]</f>
        <v>438011204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439</v>
      </c>
      <c r="B6528" s="1">
        <f>IF(C6528=0,IF(B6527=Protocol!$V$20,1,B6527+1),B6527)</f>
        <v>1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0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439010005</v>
      </c>
      <c r="H6528" s="134">
        <f>Systematic[[#This Row],[SampleVariableLabel]]+100*Systematic[[#This Row],[State]]</f>
        <v>439010005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439</v>
      </c>
      <c r="B6529" s="1">
        <f>IF(C6529=0,IF(B6528=Protocol!$V$20,1,B6528+1),B6528)</f>
        <v>1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1D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439010006</v>
      </c>
      <c r="H6529" s="134">
        <f>Systematic[[#This Row],[SampleVariableLabel]]+100*Systematic[[#This Row],[State]]</f>
        <v>439010106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439</v>
      </c>
      <c r="B6530" s="1">
        <f>IF(C6530=0,IF(B6529=Protocol!$V$20,1,B6529+1),B6529)</f>
        <v>1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(M.1)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439010001</v>
      </c>
      <c r="H6530" s="134">
        <f>Systematic[[#This Row],[SampleVariableLabel]]+100*Systematic[[#This Row],[State]]</f>
        <v>439010201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439</v>
      </c>
      <c r="B6531" s="1">
        <f>IF(C6531=0,IF(B6530=Protocol!$V$20,1,B6530+1),B6530)</f>
        <v>1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2Oct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439010002</v>
      </c>
      <c r="H6531" s="134">
        <f>Systematic[[#This Row],[SampleVariableLabel]]+100*Systematic[[#This Row],[State]]</f>
        <v>439010302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439</v>
      </c>
      <c r="B6532" s="1">
        <f>IF(C6532=0,IF(B6531=Protocol!$V$20,1,B6531+1),B6531)</f>
        <v>1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3M2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439010003</v>
      </c>
      <c r="H6532" s="134">
        <f>Systematic[[#This Row],[SampleVariableLabel]]+100*Systematic[[#This Row],[State]]</f>
        <v>439010403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439</v>
      </c>
      <c r="B6533" s="1">
        <f>IF(C6533=0,IF(B6532=Protocol!$V$20,1,B6532+1),B6532)</f>
        <v>1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M(c)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439010004</v>
      </c>
      <c r="H6533" s="134">
        <f>Systematic[[#This Row],[SampleVariableLabel]]+100*Systematic[[#This Row],[State]]</f>
        <v>439010504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439</v>
      </c>
      <c r="B6534" s="1">
        <f>IF(C6534=0,IF(B6533=Protocol!$V$20,1,B6533+1),B6533)</f>
        <v>1</v>
      </c>
      <c r="C6534" s="1">
        <f>IF(C6533+1=Protocol!$V$21,0,C6533+1)</f>
        <v>6</v>
      </c>
      <c r="D6534" s="1">
        <f t="shared" si="221"/>
        <v>5</v>
      </c>
      <c r="E6534" s="1" t="str">
        <f>INDEX(Protocol[Mark],MATCH(C6534,Protocol[Step],0))</f>
        <v>4P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439010005</v>
      </c>
      <c r="H6534" s="134">
        <f>Systematic[[#This Row],[SampleVariableLabel]]+100*Systematic[[#This Row],[State]]</f>
        <v>439010605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439</v>
      </c>
      <c r="B6535" s="1">
        <f>IF(C6535=0,IF(B6534=Protocol!$V$20,1,B6534+1),B6534)</f>
        <v>1</v>
      </c>
      <c r="C6535" s="1">
        <f>IF(C6534+1=Protocol!$V$21,0,C6534+1)</f>
        <v>7</v>
      </c>
      <c r="D6535" s="1">
        <f t="shared" si="221"/>
        <v>6</v>
      </c>
      <c r="E6535" s="1" t="str">
        <f>INDEX(Protocol[Mark],MATCH(C6535,Protocol[Step],0))</f>
        <v>5G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439010006</v>
      </c>
      <c r="H6535" s="134">
        <f>Systematic[[#This Row],[SampleVariableLabel]]+100*Systematic[[#This Row],[State]]</f>
        <v>439010706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439</v>
      </c>
      <c r="B6536" s="1">
        <f>IF(C6536=0,IF(B6535=Protocol!$V$20,1,B6535+1),B6535)</f>
        <v>1</v>
      </c>
      <c r="C6536" s="1">
        <f>IF(C6535+1=Protocol!$V$21,0,C6535+1)</f>
        <v>8</v>
      </c>
      <c r="D6536" s="1">
        <f t="shared" si="221"/>
        <v>1</v>
      </c>
      <c r="E6536" s="1" t="str">
        <f>INDEX(Protocol[Mark],MATCH(C6536,Protocol[Step],0))</f>
        <v>6S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439010001</v>
      </c>
      <c r="H6536" s="134">
        <f>Systematic[[#This Row],[SampleVariableLabel]]+100*Systematic[[#This Row],[State]]</f>
        <v>439010801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439</v>
      </c>
      <c r="B6537" s="1">
        <f>IF(C6537=0,IF(B6536=Protocol!$V$20,1,B6536+1),B6536)</f>
        <v>1</v>
      </c>
      <c r="C6537" s="1">
        <f>IF(C6536+1=Protocol!$V$21,0,C6536+1)</f>
        <v>9</v>
      </c>
      <c r="D6537" s="1">
        <f t="shared" si="221"/>
        <v>2</v>
      </c>
      <c r="E6537" s="1" t="str">
        <f>INDEX(Protocol[Mark],MATCH(C6537,Protocol[Step],0))</f>
        <v>7Gp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439010002</v>
      </c>
      <c r="H6537" s="134">
        <f>Systematic[[#This Row],[SampleVariableLabel]]+100*Systematic[[#This Row],[State]]</f>
        <v>439010902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439</v>
      </c>
      <c r="B6538" s="1">
        <f>IF(C6538=0,IF(B6537=Protocol!$V$20,1,B6537+1),B6537)</f>
        <v>1</v>
      </c>
      <c r="C6538" s="1">
        <f>IF(C6537+1=Protocol!$V$21,0,C6537+1)</f>
        <v>10</v>
      </c>
      <c r="D6538" s="1">
        <f t="shared" si="221"/>
        <v>3</v>
      </c>
      <c r="E6538" s="1" t="str">
        <f>INDEX(Protocol[Mark],MATCH(C6538,Protocol[Step],0))</f>
        <v>8U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439010003</v>
      </c>
      <c r="H6538" s="134">
        <f>Systematic[[#This Row],[SampleVariableLabel]]+100*Systematic[[#This Row],[State]]</f>
        <v>439011003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439</v>
      </c>
      <c r="B6539" s="1">
        <f>IF(C6539=0,IF(B6538=Protocol!$V$20,1,B6538+1),B6538)</f>
        <v>1</v>
      </c>
      <c r="C6539" s="1">
        <f>IF(C6538+1=Protocol!$V$21,0,C6538+1)</f>
        <v>11</v>
      </c>
      <c r="D6539" s="1">
        <f t="shared" si="221"/>
        <v>4</v>
      </c>
      <c r="E6539" s="1" t="str">
        <f>INDEX(Protocol[Mark],MATCH(C6539,Protocol[Step],0))</f>
        <v>9Rot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439010004</v>
      </c>
      <c r="H6539" s="134">
        <f>Systematic[[#This Row],[SampleVariableLabel]]+100*Systematic[[#This Row],[State]]</f>
        <v>439011104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439</v>
      </c>
      <c r="B6540" s="1">
        <f>IF(C6540=0,IF(B6539=Protocol!$V$20,1,B6539+1),B6539)</f>
        <v>1</v>
      </c>
      <c r="C6540" s="1">
        <f>IF(C6539+1=Protocol!$V$21,0,C6539+1)</f>
        <v>12</v>
      </c>
      <c r="D6540" s="1">
        <f t="shared" si="221"/>
        <v>5</v>
      </c>
      <c r="E6540" s="1" t="str">
        <f>INDEX(Protocol[Mark],MATCH(C6540,Protocol[Step],0))</f>
        <v>10Ama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439010005</v>
      </c>
      <c r="H6540" s="134">
        <f>Systematic[[#This Row],[SampleVariableLabel]]+100*Systematic[[#This Row],[State]]</f>
        <v>439011205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440</v>
      </c>
      <c r="B6541" s="1">
        <f>IF(C6541=0,IF(B6540=Protocol!$V$20,1,B6540+1),B6540)</f>
        <v>1</v>
      </c>
      <c r="C6541" s="1">
        <f>IF(C6540+1=Protocol!$V$21,0,C6540+1)</f>
        <v>0</v>
      </c>
      <c r="D6541" s="1">
        <f t="shared" si="221"/>
        <v>6</v>
      </c>
      <c r="E6541" s="1" t="str">
        <f>INDEX(Protocol[Mark],MATCH(C6541,Protocol[Step],0))</f>
        <v>0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440010006</v>
      </c>
      <c r="H6541" s="134">
        <f>Systematic[[#This Row],[SampleVariableLabel]]+100*Systematic[[#This Row],[State]]</f>
        <v>440010006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440</v>
      </c>
      <c r="B6542" s="1">
        <f>IF(C6542=0,IF(B6541=Protocol!$V$20,1,B6541+1),B6541)</f>
        <v>1</v>
      </c>
      <c r="C6542" s="1">
        <f>IF(C6541+1=Protocol!$V$21,0,C6541+1)</f>
        <v>1</v>
      </c>
      <c r="D6542" s="1">
        <f t="shared" si="221"/>
        <v>1</v>
      </c>
      <c r="E6542" s="1" t="str">
        <f>INDEX(Protocol[Mark],MATCH(C6542,Protocol[Step],0))</f>
        <v>1D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440010001</v>
      </c>
      <c r="H6542" s="134">
        <f>Systematic[[#This Row],[SampleVariableLabel]]+100*Systematic[[#This Row],[State]]</f>
        <v>440010101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440</v>
      </c>
      <c r="B6543" s="1">
        <f>IF(C6543=0,IF(B6542=Protocol!$V$20,1,B6542+1),B6542)</f>
        <v>1</v>
      </c>
      <c r="C6543" s="1">
        <f>IF(C6542+1=Protocol!$V$21,0,C6542+1)</f>
        <v>2</v>
      </c>
      <c r="D6543" s="1">
        <f t="shared" si="221"/>
        <v>2</v>
      </c>
      <c r="E6543" s="1" t="str">
        <f>INDEX(Protocol[Mark],MATCH(C6543,Protocol[Step],0))</f>
        <v>(M.1)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440010002</v>
      </c>
      <c r="H6543" s="134">
        <f>Systematic[[#This Row],[SampleVariableLabel]]+100*Systematic[[#This Row],[State]]</f>
        <v>440010202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440</v>
      </c>
      <c r="B6544" s="1">
        <f>IF(C6544=0,IF(B6543=Protocol!$V$20,1,B6543+1),B6543)</f>
        <v>1</v>
      </c>
      <c r="C6544" s="1">
        <f>IF(C6543+1=Protocol!$V$21,0,C6543+1)</f>
        <v>3</v>
      </c>
      <c r="D6544" s="1">
        <f t="shared" si="221"/>
        <v>3</v>
      </c>
      <c r="E6544" s="1" t="str">
        <f>INDEX(Protocol[Mark],MATCH(C6544,Protocol[Step],0))</f>
        <v>2Oct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440010003</v>
      </c>
      <c r="H6544" s="134">
        <f>Systematic[[#This Row],[SampleVariableLabel]]+100*Systematic[[#This Row],[State]]</f>
        <v>440010303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440</v>
      </c>
      <c r="B6545" s="1">
        <f>IF(C6545=0,IF(B6544=Protocol!$V$20,1,B6544+1),B6544)</f>
        <v>1</v>
      </c>
      <c r="C6545" s="1">
        <f>IF(C6544+1=Protocol!$V$21,0,C6544+1)</f>
        <v>4</v>
      </c>
      <c r="D6545" s="1">
        <f t="shared" si="221"/>
        <v>4</v>
      </c>
      <c r="E6545" s="1" t="str">
        <f>INDEX(Protocol[Mark],MATCH(C6545,Protocol[Step],0))</f>
        <v>3M2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440010004</v>
      </c>
      <c r="H6545" s="134">
        <f>Systematic[[#This Row],[SampleVariableLabel]]+100*Systematic[[#This Row],[State]]</f>
        <v>440010404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440</v>
      </c>
      <c r="B6546" s="1">
        <f>IF(C6546=0,IF(B6545=Protocol!$V$20,1,B6545+1),B6545)</f>
        <v>1</v>
      </c>
      <c r="C6546" s="1">
        <f>IF(C6545+1=Protocol!$V$21,0,C6545+1)</f>
        <v>5</v>
      </c>
      <c r="D6546" s="1">
        <f t="shared" si="221"/>
        <v>5</v>
      </c>
      <c r="E6546" s="1" t="str">
        <f>INDEX(Protocol[Mark],MATCH(C6546,Protocol[Step],0))</f>
        <v>M(c)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440010005</v>
      </c>
      <c r="H6546" s="134">
        <f>Systematic[[#This Row],[SampleVariableLabel]]+100*Systematic[[#This Row],[State]]</f>
        <v>440010505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440</v>
      </c>
      <c r="B6547" s="1">
        <f>IF(C6547=0,IF(B6546=Protocol!$V$20,1,B6546+1),B6546)</f>
        <v>1</v>
      </c>
      <c r="C6547" s="1">
        <f>IF(C6546+1=Protocol!$V$21,0,C6546+1)</f>
        <v>6</v>
      </c>
      <c r="D6547" s="1">
        <f t="shared" si="221"/>
        <v>6</v>
      </c>
      <c r="E6547" s="1" t="str">
        <f>INDEX(Protocol[Mark],MATCH(C6547,Protocol[Step],0))</f>
        <v>4P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440010006</v>
      </c>
      <c r="H6547" s="134">
        <f>Systematic[[#This Row],[SampleVariableLabel]]+100*Systematic[[#This Row],[State]]</f>
        <v>440010606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440</v>
      </c>
      <c r="B6548" s="1">
        <f>IF(C6548=0,IF(B6547=Protocol!$V$20,1,B6547+1),B6547)</f>
        <v>1</v>
      </c>
      <c r="C6548" s="1">
        <f>IF(C6547+1=Protocol!$V$21,0,C6547+1)</f>
        <v>7</v>
      </c>
      <c r="D6548" s="1">
        <f t="shared" si="221"/>
        <v>1</v>
      </c>
      <c r="E6548" s="1" t="str">
        <f>INDEX(Protocol[Mark],MATCH(C6548,Protocol[Step],0))</f>
        <v>5G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440010001</v>
      </c>
      <c r="H6548" s="134">
        <f>Systematic[[#This Row],[SampleVariableLabel]]+100*Systematic[[#This Row],[State]]</f>
        <v>440010701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440</v>
      </c>
      <c r="B6549" s="1">
        <f>IF(C6549=0,IF(B6548=Protocol!$V$20,1,B6548+1),B6548)</f>
        <v>1</v>
      </c>
      <c r="C6549" s="1">
        <f>IF(C6548+1=Protocol!$V$21,0,C6548+1)</f>
        <v>8</v>
      </c>
      <c r="D6549" s="1">
        <f t="shared" si="221"/>
        <v>2</v>
      </c>
      <c r="E6549" s="1" t="str">
        <f>INDEX(Protocol[Mark],MATCH(C6549,Protocol[Step],0))</f>
        <v>6S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440010002</v>
      </c>
      <c r="H6549" s="134">
        <f>Systematic[[#This Row],[SampleVariableLabel]]+100*Systematic[[#This Row],[State]]</f>
        <v>440010802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440</v>
      </c>
      <c r="B6550" s="1">
        <f>IF(C6550=0,IF(B6549=Protocol!$V$20,1,B6549+1),B6549)</f>
        <v>1</v>
      </c>
      <c r="C6550" s="1">
        <f>IF(C6549+1=Protocol!$V$21,0,C6549+1)</f>
        <v>9</v>
      </c>
      <c r="D6550" s="1">
        <f t="shared" si="221"/>
        <v>3</v>
      </c>
      <c r="E6550" s="1" t="str">
        <f>INDEX(Protocol[Mark],MATCH(C6550,Protocol[Step],0))</f>
        <v>7Gp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440010003</v>
      </c>
      <c r="H6550" s="134">
        <f>Systematic[[#This Row],[SampleVariableLabel]]+100*Systematic[[#This Row],[State]]</f>
        <v>440010903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440</v>
      </c>
      <c r="B6551" s="1">
        <f>IF(C6551=0,IF(B6550=Protocol!$V$20,1,B6550+1),B6550)</f>
        <v>1</v>
      </c>
      <c r="C6551" s="1">
        <f>IF(C6550+1=Protocol!$V$21,0,C6550+1)</f>
        <v>10</v>
      </c>
      <c r="D6551" s="1">
        <f t="shared" si="221"/>
        <v>4</v>
      </c>
      <c r="E6551" s="1" t="str">
        <f>INDEX(Protocol[Mark],MATCH(C6551,Protocol[Step],0))</f>
        <v>8U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440010004</v>
      </c>
      <c r="H6551" s="134">
        <f>Systematic[[#This Row],[SampleVariableLabel]]+100*Systematic[[#This Row],[State]]</f>
        <v>440011004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440</v>
      </c>
      <c r="B6552" s="1">
        <f>IF(C6552=0,IF(B6551=Protocol!$V$20,1,B6551+1),B6551)</f>
        <v>1</v>
      </c>
      <c r="C6552" s="1">
        <f>IF(C6551+1=Protocol!$V$21,0,C6551+1)</f>
        <v>11</v>
      </c>
      <c r="D6552" s="1">
        <f t="shared" si="221"/>
        <v>5</v>
      </c>
      <c r="E6552" s="1" t="str">
        <f>INDEX(Protocol[Mark],MATCH(C6552,Protocol[Step],0))</f>
        <v>9Rot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440010005</v>
      </c>
      <c r="H6552" s="134">
        <f>Systematic[[#This Row],[SampleVariableLabel]]+100*Systematic[[#This Row],[State]]</f>
        <v>440011105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440</v>
      </c>
      <c r="B6553" s="1">
        <f>IF(C6553=0,IF(B6552=Protocol!$V$20,1,B6552+1),B6552)</f>
        <v>1</v>
      </c>
      <c r="C6553" s="1">
        <f>IF(C6552+1=Protocol!$V$21,0,C6552+1)</f>
        <v>12</v>
      </c>
      <c r="D6553" s="1">
        <f t="shared" si="221"/>
        <v>6</v>
      </c>
      <c r="E6553" s="1" t="str">
        <f>INDEX(Protocol[Mark],MATCH(C6553,Protocol[Step],0))</f>
        <v>10Ama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440010006</v>
      </c>
      <c r="H6553" s="134">
        <f>Systematic[[#This Row],[SampleVariableLabel]]+100*Systematic[[#This Row],[State]]</f>
        <v>440011206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441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0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441010001</v>
      </c>
      <c r="H6554" s="134">
        <f>Systematic[[#This Row],[SampleVariableLabel]]+100*Systematic[[#This Row],[State]]</f>
        <v>441010001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441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1D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441010002</v>
      </c>
      <c r="H6555" s="134">
        <f>Systematic[[#This Row],[SampleVariableLabel]]+100*Systematic[[#This Row],[State]]</f>
        <v>441010102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441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(M.1)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441010003</v>
      </c>
      <c r="H6556" s="134">
        <f>Systematic[[#This Row],[SampleVariableLabel]]+100*Systematic[[#This Row],[State]]</f>
        <v>441010203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441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2Oct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441010004</v>
      </c>
      <c r="H6557" s="134">
        <f>Systematic[[#This Row],[SampleVariableLabel]]+100*Systematic[[#This Row],[State]]</f>
        <v>441010304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441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3M2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441010005</v>
      </c>
      <c r="H6558" s="134">
        <f>Systematic[[#This Row],[SampleVariableLabel]]+100*Systematic[[#This Row],[State]]</f>
        <v>441010405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441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M(c)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441010006</v>
      </c>
      <c r="H6559" s="134">
        <f>Systematic[[#This Row],[SampleVariableLabel]]+100*Systematic[[#This Row],[State]]</f>
        <v>441010506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441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4P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441010001</v>
      </c>
      <c r="H6560" s="134">
        <f>Systematic[[#This Row],[SampleVariableLabel]]+100*Systematic[[#This Row],[State]]</f>
        <v>441010601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441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5G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441010002</v>
      </c>
      <c r="H6561" s="134">
        <f>Systematic[[#This Row],[SampleVariableLabel]]+100*Systematic[[#This Row],[State]]</f>
        <v>441010702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441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6S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441010003</v>
      </c>
      <c r="H6562" s="134">
        <f>Systematic[[#This Row],[SampleVariableLabel]]+100*Systematic[[#This Row],[State]]</f>
        <v>441010803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441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7Gp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441010004</v>
      </c>
      <c r="H6563" s="134">
        <f>Systematic[[#This Row],[SampleVariableLabel]]+100*Systematic[[#This Row],[State]]</f>
        <v>441010904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441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8U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441010005</v>
      </c>
      <c r="H6564" s="134">
        <f>Systematic[[#This Row],[SampleVariableLabel]]+100*Systematic[[#This Row],[State]]</f>
        <v>441011005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441</v>
      </c>
      <c r="B6565" s="1">
        <f>IF(C6565=0,IF(B6564=Protocol!$V$20,1,B6564+1),B6564)</f>
        <v>1</v>
      </c>
      <c r="C6565" s="1">
        <f>IF(C6564+1=Protocol!$V$21,0,C6564+1)</f>
        <v>11</v>
      </c>
      <c r="D6565" s="1">
        <f t="shared" si="221"/>
        <v>6</v>
      </c>
      <c r="E6565" s="1" t="str">
        <f>INDEX(Protocol[Mark],MATCH(C6565,Protocol[Step],0))</f>
        <v>9Rot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441010006</v>
      </c>
      <c r="H6565" s="134">
        <f>Systematic[[#This Row],[SampleVariableLabel]]+100*Systematic[[#This Row],[State]]</f>
        <v>441011106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441</v>
      </c>
      <c r="B6566" s="1">
        <f>IF(C6566=0,IF(B6565=Protocol!$V$20,1,B6565+1),B6565)</f>
        <v>1</v>
      </c>
      <c r="C6566" s="1">
        <f>IF(C6565+1=Protocol!$V$21,0,C6565+1)</f>
        <v>12</v>
      </c>
      <c r="D6566" s="1">
        <f t="shared" si="221"/>
        <v>1</v>
      </c>
      <c r="E6566" s="1" t="str">
        <f>INDEX(Protocol[Mark],MATCH(C6566,Protocol[Step],0))</f>
        <v>10Ama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441010001</v>
      </c>
      <c r="H6566" s="134">
        <f>Systematic[[#This Row],[SampleVariableLabel]]+100*Systematic[[#This Row],[State]]</f>
        <v>441011201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442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0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442010002</v>
      </c>
      <c r="H6567" s="134">
        <f>Systematic[[#This Row],[SampleVariableLabel]]+100*Systematic[[#This Row],[State]]</f>
        <v>442010002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442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1D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442010003</v>
      </c>
      <c r="H6568" s="134">
        <f>Systematic[[#This Row],[SampleVariableLabel]]+100*Systematic[[#This Row],[State]]</f>
        <v>442010103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442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(M.1)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442010004</v>
      </c>
      <c r="H6569" s="134">
        <f>Systematic[[#This Row],[SampleVariableLabel]]+100*Systematic[[#This Row],[State]]</f>
        <v>442010204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442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2Oct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442010005</v>
      </c>
      <c r="H6570" s="134">
        <f>Systematic[[#This Row],[SampleVariableLabel]]+100*Systematic[[#This Row],[State]]</f>
        <v>442010305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442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3M2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442010006</v>
      </c>
      <c r="H6571" s="134">
        <f>Systematic[[#This Row],[SampleVariableLabel]]+100*Systematic[[#This Row],[State]]</f>
        <v>442010406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442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M(c)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442010001</v>
      </c>
      <c r="H6572" s="134">
        <f>Systematic[[#This Row],[SampleVariableLabel]]+100*Systematic[[#This Row],[State]]</f>
        <v>442010501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442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4P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442010002</v>
      </c>
      <c r="H6573" s="134">
        <f>Systematic[[#This Row],[SampleVariableLabel]]+100*Systematic[[#This Row],[State]]</f>
        <v>442010602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442</v>
      </c>
      <c r="B6574" s="1">
        <f>IF(C6574=0,IF(B6573=Protocol!$V$20,1,B6573+1),B6573)</f>
        <v>1</v>
      </c>
      <c r="C6574" s="1">
        <f>IF(C6573+1=Protocol!$V$21,0,C6573+1)</f>
        <v>7</v>
      </c>
      <c r="D6574" s="1">
        <f t="shared" si="221"/>
        <v>3</v>
      </c>
      <c r="E6574" s="1" t="str">
        <f>INDEX(Protocol[Mark],MATCH(C6574,Protocol[Step],0))</f>
        <v>5G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442010003</v>
      </c>
      <c r="H6574" s="134">
        <f>Systematic[[#This Row],[SampleVariableLabel]]+100*Systematic[[#This Row],[State]]</f>
        <v>442010703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442</v>
      </c>
      <c r="B6575" s="1">
        <f>IF(C6575=0,IF(B6574=Protocol!$V$20,1,B6574+1),B6574)</f>
        <v>1</v>
      </c>
      <c r="C6575" s="1">
        <f>IF(C6574+1=Protocol!$V$21,0,C6574+1)</f>
        <v>8</v>
      </c>
      <c r="D6575" s="1">
        <f t="shared" si="221"/>
        <v>4</v>
      </c>
      <c r="E6575" s="1" t="str">
        <f>INDEX(Protocol[Mark],MATCH(C6575,Protocol[Step],0))</f>
        <v>6S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442010004</v>
      </c>
      <c r="H6575" s="134">
        <f>Systematic[[#This Row],[SampleVariableLabel]]+100*Systematic[[#This Row],[State]]</f>
        <v>442010804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442</v>
      </c>
      <c r="B6576" s="1">
        <f>IF(C6576=0,IF(B6575=Protocol!$V$20,1,B6575+1),B6575)</f>
        <v>1</v>
      </c>
      <c r="C6576" s="1">
        <f>IF(C6575+1=Protocol!$V$21,0,C6575+1)</f>
        <v>9</v>
      </c>
      <c r="D6576" s="1">
        <f t="shared" si="221"/>
        <v>5</v>
      </c>
      <c r="E6576" s="1" t="str">
        <f>INDEX(Protocol[Mark],MATCH(C6576,Protocol[Step],0))</f>
        <v>7Gp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442010005</v>
      </c>
      <c r="H6576" s="134">
        <f>Systematic[[#This Row],[SampleVariableLabel]]+100*Systematic[[#This Row],[State]]</f>
        <v>442010905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442</v>
      </c>
      <c r="B6577" s="1">
        <f>IF(C6577=0,IF(B6576=Protocol!$V$20,1,B6576+1),B6576)</f>
        <v>1</v>
      </c>
      <c r="C6577" s="1">
        <f>IF(C6576+1=Protocol!$V$21,0,C6576+1)</f>
        <v>10</v>
      </c>
      <c r="D6577" s="1">
        <f t="shared" si="221"/>
        <v>6</v>
      </c>
      <c r="E6577" s="1" t="str">
        <f>INDEX(Protocol[Mark],MATCH(C6577,Protocol[Step],0))</f>
        <v>8U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442010006</v>
      </c>
      <c r="H6577" s="134">
        <f>Systematic[[#This Row],[SampleVariableLabel]]+100*Systematic[[#This Row],[State]]</f>
        <v>442011006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442</v>
      </c>
      <c r="B6578" s="1">
        <f>IF(C6578=0,IF(B6577=Protocol!$V$20,1,B6577+1),B6577)</f>
        <v>1</v>
      </c>
      <c r="C6578" s="1">
        <f>IF(C6577+1=Protocol!$V$21,0,C6577+1)</f>
        <v>11</v>
      </c>
      <c r="D6578" s="1">
        <f t="shared" si="221"/>
        <v>1</v>
      </c>
      <c r="E6578" s="1" t="str">
        <f>INDEX(Protocol[Mark],MATCH(C6578,Protocol[Step],0))</f>
        <v>9Rot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442010001</v>
      </c>
      <c r="H6578" s="134">
        <f>Systematic[[#This Row],[SampleVariableLabel]]+100*Systematic[[#This Row],[State]]</f>
        <v>442011101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442</v>
      </c>
      <c r="B6579" s="1">
        <f>IF(C6579=0,IF(B6578=Protocol!$V$20,1,B6578+1),B6578)</f>
        <v>1</v>
      </c>
      <c r="C6579" s="1">
        <f>IF(C6578+1=Protocol!$V$21,0,C6578+1)</f>
        <v>12</v>
      </c>
      <c r="D6579" s="1">
        <f t="shared" si="221"/>
        <v>2</v>
      </c>
      <c r="E6579" s="1" t="str">
        <f>INDEX(Protocol[Mark],MATCH(C6579,Protocol[Step],0))</f>
        <v>10Ama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442010002</v>
      </c>
      <c r="H6579" s="134">
        <f>Systematic[[#This Row],[SampleVariableLabel]]+100*Systematic[[#This Row],[State]]</f>
        <v>442011202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443</v>
      </c>
      <c r="B6580" s="1">
        <f>IF(C6580=0,IF(B6579=Protocol!$V$20,1,B6579+1),B6579)</f>
        <v>1</v>
      </c>
      <c r="C6580" s="1">
        <f>IF(C6579+1=Protocol!$V$21,0,C6579+1)</f>
        <v>0</v>
      </c>
      <c r="D6580" s="1">
        <f t="shared" si="221"/>
        <v>3</v>
      </c>
      <c r="E6580" s="1" t="str">
        <f>INDEX(Protocol[Mark],MATCH(C6580,Protocol[Step],0))</f>
        <v>0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443010003</v>
      </c>
      <c r="H6580" s="134">
        <f>Systematic[[#This Row],[SampleVariableLabel]]+100*Systematic[[#This Row],[State]]</f>
        <v>443010003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443</v>
      </c>
      <c r="B6581" s="1">
        <f>IF(C6581=0,IF(B6580=Protocol!$V$20,1,B6580+1),B6580)</f>
        <v>1</v>
      </c>
      <c r="C6581" s="1">
        <f>IF(C6580+1=Protocol!$V$21,0,C6580+1)</f>
        <v>1</v>
      </c>
      <c r="D6581" s="1">
        <f t="shared" si="221"/>
        <v>4</v>
      </c>
      <c r="E6581" s="1" t="str">
        <f>INDEX(Protocol[Mark],MATCH(C6581,Protocol[Step],0))</f>
        <v>1D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443010004</v>
      </c>
      <c r="H6581" s="134">
        <f>Systematic[[#This Row],[SampleVariableLabel]]+100*Systematic[[#This Row],[State]]</f>
        <v>443010104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443</v>
      </c>
      <c r="B6582" s="1">
        <f>IF(C6582=0,IF(B6581=Protocol!$V$20,1,B6581+1),B6581)</f>
        <v>1</v>
      </c>
      <c r="C6582" s="1">
        <f>IF(C6581+1=Protocol!$V$21,0,C6581+1)</f>
        <v>2</v>
      </c>
      <c r="D6582" s="1">
        <f t="shared" si="221"/>
        <v>5</v>
      </c>
      <c r="E6582" s="1" t="str">
        <f>INDEX(Protocol[Mark],MATCH(C6582,Protocol[Step],0))</f>
        <v>(M.1)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443010005</v>
      </c>
      <c r="H6582" s="134">
        <f>Systematic[[#This Row],[SampleVariableLabel]]+100*Systematic[[#This Row],[State]]</f>
        <v>443010205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443</v>
      </c>
      <c r="B6583" s="1">
        <f>IF(C6583=0,IF(B6582=Protocol!$V$20,1,B6582+1),B6582)</f>
        <v>1</v>
      </c>
      <c r="C6583" s="1">
        <f>IF(C6582+1=Protocol!$V$21,0,C6582+1)</f>
        <v>3</v>
      </c>
      <c r="D6583" s="1">
        <f t="shared" si="221"/>
        <v>6</v>
      </c>
      <c r="E6583" s="1" t="str">
        <f>INDEX(Protocol[Mark],MATCH(C6583,Protocol[Step],0))</f>
        <v>2Oct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443010006</v>
      </c>
      <c r="H6583" s="134">
        <f>Systematic[[#This Row],[SampleVariableLabel]]+100*Systematic[[#This Row],[State]]</f>
        <v>443010306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443</v>
      </c>
      <c r="B6584" s="1">
        <f>IF(C6584=0,IF(B6583=Protocol!$V$20,1,B6583+1),B6583)</f>
        <v>1</v>
      </c>
      <c r="C6584" s="1">
        <f>IF(C6583+1=Protocol!$V$21,0,C6583+1)</f>
        <v>4</v>
      </c>
      <c r="D6584" s="1">
        <f t="shared" si="221"/>
        <v>1</v>
      </c>
      <c r="E6584" s="1" t="str">
        <f>INDEX(Protocol[Mark],MATCH(C6584,Protocol[Step],0))</f>
        <v>3M2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443010001</v>
      </c>
      <c r="H6584" s="134">
        <f>Systematic[[#This Row],[SampleVariableLabel]]+100*Systematic[[#This Row],[State]]</f>
        <v>443010401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443</v>
      </c>
      <c r="B6585" s="1">
        <f>IF(C6585=0,IF(B6584=Protocol!$V$20,1,B6584+1),B6584)</f>
        <v>1</v>
      </c>
      <c r="C6585" s="1">
        <f>IF(C6584+1=Protocol!$V$21,0,C6584+1)</f>
        <v>5</v>
      </c>
      <c r="D6585" s="1">
        <f t="shared" si="221"/>
        <v>2</v>
      </c>
      <c r="E6585" s="1" t="str">
        <f>INDEX(Protocol[Mark],MATCH(C6585,Protocol[Step],0))</f>
        <v>M(c)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443010002</v>
      </c>
      <c r="H6585" s="134">
        <f>Systematic[[#This Row],[SampleVariableLabel]]+100*Systematic[[#This Row],[State]]</f>
        <v>443010502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443</v>
      </c>
      <c r="B6586" s="1">
        <f>IF(C6586=0,IF(B6585=Protocol!$V$20,1,B6585+1),B6585)</f>
        <v>1</v>
      </c>
      <c r="C6586" s="1">
        <f>IF(C6585+1=Protocol!$V$21,0,C6585+1)</f>
        <v>6</v>
      </c>
      <c r="D6586" s="1">
        <f t="shared" si="221"/>
        <v>3</v>
      </c>
      <c r="E6586" s="1" t="str">
        <f>INDEX(Protocol[Mark],MATCH(C6586,Protocol[Step],0))</f>
        <v>4P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443010003</v>
      </c>
      <c r="H6586" s="134">
        <f>Systematic[[#This Row],[SampleVariableLabel]]+100*Systematic[[#This Row],[State]]</f>
        <v>443010603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443</v>
      </c>
      <c r="B6587" s="1">
        <f>IF(C6587=0,IF(B6586=Protocol!$V$20,1,B6586+1),B6586)</f>
        <v>1</v>
      </c>
      <c r="C6587" s="1">
        <f>IF(C6586+1=Protocol!$V$21,0,C6586+1)</f>
        <v>7</v>
      </c>
      <c r="D6587" s="1">
        <f t="shared" si="221"/>
        <v>4</v>
      </c>
      <c r="E6587" s="1" t="str">
        <f>INDEX(Protocol[Mark],MATCH(C6587,Protocol[Step],0))</f>
        <v>5G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443010004</v>
      </c>
      <c r="H6587" s="134">
        <f>Systematic[[#This Row],[SampleVariableLabel]]+100*Systematic[[#This Row],[State]]</f>
        <v>443010704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443</v>
      </c>
      <c r="B6588" s="1">
        <f>IF(C6588=0,IF(B6587=Protocol!$V$20,1,B6587+1),B6587)</f>
        <v>1</v>
      </c>
      <c r="C6588" s="1">
        <f>IF(C6587+1=Protocol!$V$21,0,C6587+1)</f>
        <v>8</v>
      </c>
      <c r="D6588" s="1">
        <f t="shared" si="221"/>
        <v>5</v>
      </c>
      <c r="E6588" s="1" t="str">
        <f>INDEX(Protocol[Mark],MATCH(C6588,Protocol[Step],0))</f>
        <v>6S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443010005</v>
      </c>
      <c r="H6588" s="134">
        <f>Systematic[[#This Row],[SampleVariableLabel]]+100*Systematic[[#This Row],[State]]</f>
        <v>443010805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443</v>
      </c>
      <c r="B6589" s="1">
        <f>IF(C6589=0,IF(B6588=Protocol!$V$20,1,B6588+1),B6588)</f>
        <v>1</v>
      </c>
      <c r="C6589" s="1">
        <f>IF(C6588+1=Protocol!$V$21,0,C6588+1)</f>
        <v>9</v>
      </c>
      <c r="D6589" s="1">
        <f t="shared" si="221"/>
        <v>6</v>
      </c>
      <c r="E6589" s="1" t="str">
        <f>INDEX(Protocol[Mark],MATCH(C6589,Protocol[Step],0))</f>
        <v>7Gp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443010006</v>
      </c>
      <c r="H6589" s="134">
        <f>Systematic[[#This Row],[SampleVariableLabel]]+100*Systematic[[#This Row],[State]]</f>
        <v>443010906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443</v>
      </c>
      <c r="B6590" s="1">
        <f>IF(C6590=0,IF(B6589=Protocol!$V$20,1,B6589+1),B6589)</f>
        <v>1</v>
      </c>
      <c r="C6590" s="1">
        <f>IF(C6589+1=Protocol!$V$21,0,C6589+1)</f>
        <v>10</v>
      </c>
      <c r="D6590" s="1">
        <f t="shared" si="221"/>
        <v>1</v>
      </c>
      <c r="E6590" s="1" t="str">
        <f>INDEX(Protocol[Mark],MATCH(C6590,Protocol[Step],0))</f>
        <v>8U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443010001</v>
      </c>
      <c r="H6590" s="134">
        <f>Systematic[[#This Row],[SampleVariableLabel]]+100*Systematic[[#This Row],[State]]</f>
        <v>443011001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443</v>
      </c>
      <c r="B6591" s="1">
        <f>IF(C6591=0,IF(B6590=Protocol!$V$20,1,B6590+1),B6590)</f>
        <v>1</v>
      </c>
      <c r="C6591" s="1">
        <f>IF(C6590+1=Protocol!$V$21,0,C6590+1)</f>
        <v>11</v>
      </c>
      <c r="D6591" s="1">
        <f t="shared" si="221"/>
        <v>2</v>
      </c>
      <c r="E6591" s="1" t="str">
        <f>INDEX(Protocol[Mark],MATCH(C6591,Protocol[Step],0))</f>
        <v>9Rot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443010002</v>
      </c>
      <c r="H6591" s="134">
        <f>Systematic[[#This Row],[SampleVariableLabel]]+100*Systematic[[#This Row],[State]]</f>
        <v>443011102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443</v>
      </c>
      <c r="B6592" s="1">
        <f>IF(C6592=0,IF(B6591=Protocol!$V$20,1,B6591+1),B6591)</f>
        <v>1</v>
      </c>
      <c r="C6592" s="1">
        <f>IF(C6591+1=Protocol!$V$21,0,C6591+1)</f>
        <v>12</v>
      </c>
      <c r="D6592" s="1">
        <f t="shared" si="221"/>
        <v>3</v>
      </c>
      <c r="E6592" s="1" t="str">
        <f>INDEX(Protocol[Mark],MATCH(C6592,Protocol[Step],0))</f>
        <v>10Ama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443010003</v>
      </c>
      <c r="H6592" s="134">
        <f>Systematic[[#This Row],[SampleVariableLabel]]+100*Systematic[[#This Row],[State]]</f>
        <v>443011203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444</v>
      </c>
      <c r="B6593" s="1">
        <f>IF(C6593=0,IF(B6592=Protocol!$V$20,1,B6592+1),B6592)</f>
        <v>1</v>
      </c>
      <c r="C6593" s="1">
        <f>IF(C6592+1=Protocol!$V$21,0,C6592+1)</f>
        <v>0</v>
      </c>
      <c r="D6593" s="1">
        <f t="shared" si="221"/>
        <v>4</v>
      </c>
      <c r="E6593" s="1" t="str">
        <f>INDEX(Protocol[Mark],MATCH(C6593,Protocol[Step],0))</f>
        <v>0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444010004</v>
      </c>
      <c r="H6593" s="134">
        <f>Systematic[[#This Row],[SampleVariableLabel]]+100*Systematic[[#This Row],[State]]</f>
        <v>444010004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444</v>
      </c>
      <c r="B6594" s="1">
        <f>IF(C6594=0,IF(B6593=Protocol!$V$20,1,B6593+1),B6593)</f>
        <v>1</v>
      </c>
      <c r="C6594" s="1">
        <f>IF(C6593+1=Protocol!$V$21,0,C6593+1)</f>
        <v>1</v>
      </c>
      <c r="D6594" s="1">
        <f t="shared" si="221"/>
        <v>5</v>
      </c>
      <c r="E6594" s="1" t="str">
        <f>INDEX(Protocol[Mark],MATCH(C6594,Protocol[Step],0))</f>
        <v>1D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444010005</v>
      </c>
      <c r="H6594" s="134">
        <f>Systematic[[#This Row],[SampleVariableLabel]]+100*Systematic[[#This Row],[State]]</f>
        <v>444010105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444</v>
      </c>
      <c r="B6595" s="1">
        <f>IF(C6595=0,IF(B6594=Protocol!$V$20,1,B6594+1),B6594)</f>
        <v>1</v>
      </c>
      <c r="C6595" s="1">
        <f>IF(C6594+1=Protocol!$V$21,0,C6594+1)</f>
        <v>2</v>
      </c>
      <c r="D6595" s="1">
        <f t="shared" ref="D6595:D6658" si="223">IF(D6594=nVariables,1,D6594+1)</f>
        <v>6</v>
      </c>
      <c r="E6595" s="1" t="str">
        <f>INDEX(Protocol[Mark],MATCH(C6595,Protocol[Step],0))</f>
        <v>(M.1)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444010006</v>
      </c>
      <c r="H6595" s="134">
        <f>Systematic[[#This Row],[SampleVariableLabel]]+100*Systematic[[#This Row],[State]]</f>
        <v>444010206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444</v>
      </c>
      <c r="B6596" s="1">
        <f>IF(C6596=0,IF(B6595=Protocol!$V$20,1,B6595+1),B6595)</f>
        <v>1</v>
      </c>
      <c r="C6596" s="1">
        <f>IF(C6595+1=Protocol!$V$21,0,C6595+1)</f>
        <v>3</v>
      </c>
      <c r="D6596" s="1">
        <f t="shared" si="223"/>
        <v>1</v>
      </c>
      <c r="E6596" s="1" t="str">
        <f>INDEX(Protocol[Mark],MATCH(C6596,Protocol[Step],0))</f>
        <v>2Oct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444010001</v>
      </c>
      <c r="H6596" s="134">
        <f>Systematic[[#This Row],[SampleVariableLabel]]+100*Systematic[[#This Row],[State]]</f>
        <v>444010301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444</v>
      </c>
      <c r="B6597" s="1">
        <f>IF(C6597=0,IF(B6596=Protocol!$V$20,1,B6596+1),B6596)</f>
        <v>1</v>
      </c>
      <c r="C6597" s="1">
        <f>IF(C6596+1=Protocol!$V$21,0,C6596+1)</f>
        <v>4</v>
      </c>
      <c r="D6597" s="1">
        <f t="shared" si="223"/>
        <v>2</v>
      </c>
      <c r="E6597" s="1" t="str">
        <f>INDEX(Protocol[Mark],MATCH(C6597,Protocol[Step],0))</f>
        <v>3M2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444010002</v>
      </c>
      <c r="H6597" s="134">
        <f>Systematic[[#This Row],[SampleVariableLabel]]+100*Systematic[[#This Row],[State]]</f>
        <v>444010402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444</v>
      </c>
      <c r="B6598" s="1">
        <f>IF(C6598=0,IF(B6597=Protocol!$V$20,1,B6597+1),B6597)</f>
        <v>1</v>
      </c>
      <c r="C6598" s="1">
        <f>IF(C6597+1=Protocol!$V$21,0,C6597+1)</f>
        <v>5</v>
      </c>
      <c r="D6598" s="1">
        <f t="shared" si="223"/>
        <v>3</v>
      </c>
      <c r="E6598" s="1" t="str">
        <f>INDEX(Protocol[Mark],MATCH(C6598,Protocol[Step],0))</f>
        <v>M(c)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444010003</v>
      </c>
      <c r="H6598" s="134">
        <f>Systematic[[#This Row],[SampleVariableLabel]]+100*Systematic[[#This Row],[State]]</f>
        <v>444010503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444</v>
      </c>
      <c r="B6599" s="1">
        <f>IF(C6599=0,IF(B6598=Protocol!$V$20,1,B6598+1),B6598)</f>
        <v>1</v>
      </c>
      <c r="C6599" s="1">
        <f>IF(C6598+1=Protocol!$V$21,0,C6598+1)</f>
        <v>6</v>
      </c>
      <c r="D6599" s="1">
        <f t="shared" si="223"/>
        <v>4</v>
      </c>
      <c r="E6599" s="1" t="str">
        <f>INDEX(Protocol[Mark],MATCH(C6599,Protocol[Step],0))</f>
        <v>4P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444010004</v>
      </c>
      <c r="H6599" s="134">
        <f>Systematic[[#This Row],[SampleVariableLabel]]+100*Systematic[[#This Row],[State]]</f>
        <v>444010604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444</v>
      </c>
      <c r="B6600" s="1">
        <f>IF(C6600=0,IF(B6599=Protocol!$V$20,1,B6599+1),B6599)</f>
        <v>1</v>
      </c>
      <c r="C6600" s="1">
        <f>IF(C6599+1=Protocol!$V$21,0,C6599+1)</f>
        <v>7</v>
      </c>
      <c r="D6600" s="1">
        <f t="shared" si="223"/>
        <v>5</v>
      </c>
      <c r="E6600" s="1" t="str">
        <f>INDEX(Protocol[Mark],MATCH(C6600,Protocol[Step],0))</f>
        <v>5G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444010005</v>
      </c>
      <c r="H6600" s="134">
        <f>Systematic[[#This Row],[SampleVariableLabel]]+100*Systematic[[#This Row],[State]]</f>
        <v>444010705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444</v>
      </c>
      <c r="B6601" s="1">
        <f>IF(C6601=0,IF(B6600=Protocol!$V$20,1,B6600+1),B6600)</f>
        <v>1</v>
      </c>
      <c r="C6601" s="1">
        <f>IF(C6600+1=Protocol!$V$21,0,C6600+1)</f>
        <v>8</v>
      </c>
      <c r="D6601" s="1">
        <f t="shared" si="223"/>
        <v>6</v>
      </c>
      <c r="E6601" s="1" t="str">
        <f>INDEX(Protocol[Mark],MATCH(C6601,Protocol[Step],0))</f>
        <v>6S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444010006</v>
      </c>
      <c r="H6601" s="134">
        <f>Systematic[[#This Row],[SampleVariableLabel]]+100*Systematic[[#This Row],[State]]</f>
        <v>444010806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444</v>
      </c>
      <c r="B6602" s="1">
        <f>IF(C6602=0,IF(B6601=Protocol!$V$20,1,B6601+1),B6601)</f>
        <v>1</v>
      </c>
      <c r="C6602" s="1">
        <f>IF(C6601+1=Protocol!$V$21,0,C6601+1)</f>
        <v>9</v>
      </c>
      <c r="D6602" s="1">
        <f t="shared" si="223"/>
        <v>1</v>
      </c>
      <c r="E6602" s="1" t="str">
        <f>INDEX(Protocol[Mark],MATCH(C6602,Protocol[Step],0))</f>
        <v>7Gp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444010001</v>
      </c>
      <c r="H6602" s="134">
        <f>Systematic[[#This Row],[SampleVariableLabel]]+100*Systematic[[#This Row],[State]]</f>
        <v>444010901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444</v>
      </c>
      <c r="B6603" s="1">
        <f>IF(C6603=0,IF(B6602=Protocol!$V$20,1,B6602+1),B6602)</f>
        <v>1</v>
      </c>
      <c r="C6603" s="1">
        <f>IF(C6602+1=Protocol!$V$21,0,C6602+1)</f>
        <v>10</v>
      </c>
      <c r="D6603" s="1">
        <f t="shared" si="223"/>
        <v>2</v>
      </c>
      <c r="E6603" s="1" t="str">
        <f>INDEX(Protocol[Mark],MATCH(C6603,Protocol[Step],0))</f>
        <v>8U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444010002</v>
      </c>
      <c r="H6603" s="134">
        <f>Systematic[[#This Row],[SampleVariableLabel]]+100*Systematic[[#This Row],[State]]</f>
        <v>444011002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444</v>
      </c>
      <c r="B6604" s="1">
        <f>IF(C6604=0,IF(B6603=Protocol!$V$20,1,B6603+1),B6603)</f>
        <v>1</v>
      </c>
      <c r="C6604" s="1">
        <f>IF(C6603+1=Protocol!$V$21,0,C6603+1)</f>
        <v>11</v>
      </c>
      <c r="D6604" s="1">
        <f t="shared" si="223"/>
        <v>3</v>
      </c>
      <c r="E6604" s="1" t="str">
        <f>INDEX(Protocol[Mark],MATCH(C6604,Protocol[Step],0))</f>
        <v>9Rot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444010003</v>
      </c>
      <c r="H6604" s="134">
        <f>Systematic[[#This Row],[SampleVariableLabel]]+100*Systematic[[#This Row],[State]]</f>
        <v>444011103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444</v>
      </c>
      <c r="B6605" s="1">
        <f>IF(C6605=0,IF(B6604=Protocol!$V$20,1,B6604+1),B6604)</f>
        <v>1</v>
      </c>
      <c r="C6605" s="1">
        <f>IF(C6604+1=Protocol!$V$21,0,C6604+1)</f>
        <v>12</v>
      </c>
      <c r="D6605" s="1">
        <f t="shared" si="223"/>
        <v>4</v>
      </c>
      <c r="E6605" s="1" t="str">
        <f>INDEX(Protocol[Mark],MATCH(C6605,Protocol[Step],0))</f>
        <v>10Ama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444010004</v>
      </c>
      <c r="H6605" s="134">
        <f>Systematic[[#This Row],[SampleVariableLabel]]+100*Systematic[[#This Row],[State]]</f>
        <v>444011204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445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0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445010005</v>
      </c>
      <c r="H6606" s="134">
        <f>Systematic[[#This Row],[SampleVariableLabel]]+100*Systematic[[#This Row],[State]]</f>
        <v>445010005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445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1D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445010006</v>
      </c>
      <c r="H6607" s="134">
        <f>Systematic[[#This Row],[SampleVariableLabel]]+100*Systematic[[#This Row],[State]]</f>
        <v>445010106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445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(M.1)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445010001</v>
      </c>
      <c r="H6608" s="134">
        <f>Systematic[[#This Row],[SampleVariableLabel]]+100*Systematic[[#This Row],[State]]</f>
        <v>445010201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445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2Oct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445010002</v>
      </c>
      <c r="H6609" s="134">
        <f>Systematic[[#This Row],[SampleVariableLabel]]+100*Systematic[[#This Row],[State]]</f>
        <v>445010302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445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3M2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445010003</v>
      </c>
      <c r="H6610" s="134">
        <f>Systematic[[#This Row],[SampleVariableLabel]]+100*Systematic[[#This Row],[State]]</f>
        <v>445010403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445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M(c)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445010004</v>
      </c>
      <c r="H6611" s="134">
        <f>Systematic[[#This Row],[SampleVariableLabel]]+100*Systematic[[#This Row],[State]]</f>
        <v>445010504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445</v>
      </c>
      <c r="B6612" s="1">
        <f>IF(C6612=0,IF(B6611=Protocol!$V$20,1,B6611+1),B6611)</f>
        <v>1</v>
      </c>
      <c r="C6612" s="1">
        <f>IF(C6611+1=Protocol!$V$21,0,C6611+1)</f>
        <v>6</v>
      </c>
      <c r="D6612" s="1">
        <f t="shared" si="223"/>
        <v>5</v>
      </c>
      <c r="E6612" s="1" t="str">
        <f>INDEX(Protocol[Mark],MATCH(C6612,Protocol[Step],0))</f>
        <v>4P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445010005</v>
      </c>
      <c r="H6612" s="134">
        <f>Systematic[[#This Row],[SampleVariableLabel]]+100*Systematic[[#This Row],[State]]</f>
        <v>445010605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445</v>
      </c>
      <c r="B6613" s="1">
        <f>IF(C6613=0,IF(B6612=Protocol!$V$20,1,B6612+1),B6612)</f>
        <v>1</v>
      </c>
      <c r="C6613" s="1">
        <f>IF(C6612+1=Protocol!$V$21,0,C6612+1)</f>
        <v>7</v>
      </c>
      <c r="D6613" s="1">
        <f t="shared" si="223"/>
        <v>6</v>
      </c>
      <c r="E6613" s="1" t="str">
        <f>INDEX(Protocol[Mark],MATCH(C6613,Protocol[Step],0))</f>
        <v>5G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445010006</v>
      </c>
      <c r="H6613" s="134">
        <f>Systematic[[#This Row],[SampleVariableLabel]]+100*Systematic[[#This Row],[State]]</f>
        <v>445010706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445</v>
      </c>
      <c r="B6614" s="1">
        <f>IF(C6614=0,IF(B6613=Protocol!$V$20,1,B6613+1),B6613)</f>
        <v>1</v>
      </c>
      <c r="C6614" s="1">
        <f>IF(C6613+1=Protocol!$V$21,0,C6613+1)</f>
        <v>8</v>
      </c>
      <c r="D6614" s="1">
        <f t="shared" si="223"/>
        <v>1</v>
      </c>
      <c r="E6614" s="1" t="str">
        <f>INDEX(Protocol[Mark],MATCH(C6614,Protocol[Step],0))</f>
        <v>6S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445010001</v>
      </c>
      <c r="H6614" s="134">
        <f>Systematic[[#This Row],[SampleVariableLabel]]+100*Systematic[[#This Row],[State]]</f>
        <v>445010801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445</v>
      </c>
      <c r="B6615" s="1">
        <f>IF(C6615=0,IF(B6614=Protocol!$V$20,1,B6614+1),B6614)</f>
        <v>1</v>
      </c>
      <c r="C6615" s="1">
        <f>IF(C6614+1=Protocol!$V$21,0,C6614+1)</f>
        <v>9</v>
      </c>
      <c r="D6615" s="1">
        <f t="shared" si="223"/>
        <v>2</v>
      </c>
      <c r="E6615" s="1" t="str">
        <f>INDEX(Protocol[Mark],MATCH(C6615,Protocol[Step],0))</f>
        <v>7Gp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445010002</v>
      </c>
      <c r="H6615" s="134">
        <f>Systematic[[#This Row],[SampleVariableLabel]]+100*Systematic[[#This Row],[State]]</f>
        <v>445010902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445</v>
      </c>
      <c r="B6616" s="1">
        <f>IF(C6616=0,IF(B6615=Protocol!$V$20,1,B6615+1),B6615)</f>
        <v>1</v>
      </c>
      <c r="C6616" s="1">
        <f>IF(C6615+1=Protocol!$V$21,0,C6615+1)</f>
        <v>10</v>
      </c>
      <c r="D6616" s="1">
        <f t="shared" si="223"/>
        <v>3</v>
      </c>
      <c r="E6616" s="1" t="str">
        <f>INDEX(Protocol[Mark],MATCH(C6616,Protocol[Step],0))</f>
        <v>8U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445010003</v>
      </c>
      <c r="H6616" s="134">
        <f>Systematic[[#This Row],[SampleVariableLabel]]+100*Systematic[[#This Row],[State]]</f>
        <v>445011003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445</v>
      </c>
      <c r="B6617" s="1">
        <f>IF(C6617=0,IF(B6616=Protocol!$V$20,1,B6616+1),B6616)</f>
        <v>1</v>
      </c>
      <c r="C6617" s="1">
        <f>IF(C6616+1=Protocol!$V$21,0,C6616+1)</f>
        <v>11</v>
      </c>
      <c r="D6617" s="1">
        <f t="shared" si="223"/>
        <v>4</v>
      </c>
      <c r="E6617" s="1" t="str">
        <f>INDEX(Protocol[Mark],MATCH(C6617,Protocol[Step],0))</f>
        <v>9Rot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445010004</v>
      </c>
      <c r="H6617" s="134">
        <f>Systematic[[#This Row],[SampleVariableLabel]]+100*Systematic[[#This Row],[State]]</f>
        <v>445011104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445</v>
      </c>
      <c r="B6618" s="1">
        <f>IF(C6618=0,IF(B6617=Protocol!$V$20,1,B6617+1),B6617)</f>
        <v>1</v>
      </c>
      <c r="C6618" s="1">
        <f>IF(C6617+1=Protocol!$V$21,0,C6617+1)</f>
        <v>12</v>
      </c>
      <c r="D6618" s="1">
        <f t="shared" si="223"/>
        <v>5</v>
      </c>
      <c r="E6618" s="1" t="str">
        <f>INDEX(Protocol[Mark],MATCH(C6618,Protocol[Step],0))</f>
        <v>10Ama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445010005</v>
      </c>
      <c r="H6618" s="134">
        <f>Systematic[[#This Row],[SampleVariableLabel]]+100*Systematic[[#This Row],[State]]</f>
        <v>445011205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446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0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446010006</v>
      </c>
      <c r="H6619" s="134">
        <f>Systematic[[#This Row],[SampleVariableLabel]]+100*Systematic[[#This Row],[State]]</f>
        <v>446010006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446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1D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446010001</v>
      </c>
      <c r="H6620" s="134">
        <f>Systematic[[#This Row],[SampleVariableLabel]]+100*Systematic[[#This Row],[State]]</f>
        <v>446010101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446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(M.1)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446010002</v>
      </c>
      <c r="H6621" s="134">
        <f>Systematic[[#This Row],[SampleVariableLabel]]+100*Systematic[[#This Row],[State]]</f>
        <v>446010202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446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2Oct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446010003</v>
      </c>
      <c r="H6622" s="134">
        <f>Systematic[[#This Row],[SampleVariableLabel]]+100*Systematic[[#This Row],[State]]</f>
        <v>446010303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446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3M2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446010004</v>
      </c>
      <c r="H6623" s="134">
        <f>Systematic[[#This Row],[SampleVariableLabel]]+100*Systematic[[#This Row],[State]]</f>
        <v>446010404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446</v>
      </c>
      <c r="B6624" s="1">
        <f>IF(C6624=0,IF(B6623=Protocol!$V$20,1,B6623+1),B6623)</f>
        <v>1</v>
      </c>
      <c r="C6624" s="1">
        <f>IF(C6623+1=Protocol!$V$21,0,C6623+1)</f>
        <v>5</v>
      </c>
      <c r="D6624" s="1">
        <f t="shared" si="223"/>
        <v>5</v>
      </c>
      <c r="E6624" s="1" t="str">
        <f>INDEX(Protocol[Mark],MATCH(C6624,Protocol[Step],0))</f>
        <v>M(c)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446010005</v>
      </c>
      <c r="H6624" s="134">
        <f>Systematic[[#This Row],[SampleVariableLabel]]+100*Systematic[[#This Row],[State]]</f>
        <v>446010505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446</v>
      </c>
      <c r="B6625" s="1">
        <f>IF(C6625=0,IF(B6624=Protocol!$V$20,1,B6624+1),B6624)</f>
        <v>1</v>
      </c>
      <c r="C6625" s="1">
        <f>IF(C6624+1=Protocol!$V$21,0,C6624+1)</f>
        <v>6</v>
      </c>
      <c r="D6625" s="1">
        <f t="shared" si="223"/>
        <v>6</v>
      </c>
      <c r="E6625" s="1" t="str">
        <f>INDEX(Protocol[Mark],MATCH(C6625,Protocol[Step],0))</f>
        <v>4P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446010006</v>
      </c>
      <c r="H6625" s="134">
        <f>Systematic[[#This Row],[SampleVariableLabel]]+100*Systematic[[#This Row],[State]]</f>
        <v>446010606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446</v>
      </c>
      <c r="B6626" s="1">
        <f>IF(C6626=0,IF(B6625=Protocol!$V$20,1,B6625+1),B6625)</f>
        <v>1</v>
      </c>
      <c r="C6626" s="1">
        <f>IF(C6625+1=Protocol!$V$21,0,C6625+1)</f>
        <v>7</v>
      </c>
      <c r="D6626" s="1">
        <f t="shared" si="223"/>
        <v>1</v>
      </c>
      <c r="E6626" s="1" t="str">
        <f>INDEX(Protocol[Mark],MATCH(C6626,Protocol[Step],0))</f>
        <v>5G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446010001</v>
      </c>
      <c r="H6626" s="134">
        <f>Systematic[[#This Row],[SampleVariableLabel]]+100*Systematic[[#This Row],[State]]</f>
        <v>446010701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446</v>
      </c>
      <c r="B6627" s="1">
        <f>IF(C6627=0,IF(B6626=Protocol!$V$20,1,B6626+1),B6626)</f>
        <v>1</v>
      </c>
      <c r="C6627" s="1">
        <f>IF(C6626+1=Protocol!$V$21,0,C6626+1)</f>
        <v>8</v>
      </c>
      <c r="D6627" s="1">
        <f t="shared" si="223"/>
        <v>2</v>
      </c>
      <c r="E6627" s="1" t="str">
        <f>INDEX(Protocol[Mark],MATCH(C6627,Protocol[Step],0))</f>
        <v>6S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446010002</v>
      </c>
      <c r="H6627" s="134">
        <f>Systematic[[#This Row],[SampleVariableLabel]]+100*Systematic[[#This Row],[State]]</f>
        <v>446010802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446</v>
      </c>
      <c r="B6628" s="1">
        <f>IF(C6628=0,IF(B6627=Protocol!$V$20,1,B6627+1),B6627)</f>
        <v>1</v>
      </c>
      <c r="C6628" s="1">
        <f>IF(C6627+1=Protocol!$V$21,0,C6627+1)</f>
        <v>9</v>
      </c>
      <c r="D6628" s="1">
        <f t="shared" si="223"/>
        <v>3</v>
      </c>
      <c r="E6628" s="1" t="str">
        <f>INDEX(Protocol[Mark],MATCH(C6628,Protocol[Step],0))</f>
        <v>7Gp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446010003</v>
      </c>
      <c r="H6628" s="134">
        <f>Systematic[[#This Row],[SampleVariableLabel]]+100*Systematic[[#This Row],[State]]</f>
        <v>446010903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446</v>
      </c>
      <c r="B6629" s="1">
        <f>IF(C6629=0,IF(B6628=Protocol!$V$20,1,B6628+1),B6628)</f>
        <v>1</v>
      </c>
      <c r="C6629" s="1">
        <f>IF(C6628+1=Protocol!$V$21,0,C6628+1)</f>
        <v>10</v>
      </c>
      <c r="D6629" s="1">
        <f t="shared" si="223"/>
        <v>4</v>
      </c>
      <c r="E6629" s="1" t="str">
        <f>INDEX(Protocol[Mark],MATCH(C6629,Protocol[Step],0))</f>
        <v>8U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446010004</v>
      </c>
      <c r="H6629" s="134">
        <f>Systematic[[#This Row],[SampleVariableLabel]]+100*Systematic[[#This Row],[State]]</f>
        <v>446011004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446</v>
      </c>
      <c r="B6630" s="1">
        <f>IF(C6630=0,IF(B6629=Protocol!$V$20,1,B6629+1),B6629)</f>
        <v>1</v>
      </c>
      <c r="C6630" s="1">
        <f>IF(C6629+1=Protocol!$V$21,0,C6629+1)</f>
        <v>11</v>
      </c>
      <c r="D6630" s="1">
        <f t="shared" si="223"/>
        <v>5</v>
      </c>
      <c r="E6630" s="1" t="str">
        <f>INDEX(Protocol[Mark],MATCH(C6630,Protocol[Step],0))</f>
        <v>9Rot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446010005</v>
      </c>
      <c r="H6630" s="134">
        <f>Systematic[[#This Row],[SampleVariableLabel]]+100*Systematic[[#This Row],[State]]</f>
        <v>446011105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446</v>
      </c>
      <c r="B6631" s="1">
        <f>IF(C6631=0,IF(B6630=Protocol!$V$20,1,B6630+1),B6630)</f>
        <v>1</v>
      </c>
      <c r="C6631" s="1">
        <f>IF(C6630+1=Protocol!$V$21,0,C6630+1)</f>
        <v>12</v>
      </c>
      <c r="D6631" s="1">
        <f t="shared" si="223"/>
        <v>6</v>
      </c>
      <c r="E6631" s="1" t="str">
        <f>INDEX(Protocol[Mark],MATCH(C6631,Protocol[Step],0))</f>
        <v>10Ama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446010006</v>
      </c>
      <c r="H6631" s="134">
        <f>Systematic[[#This Row],[SampleVariableLabel]]+100*Systematic[[#This Row],[State]]</f>
        <v>446011206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447</v>
      </c>
      <c r="B6632" s="1">
        <f>IF(C6632=0,IF(B6631=Protocol!$V$20,1,B6631+1),B6631)</f>
        <v>1</v>
      </c>
      <c r="C6632" s="1">
        <f>IF(C6631+1=Protocol!$V$21,0,C6631+1)</f>
        <v>0</v>
      </c>
      <c r="D6632" s="1">
        <f t="shared" si="223"/>
        <v>1</v>
      </c>
      <c r="E6632" s="1" t="str">
        <f>INDEX(Protocol[Mark],MATCH(C6632,Protocol[Step],0))</f>
        <v>0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447010001</v>
      </c>
      <c r="H6632" s="134">
        <f>Systematic[[#This Row],[SampleVariableLabel]]+100*Systematic[[#This Row],[State]]</f>
        <v>447010001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447</v>
      </c>
      <c r="B6633" s="1">
        <f>IF(C6633=0,IF(B6632=Protocol!$V$20,1,B6632+1),B6632)</f>
        <v>1</v>
      </c>
      <c r="C6633" s="1">
        <f>IF(C6632+1=Protocol!$V$21,0,C6632+1)</f>
        <v>1</v>
      </c>
      <c r="D6633" s="1">
        <f t="shared" si="223"/>
        <v>2</v>
      </c>
      <c r="E6633" s="1" t="str">
        <f>INDEX(Protocol[Mark],MATCH(C6633,Protocol[Step],0))</f>
        <v>1D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447010002</v>
      </c>
      <c r="H6633" s="134">
        <f>Systematic[[#This Row],[SampleVariableLabel]]+100*Systematic[[#This Row],[State]]</f>
        <v>447010102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447</v>
      </c>
      <c r="B6634" s="1">
        <f>IF(C6634=0,IF(B6633=Protocol!$V$20,1,B6633+1),B6633)</f>
        <v>1</v>
      </c>
      <c r="C6634" s="1">
        <f>IF(C6633+1=Protocol!$V$21,0,C6633+1)</f>
        <v>2</v>
      </c>
      <c r="D6634" s="1">
        <f t="shared" si="223"/>
        <v>3</v>
      </c>
      <c r="E6634" s="1" t="str">
        <f>INDEX(Protocol[Mark],MATCH(C6634,Protocol[Step],0))</f>
        <v>(M.1)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447010003</v>
      </c>
      <c r="H6634" s="134">
        <f>Systematic[[#This Row],[SampleVariableLabel]]+100*Systematic[[#This Row],[State]]</f>
        <v>447010203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447</v>
      </c>
      <c r="B6635" s="1">
        <f>IF(C6635=0,IF(B6634=Protocol!$V$20,1,B6634+1),B6634)</f>
        <v>1</v>
      </c>
      <c r="C6635" s="1">
        <f>IF(C6634+1=Protocol!$V$21,0,C6634+1)</f>
        <v>3</v>
      </c>
      <c r="D6635" s="1">
        <f t="shared" si="223"/>
        <v>4</v>
      </c>
      <c r="E6635" s="1" t="str">
        <f>INDEX(Protocol[Mark],MATCH(C6635,Protocol[Step],0))</f>
        <v>2Oct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447010004</v>
      </c>
      <c r="H6635" s="134">
        <f>Systematic[[#This Row],[SampleVariableLabel]]+100*Systematic[[#This Row],[State]]</f>
        <v>447010304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447</v>
      </c>
      <c r="B6636" s="1">
        <f>IF(C6636=0,IF(B6635=Protocol!$V$20,1,B6635+1),B6635)</f>
        <v>1</v>
      </c>
      <c r="C6636" s="1">
        <f>IF(C6635+1=Protocol!$V$21,0,C6635+1)</f>
        <v>4</v>
      </c>
      <c r="D6636" s="1">
        <f t="shared" si="223"/>
        <v>5</v>
      </c>
      <c r="E6636" s="1" t="str">
        <f>INDEX(Protocol[Mark],MATCH(C6636,Protocol[Step],0))</f>
        <v>3M2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447010005</v>
      </c>
      <c r="H6636" s="134">
        <f>Systematic[[#This Row],[SampleVariableLabel]]+100*Systematic[[#This Row],[State]]</f>
        <v>447010405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447</v>
      </c>
      <c r="B6637" s="1">
        <f>IF(C6637=0,IF(B6636=Protocol!$V$20,1,B6636+1),B6636)</f>
        <v>1</v>
      </c>
      <c r="C6637" s="1">
        <f>IF(C6636+1=Protocol!$V$21,0,C6636+1)</f>
        <v>5</v>
      </c>
      <c r="D6637" s="1">
        <f t="shared" si="223"/>
        <v>6</v>
      </c>
      <c r="E6637" s="1" t="str">
        <f>INDEX(Protocol[Mark],MATCH(C6637,Protocol[Step],0))</f>
        <v>M(c)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447010006</v>
      </c>
      <c r="H6637" s="134">
        <f>Systematic[[#This Row],[SampleVariableLabel]]+100*Systematic[[#This Row],[State]]</f>
        <v>447010506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447</v>
      </c>
      <c r="B6638" s="1">
        <f>IF(C6638=0,IF(B6637=Protocol!$V$20,1,B6637+1),B6637)</f>
        <v>1</v>
      </c>
      <c r="C6638" s="1">
        <f>IF(C6637+1=Protocol!$V$21,0,C6637+1)</f>
        <v>6</v>
      </c>
      <c r="D6638" s="1">
        <f t="shared" si="223"/>
        <v>1</v>
      </c>
      <c r="E6638" s="1" t="str">
        <f>INDEX(Protocol[Mark],MATCH(C6638,Protocol[Step],0))</f>
        <v>4P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447010001</v>
      </c>
      <c r="H6638" s="134">
        <f>Systematic[[#This Row],[SampleVariableLabel]]+100*Systematic[[#This Row],[State]]</f>
        <v>447010601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447</v>
      </c>
      <c r="B6639" s="1">
        <f>IF(C6639=0,IF(B6638=Protocol!$V$20,1,B6638+1),B6638)</f>
        <v>1</v>
      </c>
      <c r="C6639" s="1">
        <f>IF(C6638+1=Protocol!$V$21,0,C6638+1)</f>
        <v>7</v>
      </c>
      <c r="D6639" s="1">
        <f t="shared" si="223"/>
        <v>2</v>
      </c>
      <c r="E6639" s="1" t="str">
        <f>INDEX(Protocol[Mark],MATCH(C6639,Protocol[Step],0))</f>
        <v>5G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447010002</v>
      </c>
      <c r="H6639" s="134">
        <f>Systematic[[#This Row],[SampleVariableLabel]]+100*Systematic[[#This Row],[State]]</f>
        <v>447010702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447</v>
      </c>
      <c r="B6640" s="1">
        <f>IF(C6640=0,IF(B6639=Protocol!$V$20,1,B6639+1),B6639)</f>
        <v>1</v>
      </c>
      <c r="C6640" s="1">
        <f>IF(C6639+1=Protocol!$V$21,0,C6639+1)</f>
        <v>8</v>
      </c>
      <c r="D6640" s="1">
        <f t="shared" si="223"/>
        <v>3</v>
      </c>
      <c r="E6640" s="1" t="str">
        <f>INDEX(Protocol[Mark],MATCH(C6640,Protocol[Step],0))</f>
        <v>6S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447010003</v>
      </c>
      <c r="H6640" s="134">
        <f>Systematic[[#This Row],[SampleVariableLabel]]+100*Systematic[[#This Row],[State]]</f>
        <v>447010803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447</v>
      </c>
      <c r="B6641" s="1">
        <f>IF(C6641=0,IF(B6640=Protocol!$V$20,1,B6640+1),B6640)</f>
        <v>1</v>
      </c>
      <c r="C6641" s="1">
        <f>IF(C6640+1=Protocol!$V$21,0,C6640+1)</f>
        <v>9</v>
      </c>
      <c r="D6641" s="1">
        <f t="shared" si="223"/>
        <v>4</v>
      </c>
      <c r="E6641" s="1" t="str">
        <f>INDEX(Protocol[Mark],MATCH(C6641,Protocol[Step],0))</f>
        <v>7Gp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447010004</v>
      </c>
      <c r="H6641" s="134">
        <f>Systematic[[#This Row],[SampleVariableLabel]]+100*Systematic[[#This Row],[State]]</f>
        <v>447010904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447</v>
      </c>
      <c r="B6642" s="1">
        <f>IF(C6642=0,IF(B6641=Protocol!$V$20,1,B6641+1),B6641)</f>
        <v>1</v>
      </c>
      <c r="C6642" s="1">
        <f>IF(C6641+1=Protocol!$V$21,0,C6641+1)</f>
        <v>10</v>
      </c>
      <c r="D6642" s="1">
        <f t="shared" si="223"/>
        <v>5</v>
      </c>
      <c r="E6642" s="1" t="str">
        <f>INDEX(Protocol[Mark],MATCH(C6642,Protocol[Step],0))</f>
        <v>8U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447010005</v>
      </c>
      <c r="H6642" s="134">
        <f>Systematic[[#This Row],[SampleVariableLabel]]+100*Systematic[[#This Row],[State]]</f>
        <v>447011005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447</v>
      </c>
      <c r="B6643" s="1">
        <f>IF(C6643=0,IF(B6642=Protocol!$V$20,1,B6642+1),B6642)</f>
        <v>1</v>
      </c>
      <c r="C6643" s="1">
        <f>IF(C6642+1=Protocol!$V$21,0,C6642+1)</f>
        <v>11</v>
      </c>
      <c r="D6643" s="1">
        <f t="shared" si="223"/>
        <v>6</v>
      </c>
      <c r="E6643" s="1" t="str">
        <f>INDEX(Protocol[Mark],MATCH(C6643,Protocol[Step],0))</f>
        <v>9Rot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447010006</v>
      </c>
      <c r="H6643" s="134">
        <f>Systematic[[#This Row],[SampleVariableLabel]]+100*Systematic[[#This Row],[State]]</f>
        <v>447011106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447</v>
      </c>
      <c r="B6644" s="1">
        <f>IF(C6644=0,IF(B6643=Protocol!$V$20,1,B6643+1),B6643)</f>
        <v>1</v>
      </c>
      <c r="C6644" s="1">
        <f>IF(C6643+1=Protocol!$V$21,0,C6643+1)</f>
        <v>12</v>
      </c>
      <c r="D6644" s="1">
        <f t="shared" si="223"/>
        <v>1</v>
      </c>
      <c r="E6644" s="1" t="str">
        <f>INDEX(Protocol[Mark],MATCH(C6644,Protocol[Step],0))</f>
        <v>10Ama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447010001</v>
      </c>
      <c r="H6644" s="134">
        <f>Systematic[[#This Row],[SampleVariableLabel]]+100*Systematic[[#This Row],[State]]</f>
        <v>447011201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448</v>
      </c>
      <c r="B6645" s="1">
        <f>IF(C6645=0,IF(B6644=Protocol!$V$20,1,B6644+1),B6644)</f>
        <v>1</v>
      </c>
      <c r="C6645" s="1">
        <f>IF(C6644+1=Protocol!$V$21,0,C6644+1)</f>
        <v>0</v>
      </c>
      <c r="D6645" s="1">
        <f t="shared" si="223"/>
        <v>2</v>
      </c>
      <c r="E6645" s="1" t="str">
        <f>INDEX(Protocol[Mark],MATCH(C6645,Protocol[Step],0))</f>
        <v>0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448010002</v>
      </c>
      <c r="H6645" s="134">
        <f>Systematic[[#This Row],[SampleVariableLabel]]+100*Systematic[[#This Row],[State]]</f>
        <v>448010002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448</v>
      </c>
      <c r="B6646" s="1">
        <f>IF(C6646=0,IF(B6645=Protocol!$V$20,1,B6645+1),B6645)</f>
        <v>1</v>
      </c>
      <c r="C6646" s="1">
        <f>IF(C6645+1=Protocol!$V$21,0,C6645+1)</f>
        <v>1</v>
      </c>
      <c r="D6646" s="1">
        <f t="shared" si="223"/>
        <v>3</v>
      </c>
      <c r="E6646" s="1" t="str">
        <f>INDEX(Protocol[Mark],MATCH(C6646,Protocol[Step],0))</f>
        <v>1D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448010003</v>
      </c>
      <c r="H6646" s="134">
        <f>Systematic[[#This Row],[SampleVariableLabel]]+100*Systematic[[#This Row],[State]]</f>
        <v>448010103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448</v>
      </c>
      <c r="B6647" s="1">
        <f>IF(C6647=0,IF(B6646=Protocol!$V$20,1,B6646+1),B6646)</f>
        <v>1</v>
      </c>
      <c r="C6647" s="1">
        <f>IF(C6646+1=Protocol!$V$21,0,C6646+1)</f>
        <v>2</v>
      </c>
      <c r="D6647" s="1">
        <f t="shared" si="223"/>
        <v>4</v>
      </c>
      <c r="E6647" s="1" t="str">
        <f>INDEX(Protocol[Mark],MATCH(C6647,Protocol[Step],0))</f>
        <v>(M.1)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448010004</v>
      </c>
      <c r="H6647" s="134">
        <f>Systematic[[#This Row],[SampleVariableLabel]]+100*Systematic[[#This Row],[State]]</f>
        <v>448010204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448</v>
      </c>
      <c r="B6648" s="1">
        <f>IF(C6648=0,IF(B6647=Protocol!$V$20,1,B6647+1),B6647)</f>
        <v>1</v>
      </c>
      <c r="C6648" s="1">
        <f>IF(C6647+1=Protocol!$V$21,0,C6647+1)</f>
        <v>3</v>
      </c>
      <c r="D6648" s="1">
        <f t="shared" si="223"/>
        <v>5</v>
      </c>
      <c r="E6648" s="1" t="str">
        <f>INDEX(Protocol[Mark],MATCH(C6648,Protocol[Step],0))</f>
        <v>2Oct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448010005</v>
      </c>
      <c r="H6648" s="134">
        <f>Systematic[[#This Row],[SampleVariableLabel]]+100*Systematic[[#This Row],[State]]</f>
        <v>448010305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448</v>
      </c>
      <c r="B6649" s="1">
        <f>IF(C6649=0,IF(B6648=Protocol!$V$20,1,B6648+1),B6648)</f>
        <v>1</v>
      </c>
      <c r="C6649" s="1">
        <f>IF(C6648+1=Protocol!$V$21,0,C6648+1)</f>
        <v>4</v>
      </c>
      <c r="D6649" s="1">
        <f t="shared" si="223"/>
        <v>6</v>
      </c>
      <c r="E6649" s="1" t="str">
        <f>INDEX(Protocol[Mark],MATCH(C6649,Protocol[Step],0))</f>
        <v>3M2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448010006</v>
      </c>
      <c r="H6649" s="134">
        <f>Systematic[[#This Row],[SampleVariableLabel]]+100*Systematic[[#This Row],[State]]</f>
        <v>448010406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448</v>
      </c>
      <c r="B6650" s="1">
        <f>IF(C6650=0,IF(B6649=Protocol!$V$20,1,B6649+1),B6649)</f>
        <v>1</v>
      </c>
      <c r="C6650" s="1">
        <f>IF(C6649+1=Protocol!$V$21,0,C6649+1)</f>
        <v>5</v>
      </c>
      <c r="D6650" s="1">
        <f t="shared" si="223"/>
        <v>1</v>
      </c>
      <c r="E6650" s="1" t="str">
        <f>INDEX(Protocol[Mark],MATCH(C6650,Protocol[Step],0))</f>
        <v>M(c)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448010001</v>
      </c>
      <c r="H6650" s="134">
        <f>Systematic[[#This Row],[SampleVariableLabel]]+100*Systematic[[#This Row],[State]]</f>
        <v>448010501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448</v>
      </c>
      <c r="B6651" s="1">
        <f>IF(C6651=0,IF(B6650=Protocol!$V$20,1,B6650+1),B6650)</f>
        <v>1</v>
      </c>
      <c r="C6651" s="1">
        <f>IF(C6650+1=Protocol!$V$21,0,C6650+1)</f>
        <v>6</v>
      </c>
      <c r="D6651" s="1">
        <f t="shared" si="223"/>
        <v>2</v>
      </c>
      <c r="E6651" s="1" t="str">
        <f>INDEX(Protocol[Mark],MATCH(C6651,Protocol[Step],0))</f>
        <v>4P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448010002</v>
      </c>
      <c r="H6651" s="134">
        <f>Systematic[[#This Row],[SampleVariableLabel]]+100*Systematic[[#This Row],[State]]</f>
        <v>448010602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448</v>
      </c>
      <c r="B6652" s="1">
        <f>IF(C6652=0,IF(B6651=Protocol!$V$20,1,B6651+1),B6651)</f>
        <v>1</v>
      </c>
      <c r="C6652" s="1">
        <f>IF(C6651+1=Protocol!$V$21,0,C6651+1)</f>
        <v>7</v>
      </c>
      <c r="D6652" s="1">
        <f t="shared" si="223"/>
        <v>3</v>
      </c>
      <c r="E6652" s="1" t="str">
        <f>INDEX(Protocol[Mark],MATCH(C6652,Protocol[Step],0))</f>
        <v>5G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448010003</v>
      </c>
      <c r="H6652" s="134">
        <f>Systematic[[#This Row],[SampleVariableLabel]]+100*Systematic[[#This Row],[State]]</f>
        <v>448010703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448</v>
      </c>
      <c r="B6653" s="1">
        <f>IF(C6653=0,IF(B6652=Protocol!$V$20,1,B6652+1),B6652)</f>
        <v>1</v>
      </c>
      <c r="C6653" s="1">
        <f>IF(C6652+1=Protocol!$V$21,0,C6652+1)</f>
        <v>8</v>
      </c>
      <c r="D6653" s="1">
        <f t="shared" si="223"/>
        <v>4</v>
      </c>
      <c r="E6653" s="1" t="str">
        <f>INDEX(Protocol[Mark],MATCH(C6653,Protocol[Step],0))</f>
        <v>6S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448010004</v>
      </c>
      <c r="H6653" s="134">
        <f>Systematic[[#This Row],[SampleVariableLabel]]+100*Systematic[[#This Row],[State]]</f>
        <v>448010804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448</v>
      </c>
      <c r="B6654" s="1">
        <f>IF(C6654=0,IF(B6653=Protocol!$V$20,1,B6653+1),B6653)</f>
        <v>1</v>
      </c>
      <c r="C6654" s="1">
        <f>IF(C6653+1=Protocol!$V$21,0,C6653+1)</f>
        <v>9</v>
      </c>
      <c r="D6654" s="1">
        <f t="shared" si="223"/>
        <v>5</v>
      </c>
      <c r="E6654" s="1" t="str">
        <f>INDEX(Protocol[Mark],MATCH(C6654,Protocol[Step],0))</f>
        <v>7Gp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448010005</v>
      </c>
      <c r="H6654" s="134">
        <f>Systematic[[#This Row],[SampleVariableLabel]]+100*Systematic[[#This Row],[State]]</f>
        <v>448010905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448</v>
      </c>
      <c r="B6655" s="1">
        <f>IF(C6655=0,IF(B6654=Protocol!$V$20,1,B6654+1),B6654)</f>
        <v>1</v>
      </c>
      <c r="C6655" s="1">
        <f>IF(C6654+1=Protocol!$V$21,0,C6654+1)</f>
        <v>10</v>
      </c>
      <c r="D6655" s="1">
        <f t="shared" si="223"/>
        <v>6</v>
      </c>
      <c r="E6655" s="1" t="str">
        <f>INDEX(Protocol[Mark],MATCH(C6655,Protocol[Step],0))</f>
        <v>8U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448010006</v>
      </c>
      <c r="H6655" s="134">
        <f>Systematic[[#This Row],[SampleVariableLabel]]+100*Systematic[[#This Row],[State]]</f>
        <v>448011006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448</v>
      </c>
      <c r="B6656" s="1">
        <f>IF(C6656=0,IF(B6655=Protocol!$V$20,1,B6655+1),B6655)</f>
        <v>1</v>
      </c>
      <c r="C6656" s="1">
        <f>IF(C6655+1=Protocol!$V$21,0,C6655+1)</f>
        <v>11</v>
      </c>
      <c r="D6656" s="1">
        <f t="shared" si="223"/>
        <v>1</v>
      </c>
      <c r="E6656" s="1" t="str">
        <f>INDEX(Protocol[Mark],MATCH(C6656,Protocol[Step],0))</f>
        <v>9Rot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448010001</v>
      </c>
      <c r="H6656" s="134">
        <f>Systematic[[#This Row],[SampleVariableLabel]]+100*Systematic[[#This Row],[State]]</f>
        <v>448011101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448</v>
      </c>
      <c r="B6657" s="1">
        <f>IF(C6657=0,IF(B6656=Protocol!$V$20,1,B6656+1),B6656)</f>
        <v>1</v>
      </c>
      <c r="C6657" s="1">
        <f>IF(C6656+1=Protocol!$V$21,0,C6656+1)</f>
        <v>12</v>
      </c>
      <c r="D6657" s="1">
        <f t="shared" si="223"/>
        <v>2</v>
      </c>
      <c r="E6657" s="1" t="str">
        <f>INDEX(Protocol[Mark],MATCH(C6657,Protocol[Step],0))</f>
        <v>10Ama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448010002</v>
      </c>
      <c r="H6657" s="134">
        <f>Systematic[[#This Row],[SampleVariableLabel]]+100*Systematic[[#This Row],[State]]</f>
        <v>448011202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449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0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449010003</v>
      </c>
      <c r="H6658" s="134">
        <f>Systematic[[#This Row],[SampleVariableLabel]]+100*Systematic[[#This Row],[State]]</f>
        <v>449010003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449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449010004</v>
      </c>
      <c r="H6659" s="134">
        <f>Systematic[[#This Row],[SampleVariableLabel]]+100*Systematic[[#This Row],[State]]</f>
        <v>449010104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449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(M.1)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449010005</v>
      </c>
      <c r="H6660" s="134">
        <f>Systematic[[#This Row],[SampleVariableLabel]]+100*Systematic[[#This Row],[State]]</f>
        <v>449010205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449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2Oct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449010006</v>
      </c>
      <c r="H6661" s="134">
        <f>Systematic[[#This Row],[SampleVariableLabel]]+100*Systematic[[#This Row],[State]]</f>
        <v>449010306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449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3M2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449010001</v>
      </c>
      <c r="H6662" s="134">
        <f>Systematic[[#This Row],[SampleVariableLabel]]+100*Systematic[[#This Row],[State]]</f>
        <v>449010401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449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M(c)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449010002</v>
      </c>
      <c r="H6663" s="134">
        <f>Systematic[[#This Row],[SampleVariableLabel]]+100*Systematic[[#This Row],[State]]</f>
        <v>449010502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449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4P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449010003</v>
      </c>
      <c r="H6664" s="134">
        <f>Systematic[[#This Row],[SampleVariableLabel]]+100*Systematic[[#This Row],[State]]</f>
        <v>449010603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449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5G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449010004</v>
      </c>
      <c r="H6665" s="134">
        <f>Systematic[[#This Row],[SampleVariableLabel]]+100*Systematic[[#This Row],[State]]</f>
        <v>449010704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449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6S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449010005</v>
      </c>
      <c r="H6666" s="134">
        <f>Systematic[[#This Row],[SampleVariableLabel]]+100*Systematic[[#This Row],[State]]</f>
        <v>449010805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449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7Gp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449010006</v>
      </c>
      <c r="H6667" s="134">
        <f>Systematic[[#This Row],[SampleVariableLabel]]+100*Systematic[[#This Row],[State]]</f>
        <v>449010906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449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8U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449010001</v>
      </c>
      <c r="H6668" s="134">
        <f>Systematic[[#This Row],[SampleVariableLabel]]+100*Systematic[[#This Row],[State]]</f>
        <v>449011001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449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9Rot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449010002</v>
      </c>
      <c r="H6669" s="134">
        <f>Systematic[[#This Row],[SampleVariableLabel]]+100*Systematic[[#This Row],[State]]</f>
        <v>449011102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449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10Ama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449010003</v>
      </c>
      <c r="H6670" s="134">
        <f>Systematic[[#This Row],[SampleVariableLabel]]+100*Systematic[[#This Row],[State]]</f>
        <v>449011203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450</v>
      </c>
      <c r="B6671" s="1">
        <f>IF(C6671=0,IF(B6670=Protocol!$V$20,1,B6670+1),B6670)</f>
        <v>1</v>
      </c>
      <c r="C6671" s="1">
        <f>IF(C6670+1=Protocol!$V$21,0,C6670+1)</f>
        <v>0</v>
      </c>
      <c r="D6671" s="1">
        <f t="shared" si="225"/>
        <v>4</v>
      </c>
      <c r="E6671" s="1" t="str">
        <f>INDEX(Protocol[Mark],MATCH(C6671,Protocol[Step],0))</f>
        <v>0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450010004</v>
      </c>
      <c r="H6671" s="134">
        <f>Systematic[[#This Row],[SampleVariableLabel]]+100*Systematic[[#This Row],[State]]</f>
        <v>450010004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450</v>
      </c>
      <c r="B6672" s="1">
        <f>IF(C6672=0,IF(B6671=Protocol!$V$20,1,B6671+1),B6671)</f>
        <v>1</v>
      </c>
      <c r="C6672" s="1">
        <f>IF(C6671+1=Protocol!$V$21,0,C6671+1)</f>
        <v>1</v>
      </c>
      <c r="D6672" s="1">
        <f t="shared" si="225"/>
        <v>5</v>
      </c>
      <c r="E6672" s="1" t="str">
        <f>INDEX(Protocol[Mark],MATCH(C6672,Protocol[Step],0))</f>
        <v>1D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450010005</v>
      </c>
      <c r="H6672" s="134">
        <f>Systematic[[#This Row],[SampleVariableLabel]]+100*Systematic[[#This Row],[State]]</f>
        <v>450010105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450</v>
      </c>
      <c r="B6673" s="1">
        <f>IF(C6673=0,IF(B6672=Protocol!$V$20,1,B6672+1),B6672)</f>
        <v>1</v>
      </c>
      <c r="C6673" s="1">
        <f>IF(C6672+1=Protocol!$V$21,0,C6672+1)</f>
        <v>2</v>
      </c>
      <c r="D6673" s="1">
        <f t="shared" si="225"/>
        <v>6</v>
      </c>
      <c r="E6673" s="1" t="str">
        <f>INDEX(Protocol[Mark],MATCH(C6673,Protocol[Step],0))</f>
        <v>(M.1)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450010006</v>
      </c>
      <c r="H6673" s="134">
        <f>Systematic[[#This Row],[SampleVariableLabel]]+100*Systematic[[#This Row],[State]]</f>
        <v>450010206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450</v>
      </c>
      <c r="B6674" s="1">
        <f>IF(C6674=0,IF(B6673=Protocol!$V$20,1,B6673+1),B6673)</f>
        <v>1</v>
      </c>
      <c r="C6674" s="1">
        <f>IF(C6673+1=Protocol!$V$21,0,C6673+1)</f>
        <v>3</v>
      </c>
      <c r="D6674" s="1">
        <f t="shared" si="225"/>
        <v>1</v>
      </c>
      <c r="E6674" s="1" t="str">
        <f>INDEX(Protocol[Mark],MATCH(C6674,Protocol[Step],0))</f>
        <v>2Oct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450010001</v>
      </c>
      <c r="H6674" s="134">
        <f>Systematic[[#This Row],[SampleVariableLabel]]+100*Systematic[[#This Row],[State]]</f>
        <v>450010301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450</v>
      </c>
      <c r="B6675" s="1">
        <f>IF(C6675=0,IF(B6674=Protocol!$V$20,1,B6674+1),B6674)</f>
        <v>1</v>
      </c>
      <c r="C6675" s="1">
        <f>IF(C6674+1=Protocol!$V$21,0,C6674+1)</f>
        <v>4</v>
      </c>
      <c r="D6675" s="1">
        <f t="shared" si="225"/>
        <v>2</v>
      </c>
      <c r="E6675" s="1" t="str">
        <f>INDEX(Protocol[Mark],MATCH(C6675,Protocol[Step],0))</f>
        <v>3M2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450010002</v>
      </c>
      <c r="H6675" s="134">
        <f>Systematic[[#This Row],[SampleVariableLabel]]+100*Systematic[[#This Row],[State]]</f>
        <v>450010402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450</v>
      </c>
      <c r="B6676" s="1">
        <f>IF(C6676=0,IF(B6675=Protocol!$V$20,1,B6675+1),B6675)</f>
        <v>1</v>
      </c>
      <c r="C6676" s="1">
        <f>IF(C6675+1=Protocol!$V$21,0,C6675+1)</f>
        <v>5</v>
      </c>
      <c r="D6676" s="1">
        <f t="shared" si="225"/>
        <v>3</v>
      </c>
      <c r="E6676" s="1" t="str">
        <f>INDEX(Protocol[Mark],MATCH(C6676,Protocol[Step],0))</f>
        <v>M(c)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450010003</v>
      </c>
      <c r="H6676" s="134">
        <f>Systematic[[#This Row],[SampleVariableLabel]]+100*Systematic[[#This Row],[State]]</f>
        <v>450010503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450</v>
      </c>
      <c r="B6677" s="1">
        <f>IF(C6677=0,IF(B6676=Protocol!$V$20,1,B6676+1),B6676)</f>
        <v>1</v>
      </c>
      <c r="C6677" s="1">
        <f>IF(C6676+1=Protocol!$V$21,0,C6676+1)</f>
        <v>6</v>
      </c>
      <c r="D6677" s="1">
        <f t="shared" si="225"/>
        <v>4</v>
      </c>
      <c r="E6677" s="1" t="str">
        <f>INDEX(Protocol[Mark],MATCH(C6677,Protocol[Step],0))</f>
        <v>4P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450010004</v>
      </c>
      <c r="H6677" s="134">
        <f>Systematic[[#This Row],[SampleVariableLabel]]+100*Systematic[[#This Row],[State]]</f>
        <v>450010604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450</v>
      </c>
      <c r="B6678" s="1">
        <f>IF(C6678=0,IF(B6677=Protocol!$V$20,1,B6677+1),B6677)</f>
        <v>1</v>
      </c>
      <c r="C6678" s="1">
        <f>IF(C6677+1=Protocol!$V$21,0,C6677+1)</f>
        <v>7</v>
      </c>
      <c r="D6678" s="1">
        <f t="shared" si="225"/>
        <v>5</v>
      </c>
      <c r="E6678" s="1" t="str">
        <f>INDEX(Protocol[Mark],MATCH(C6678,Protocol[Step],0))</f>
        <v>5G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450010005</v>
      </c>
      <c r="H6678" s="134">
        <f>Systematic[[#This Row],[SampleVariableLabel]]+100*Systematic[[#This Row],[State]]</f>
        <v>450010705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450</v>
      </c>
      <c r="B6679" s="1">
        <f>IF(C6679=0,IF(B6678=Protocol!$V$20,1,B6678+1),B6678)</f>
        <v>1</v>
      </c>
      <c r="C6679" s="1">
        <f>IF(C6678+1=Protocol!$V$21,0,C6678+1)</f>
        <v>8</v>
      </c>
      <c r="D6679" s="1">
        <f t="shared" si="225"/>
        <v>6</v>
      </c>
      <c r="E6679" s="1" t="str">
        <f>INDEX(Protocol[Mark],MATCH(C6679,Protocol[Step],0))</f>
        <v>6S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450010006</v>
      </c>
      <c r="H6679" s="134">
        <f>Systematic[[#This Row],[SampleVariableLabel]]+100*Systematic[[#This Row],[State]]</f>
        <v>450010806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450</v>
      </c>
      <c r="B6680" s="1">
        <f>IF(C6680=0,IF(B6679=Protocol!$V$20,1,B6679+1),B6679)</f>
        <v>1</v>
      </c>
      <c r="C6680" s="1">
        <f>IF(C6679+1=Protocol!$V$21,0,C6679+1)</f>
        <v>9</v>
      </c>
      <c r="D6680" s="1">
        <f t="shared" si="225"/>
        <v>1</v>
      </c>
      <c r="E6680" s="1" t="str">
        <f>INDEX(Protocol[Mark],MATCH(C6680,Protocol[Step],0))</f>
        <v>7Gp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450010001</v>
      </c>
      <c r="H6680" s="134">
        <f>Systematic[[#This Row],[SampleVariableLabel]]+100*Systematic[[#This Row],[State]]</f>
        <v>450010901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450</v>
      </c>
      <c r="B6681" s="1">
        <f>IF(C6681=0,IF(B6680=Protocol!$V$20,1,B6680+1),B6680)</f>
        <v>1</v>
      </c>
      <c r="C6681" s="1">
        <f>IF(C6680+1=Protocol!$V$21,0,C6680+1)</f>
        <v>10</v>
      </c>
      <c r="D6681" s="1">
        <f t="shared" si="225"/>
        <v>2</v>
      </c>
      <c r="E6681" s="1" t="str">
        <f>INDEX(Protocol[Mark],MATCH(C6681,Protocol[Step],0))</f>
        <v>8U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450010002</v>
      </c>
      <c r="H6681" s="134">
        <f>Systematic[[#This Row],[SampleVariableLabel]]+100*Systematic[[#This Row],[State]]</f>
        <v>450011002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450</v>
      </c>
      <c r="B6682" s="1">
        <f>IF(C6682=0,IF(B6681=Protocol!$V$20,1,B6681+1),B6681)</f>
        <v>1</v>
      </c>
      <c r="C6682" s="1">
        <f>IF(C6681+1=Protocol!$V$21,0,C6681+1)</f>
        <v>11</v>
      </c>
      <c r="D6682" s="1">
        <f t="shared" si="225"/>
        <v>3</v>
      </c>
      <c r="E6682" s="1" t="str">
        <f>INDEX(Protocol[Mark],MATCH(C6682,Protocol[Step],0))</f>
        <v>9Rot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450010003</v>
      </c>
      <c r="H6682" s="134">
        <f>Systematic[[#This Row],[SampleVariableLabel]]+100*Systematic[[#This Row],[State]]</f>
        <v>450011103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450</v>
      </c>
      <c r="B6683" s="1">
        <f>IF(C6683=0,IF(B6682=Protocol!$V$20,1,B6682+1),B6682)</f>
        <v>1</v>
      </c>
      <c r="C6683" s="1">
        <f>IF(C6682+1=Protocol!$V$21,0,C6682+1)</f>
        <v>12</v>
      </c>
      <c r="D6683" s="1">
        <f t="shared" si="225"/>
        <v>4</v>
      </c>
      <c r="E6683" s="1" t="str">
        <f>INDEX(Protocol[Mark],MATCH(C6683,Protocol[Step],0))</f>
        <v>10Ama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450010004</v>
      </c>
      <c r="H6683" s="134">
        <f>Systematic[[#This Row],[SampleVariableLabel]]+100*Systematic[[#This Row],[State]]</f>
        <v>450011204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451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0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451010005</v>
      </c>
      <c r="H6684" s="134">
        <f>Systematic[[#This Row],[SampleVariableLabel]]+100*Systematic[[#This Row],[State]]</f>
        <v>451010005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451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451010006</v>
      </c>
      <c r="H6685" s="134">
        <f>Systematic[[#This Row],[SampleVariableLabel]]+100*Systematic[[#This Row],[State]]</f>
        <v>451010106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451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(M.1)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451010001</v>
      </c>
      <c r="H6686" s="134">
        <f>Systematic[[#This Row],[SampleVariableLabel]]+100*Systematic[[#This Row],[State]]</f>
        <v>451010201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451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2Oct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451010002</v>
      </c>
      <c r="H6687" s="134">
        <f>Systematic[[#This Row],[SampleVariableLabel]]+100*Systematic[[#This Row],[State]]</f>
        <v>451010302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451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3M2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451010003</v>
      </c>
      <c r="H6688" s="134">
        <f>Systematic[[#This Row],[SampleVariableLabel]]+100*Systematic[[#This Row],[State]]</f>
        <v>451010403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451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M(c)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451010004</v>
      </c>
      <c r="H6689" s="134">
        <f>Systematic[[#This Row],[SampleVariableLabel]]+100*Systematic[[#This Row],[State]]</f>
        <v>451010504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451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4P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451010005</v>
      </c>
      <c r="H6690" s="134">
        <f>Systematic[[#This Row],[SampleVariableLabel]]+100*Systematic[[#This Row],[State]]</f>
        <v>451010605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451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5G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451010006</v>
      </c>
      <c r="H6691" s="134">
        <f>Systematic[[#This Row],[SampleVariableLabel]]+100*Systematic[[#This Row],[State]]</f>
        <v>451010706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451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6S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451010001</v>
      </c>
      <c r="H6692" s="134">
        <f>Systematic[[#This Row],[SampleVariableLabel]]+100*Systematic[[#This Row],[State]]</f>
        <v>451010801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451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7Gp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451010002</v>
      </c>
      <c r="H6693" s="134">
        <f>Systematic[[#This Row],[SampleVariableLabel]]+100*Systematic[[#This Row],[State]]</f>
        <v>451010902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451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8U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451010003</v>
      </c>
      <c r="H6694" s="134">
        <f>Systematic[[#This Row],[SampleVariableLabel]]+100*Systematic[[#This Row],[State]]</f>
        <v>451011003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451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9Rot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451010004</v>
      </c>
      <c r="H6695" s="134">
        <f>Systematic[[#This Row],[SampleVariableLabel]]+100*Systematic[[#This Row],[State]]</f>
        <v>451011104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451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10Ama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451010005</v>
      </c>
      <c r="H6696" s="134">
        <f>Systematic[[#This Row],[SampleVariableLabel]]+100*Systematic[[#This Row],[State]]</f>
        <v>451011205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452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0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452010006</v>
      </c>
      <c r="H6697" s="134">
        <f>Systematic[[#This Row],[SampleVariableLabel]]+100*Systematic[[#This Row],[State]]</f>
        <v>452010006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452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1D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452010001</v>
      </c>
      <c r="H6698" s="134">
        <f>Systematic[[#This Row],[SampleVariableLabel]]+100*Systematic[[#This Row],[State]]</f>
        <v>452010101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452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(M.1)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452010002</v>
      </c>
      <c r="H6699" s="134">
        <f>Systematic[[#This Row],[SampleVariableLabel]]+100*Systematic[[#This Row],[State]]</f>
        <v>452010202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452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2Oct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452010003</v>
      </c>
      <c r="H6700" s="134">
        <f>Systematic[[#This Row],[SampleVariableLabel]]+100*Systematic[[#This Row],[State]]</f>
        <v>452010303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452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3M2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452010004</v>
      </c>
      <c r="H6701" s="134">
        <f>Systematic[[#This Row],[SampleVariableLabel]]+100*Systematic[[#This Row],[State]]</f>
        <v>452010404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452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M(c)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452010005</v>
      </c>
      <c r="H6702" s="134">
        <f>Systematic[[#This Row],[SampleVariableLabel]]+100*Systematic[[#This Row],[State]]</f>
        <v>452010505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452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4P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452010006</v>
      </c>
      <c r="H6703" s="134">
        <f>Systematic[[#This Row],[SampleVariableLabel]]+100*Systematic[[#This Row],[State]]</f>
        <v>452010606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452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5G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452010001</v>
      </c>
      <c r="H6704" s="134">
        <f>Systematic[[#This Row],[SampleVariableLabel]]+100*Systematic[[#This Row],[State]]</f>
        <v>452010701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452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6S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452010002</v>
      </c>
      <c r="H6705" s="134">
        <f>Systematic[[#This Row],[SampleVariableLabel]]+100*Systematic[[#This Row],[State]]</f>
        <v>452010802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452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7Gp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452010003</v>
      </c>
      <c r="H6706" s="134">
        <f>Systematic[[#This Row],[SampleVariableLabel]]+100*Systematic[[#This Row],[State]]</f>
        <v>452010903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452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8U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452010004</v>
      </c>
      <c r="H6707" s="134">
        <f>Systematic[[#This Row],[SampleVariableLabel]]+100*Systematic[[#This Row],[State]]</f>
        <v>452011004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452</v>
      </c>
      <c r="B6708" s="1">
        <f>IF(C6708=0,IF(B6707=Protocol!$V$20,1,B6707+1),B6707)</f>
        <v>1</v>
      </c>
      <c r="C6708" s="1">
        <f>IF(C6707+1=Protocol!$V$21,0,C6707+1)</f>
        <v>11</v>
      </c>
      <c r="D6708" s="1">
        <f t="shared" si="225"/>
        <v>5</v>
      </c>
      <c r="E6708" s="1" t="str">
        <f>INDEX(Protocol[Mark],MATCH(C6708,Protocol[Step],0))</f>
        <v>9Rot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452010005</v>
      </c>
      <c r="H6708" s="134">
        <f>Systematic[[#This Row],[SampleVariableLabel]]+100*Systematic[[#This Row],[State]]</f>
        <v>452011105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452</v>
      </c>
      <c r="B6709" s="1">
        <f>IF(C6709=0,IF(B6708=Protocol!$V$20,1,B6708+1),B6708)</f>
        <v>1</v>
      </c>
      <c r="C6709" s="1">
        <f>IF(C6708+1=Protocol!$V$21,0,C6708+1)</f>
        <v>12</v>
      </c>
      <c r="D6709" s="1">
        <f t="shared" si="225"/>
        <v>6</v>
      </c>
      <c r="E6709" s="1" t="str">
        <f>INDEX(Protocol[Mark],MATCH(C6709,Protocol[Step],0))</f>
        <v>10Ama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452010006</v>
      </c>
      <c r="H6709" s="134">
        <f>Systematic[[#This Row],[SampleVariableLabel]]+100*Systematic[[#This Row],[State]]</f>
        <v>452011206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453</v>
      </c>
      <c r="B6710" s="1">
        <f>IF(C6710=0,IF(B6709=Protocol!$V$20,1,B6709+1),B6709)</f>
        <v>1</v>
      </c>
      <c r="C6710" s="1">
        <f>IF(C6709+1=Protocol!$V$21,0,C6709+1)</f>
        <v>0</v>
      </c>
      <c r="D6710" s="1">
        <f t="shared" si="225"/>
        <v>1</v>
      </c>
      <c r="E6710" s="1" t="str">
        <f>INDEX(Protocol[Mark],MATCH(C6710,Protocol[Step],0))</f>
        <v>0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453010001</v>
      </c>
      <c r="H6710" s="134">
        <f>Systematic[[#This Row],[SampleVariableLabel]]+100*Systematic[[#This Row],[State]]</f>
        <v>453010001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453</v>
      </c>
      <c r="B6711" s="1">
        <f>IF(C6711=0,IF(B6710=Protocol!$V$20,1,B6710+1),B6710)</f>
        <v>1</v>
      </c>
      <c r="C6711" s="1">
        <f>IF(C6710+1=Protocol!$V$21,0,C6710+1)</f>
        <v>1</v>
      </c>
      <c r="D6711" s="1">
        <f t="shared" si="225"/>
        <v>2</v>
      </c>
      <c r="E6711" s="1" t="str">
        <f>INDEX(Protocol[Mark],MATCH(C6711,Protocol[Step],0))</f>
        <v>1D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453010002</v>
      </c>
      <c r="H6711" s="134">
        <f>Systematic[[#This Row],[SampleVariableLabel]]+100*Systematic[[#This Row],[State]]</f>
        <v>453010102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453</v>
      </c>
      <c r="B6712" s="1">
        <f>IF(C6712=0,IF(B6711=Protocol!$V$20,1,B6711+1),B6711)</f>
        <v>1</v>
      </c>
      <c r="C6712" s="1">
        <f>IF(C6711+1=Protocol!$V$21,0,C6711+1)</f>
        <v>2</v>
      </c>
      <c r="D6712" s="1">
        <f t="shared" si="225"/>
        <v>3</v>
      </c>
      <c r="E6712" s="1" t="str">
        <f>INDEX(Protocol[Mark],MATCH(C6712,Protocol[Step],0))</f>
        <v>(M.1)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453010003</v>
      </c>
      <c r="H6712" s="134">
        <f>Systematic[[#This Row],[SampleVariableLabel]]+100*Systematic[[#This Row],[State]]</f>
        <v>453010203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453</v>
      </c>
      <c r="B6713" s="1">
        <f>IF(C6713=0,IF(B6712=Protocol!$V$20,1,B6712+1),B6712)</f>
        <v>1</v>
      </c>
      <c r="C6713" s="1">
        <f>IF(C6712+1=Protocol!$V$21,0,C6712+1)</f>
        <v>3</v>
      </c>
      <c r="D6713" s="1">
        <f t="shared" si="225"/>
        <v>4</v>
      </c>
      <c r="E6713" s="1" t="str">
        <f>INDEX(Protocol[Mark],MATCH(C6713,Protocol[Step],0))</f>
        <v>2Oct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453010004</v>
      </c>
      <c r="H6713" s="134">
        <f>Systematic[[#This Row],[SampleVariableLabel]]+100*Systematic[[#This Row],[State]]</f>
        <v>453010304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453</v>
      </c>
      <c r="B6714" s="1">
        <f>IF(C6714=0,IF(B6713=Protocol!$V$20,1,B6713+1),B6713)</f>
        <v>1</v>
      </c>
      <c r="C6714" s="1">
        <f>IF(C6713+1=Protocol!$V$21,0,C6713+1)</f>
        <v>4</v>
      </c>
      <c r="D6714" s="1">
        <f t="shared" si="225"/>
        <v>5</v>
      </c>
      <c r="E6714" s="1" t="str">
        <f>INDEX(Protocol[Mark],MATCH(C6714,Protocol[Step],0))</f>
        <v>3M2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453010005</v>
      </c>
      <c r="H6714" s="134">
        <f>Systematic[[#This Row],[SampleVariableLabel]]+100*Systematic[[#This Row],[State]]</f>
        <v>453010405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453</v>
      </c>
      <c r="B6715" s="1">
        <f>IF(C6715=0,IF(B6714=Protocol!$V$20,1,B6714+1),B6714)</f>
        <v>1</v>
      </c>
      <c r="C6715" s="1">
        <f>IF(C6714+1=Protocol!$V$21,0,C6714+1)</f>
        <v>5</v>
      </c>
      <c r="D6715" s="1">
        <f t="shared" si="225"/>
        <v>6</v>
      </c>
      <c r="E6715" s="1" t="str">
        <f>INDEX(Protocol[Mark],MATCH(C6715,Protocol[Step],0))</f>
        <v>M(c)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453010006</v>
      </c>
      <c r="H6715" s="134">
        <f>Systematic[[#This Row],[SampleVariableLabel]]+100*Systematic[[#This Row],[State]]</f>
        <v>453010506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453</v>
      </c>
      <c r="B6716" s="1">
        <f>IF(C6716=0,IF(B6715=Protocol!$V$20,1,B6715+1),B6715)</f>
        <v>1</v>
      </c>
      <c r="C6716" s="1">
        <f>IF(C6715+1=Protocol!$V$21,0,C6715+1)</f>
        <v>6</v>
      </c>
      <c r="D6716" s="1">
        <f t="shared" si="225"/>
        <v>1</v>
      </c>
      <c r="E6716" s="1" t="str">
        <f>INDEX(Protocol[Mark],MATCH(C6716,Protocol[Step],0))</f>
        <v>4P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453010001</v>
      </c>
      <c r="H6716" s="134">
        <f>Systematic[[#This Row],[SampleVariableLabel]]+100*Systematic[[#This Row],[State]]</f>
        <v>453010601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453</v>
      </c>
      <c r="B6717" s="1">
        <f>IF(C6717=0,IF(B6716=Protocol!$V$20,1,B6716+1),B6716)</f>
        <v>1</v>
      </c>
      <c r="C6717" s="1">
        <f>IF(C6716+1=Protocol!$V$21,0,C6716+1)</f>
        <v>7</v>
      </c>
      <c r="D6717" s="1">
        <f t="shared" si="225"/>
        <v>2</v>
      </c>
      <c r="E6717" s="1" t="str">
        <f>INDEX(Protocol[Mark],MATCH(C6717,Protocol[Step],0))</f>
        <v>5G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453010002</v>
      </c>
      <c r="H6717" s="134">
        <f>Systematic[[#This Row],[SampleVariableLabel]]+100*Systematic[[#This Row],[State]]</f>
        <v>453010702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453</v>
      </c>
      <c r="B6718" s="1">
        <f>IF(C6718=0,IF(B6717=Protocol!$V$20,1,B6717+1),B6717)</f>
        <v>1</v>
      </c>
      <c r="C6718" s="1">
        <f>IF(C6717+1=Protocol!$V$21,0,C6717+1)</f>
        <v>8</v>
      </c>
      <c r="D6718" s="1">
        <f t="shared" si="225"/>
        <v>3</v>
      </c>
      <c r="E6718" s="1" t="str">
        <f>INDEX(Protocol[Mark],MATCH(C6718,Protocol[Step],0))</f>
        <v>6S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453010003</v>
      </c>
      <c r="H6718" s="134">
        <f>Systematic[[#This Row],[SampleVariableLabel]]+100*Systematic[[#This Row],[State]]</f>
        <v>453010803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453</v>
      </c>
      <c r="B6719" s="1">
        <f>IF(C6719=0,IF(B6718=Protocol!$V$20,1,B6718+1),B6718)</f>
        <v>1</v>
      </c>
      <c r="C6719" s="1">
        <f>IF(C6718+1=Protocol!$V$21,0,C6718+1)</f>
        <v>9</v>
      </c>
      <c r="D6719" s="1">
        <f t="shared" si="225"/>
        <v>4</v>
      </c>
      <c r="E6719" s="1" t="str">
        <f>INDEX(Protocol[Mark],MATCH(C6719,Protocol[Step],0))</f>
        <v>7Gp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453010004</v>
      </c>
      <c r="H6719" s="134">
        <f>Systematic[[#This Row],[SampleVariableLabel]]+100*Systematic[[#This Row],[State]]</f>
        <v>453010904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453</v>
      </c>
      <c r="B6720" s="1">
        <f>IF(C6720=0,IF(B6719=Protocol!$V$20,1,B6719+1),B6719)</f>
        <v>1</v>
      </c>
      <c r="C6720" s="1">
        <f>IF(C6719+1=Protocol!$V$21,0,C6719+1)</f>
        <v>10</v>
      </c>
      <c r="D6720" s="1">
        <f t="shared" si="225"/>
        <v>5</v>
      </c>
      <c r="E6720" s="1" t="str">
        <f>INDEX(Protocol[Mark],MATCH(C6720,Protocol[Step],0))</f>
        <v>8U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453010005</v>
      </c>
      <c r="H6720" s="134">
        <f>Systematic[[#This Row],[SampleVariableLabel]]+100*Systematic[[#This Row],[State]]</f>
        <v>453011005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453</v>
      </c>
      <c r="B6721" s="1">
        <f>IF(C6721=0,IF(B6720=Protocol!$V$20,1,B6720+1),B6720)</f>
        <v>1</v>
      </c>
      <c r="C6721" s="1">
        <f>IF(C6720+1=Protocol!$V$21,0,C6720+1)</f>
        <v>11</v>
      </c>
      <c r="D6721" s="1">
        <f t="shared" si="225"/>
        <v>6</v>
      </c>
      <c r="E6721" s="1" t="str">
        <f>INDEX(Protocol[Mark],MATCH(C6721,Protocol[Step],0))</f>
        <v>9Rot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453010006</v>
      </c>
      <c r="H6721" s="134">
        <f>Systematic[[#This Row],[SampleVariableLabel]]+100*Systematic[[#This Row],[State]]</f>
        <v>453011106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453</v>
      </c>
      <c r="B6722" s="1">
        <f>IF(C6722=0,IF(B6721=Protocol!$V$20,1,B6721+1),B6721)</f>
        <v>1</v>
      </c>
      <c r="C6722" s="1">
        <f>IF(C6721+1=Protocol!$V$21,0,C6721+1)</f>
        <v>12</v>
      </c>
      <c r="D6722" s="1">
        <f t="shared" si="225"/>
        <v>1</v>
      </c>
      <c r="E6722" s="1" t="str">
        <f>INDEX(Protocol[Mark],MATCH(C6722,Protocol[Step],0))</f>
        <v>10Ama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453010001</v>
      </c>
      <c r="H6722" s="134">
        <f>Systematic[[#This Row],[SampleVariableLabel]]+100*Systematic[[#This Row],[State]]</f>
        <v>453011201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454</v>
      </c>
      <c r="B6723" s="1">
        <f>IF(C6723=0,IF(B6722=Protocol!$V$20,1,B6722+1),B6722)</f>
        <v>1</v>
      </c>
      <c r="C6723" s="1">
        <f>IF(C6722+1=Protocol!$V$21,0,C6722+1)</f>
        <v>0</v>
      </c>
      <c r="D6723" s="1">
        <f t="shared" ref="D6723:D6786" si="227">IF(D6722=nVariables,1,D6722+1)</f>
        <v>2</v>
      </c>
      <c r="E6723" s="1" t="str">
        <f>INDEX(Protocol[Mark],MATCH(C6723,Protocol[Step],0))</f>
        <v>0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454010002</v>
      </c>
      <c r="H6723" s="134">
        <f>Systematic[[#This Row],[SampleVariableLabel]]+100*Systematic[[#This Row],[State]]</f>
        <v>454010002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454</v>
      </c>
      <c r="B6724" s="1">
        <f>IF(C6724=0,IF(B6723=Protocol!$V$20,1,B6723+1),B6723)</f>
        <v>1</v>
      </c>
      <c r="C6724" s="1">
        <f>IF(C6723+1=Protocol!$V$21,0,C6723+1)</f>
        <v>1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454010003</v>
      </c>
      <c r="H6724" s="134">
        <f>Systematic[[#This Row],[SampleVariableLabel]]+100*Systematic[[#This Row],[State]]</f>
        <v>454010103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454</v>
      </c>
      <c r="B6725" s="1">
        <f>IF(C6725=0,IF(B6724=Protocol!$V$20,1,B6724+1),B6724)</f>
        <v>1</v>
      </c>
      <c r="C6725" s="1">
        <f>IF(C6724+1=Protocol!$V$21,0,C6724+1)</f>
        <v>2</v>
      </c>
      <c r="D6725" s="1">
        <f t="shared" si="227"/>
        <v>4</v>
      </c>
      <c r="E6725" s="1" t="str">
        <f>INDEX(Protocol[Mark],MATCH(C6725,Protocol[Step],0))</f>
        <v>(M.1)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454010004</v>
      </c>
      <c r="H6725" s="134">
        <f>Systematic[[#This Row],[SampleVariableLabel]]+100*Systematic[[#This Row],[State]]</f>
        <v>454010204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454</v>
      </c>
      <c r="B6726" s="1">
        <f>IF(C6726=0,IF(B6725=Protocol!$V$20,1,B6725+1),B6725)</f>
        <v>1</v>
      </c>
      <c r="C6726" s="1">
        <f>IF(C6725+1=Protocol!$V$21,0,C6725+1)</f>
        <v>3</v>
      </c>
      <c r="D6726" s="1">
        <f t="shared" si="227"/>
        <v>5</v>
      </c>
      <c r="E6726" s="1" t="str">
        <f>INDEX(Protocol[Mark],MATCH(C6726,Protocol[Step],0))</f>
        <v>2Oct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454010005</v>
      </c>
      <c r="H6726" s="134">
        <f>Systematic[[#This Row],[SampleVariableLabel]]+100*Systematic[[#This Row],[State]]</f>
        <v>454010305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454</v>
      </c>
      <c r="B6727" s="1">
        <f>IF(C6727=0,IF(B6726=Protocol!$V$20,1,B6726+1),B6726)</f>
        <v>1</v>
      </c>
      <c r="C6727" s="1">
        <f>IF(C6726+1=Protocol!$V$21,0,C6726+1)</f>
        <v>4</v>
      </c>
      <c r="D6727" s="1">
        <f t="shared" si="227"/>
        <v>6</v>
      </c>
      <c r="E6727" s="1" t="str">
        <f>INDEX(Protocol[Mark],MATCH(C6727,Protocol[Step],0))</f>
        <v>3M2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454010006</v>
      </c>
      <c r="H6727" s="134">
        <f>Systematic[[#This Row],[SampleVariableLabel]]+100*Systematic[[#This Row],[State]]</f>
        <v>454010406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454</v>
      </c>
      <c r="B6728" s="1">
        <f>IF(C6728=0,IF(B6727=Protocol!$V$20,1,B6727+1),B6727)</f>
        <v>1</v>
      </c>
      <c r="C6728" s="1">
        <f>IF(C6727+1=Protocol!$V$21,0,C6727+1)</f>
        <v>5</v>
      </c>
      <c r="D6728" s="1">
        <f t="shared" si="227"/>
        <v>1</v>
      </c>
      <c r="E6728" s="1" t="str">
        <f>INDEX(Protocol[Mark],MATCH(C6728,Protocol[Step],0))</f>
        <v>M(c)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454010001</v>
      </c>
      <c r="H6728" s="134">
        <f>Systematic[[#This Row],[SampleVariableLabel]]+100*Systematic[[#This Row],[State]]</f>
        <v>454010501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454</v>
      </c>
      <c r="B6729" s="1">
        <f>IF(C6729=0,IF(B6728=Protocol!$V$20,1,B6728+1),B6728)</f>
        <v>1</v>
      </c>
      <c r="C6729" s="1">
        <f>IF(C6728+1=Protocol!$V$21,0,C6728+1)</f>
        <v>6</v>
      </c>
      <c r="D6729" s="1">
        <f t="shared" si="227"/>
        <v>2</v>
      </c>
      <c r="E6729" s="1" t="str">
        <f>INDEX(Protocol[Mark],MATCH(C6729,Protocol[Step],0))</f>
        <v>4P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454010002</v>
      </c>
      <c r="H6729" s="134">
        <f>Systematic[[#This Row],[SampleVariableLabel]]+100*Systematic[[#This Row],[State]]</f>
        <v>454010602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454</v>
      </c>
      <c r="B6730" s="1">
        <f>IF(C6730=0,IF(B6729=Protocol!$V$20,1,B6729+1),B6729)</f>
        <v>1</v>
      </c>
      <c r="C6730" s="1">
        <f>IF(C6729+1=Protocol!$V$21,0,C6729+1)</f>
        <v>7</v>
      </c>
      <c r="D6730" s="1">
        <f t="shared" si="227"/>
        <v>3</v>
      </c>
      <c r="E6730" s="1" t="str">
        <f>INDEX(Protocol[Mark],MATCH(C6730,Protocol[Step],0))</f>
        <v>5G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454010003</v>
      </c>
      <c r="H6730" s="134">
        <f>Systematic[[#This Row],[SampleVariableLabel]]+100*Systematic[[#This Row],[State]]</f>
        <v>454010703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454</v>
      </c>
      <c r="B6731" s="1">
        <f>IF(C6731=0,IF(B6730=Protocol!$V$20,1,B6730+1),B6730)</f>
        <v>1</v>
      </c>
      <c r="C6731" s="1">
        <f>IF(C6730+1=Protocol!$V$21,0,C6730+1)</f>
        <v>8</v>
      </c>
      <c r="D6731" s="1">
        <f t="shared" si="227"/>
        <v>4</v>
      </c>
      <c r="E6731" s="1" t="str">
        <f>INDEX(Protocol[Mark],MATCH(C6731,Protocol[Step],0))</f>
        <v>6S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454010004</v>
      </c>
      <c r="H6731" s="134">
        <f>Systematic[[#This Row],[SampleVariableLabel]]+100*Systematic[[#This Row],[State]]</f>
        <v>454010804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454</v>
      </c>
      <c r="B6732" s="1">
        <f>IF(C6732=0,IF(B6731=Protocol!$V$20,1,B6731+1),B6731)</f>
        <v>1</v>
      </c>
      <c r="C6732" s="1">
        <f>IF(C6731+1=Protocol!$V$21,0,C6731+1)</f>
        <v>9</v>
      </c>
      <c r="D6732" s="1">
        <f t="shared" si="227"/>
        <v>5</v>
      </c>
      <c r="E6732" s="1" t="str">
        <f>INDEX(Protocol[Mark],MATCH(C6732,Protocol[Step],0))</f>
        <v>7Gp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454010005</v>
      </c>
      <c r="H6732" s="134">
        <f>Systematic[[#This Row],[SampleVariableLabel]]+100*Systematic[[#This Row],[State]]</f>
        <v>454010905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454</v>
      </c>
      <c r="B6733" s="1">
        <f>IF(C6733=0,IF(B6732=Protocol!$V$20,1,B6732+1),B6732)</f>
        <v>1</v>
      </c>
      <c r="C6733" s="1">
        <f>IF(C6732+1=Protocol!$V$21,0,C6732+1)</f>
        <v>10</v>
      </c>
      <c r="D6733" s="1">
        <f t="shared" si="227"/>
        <v>6</v>
      </c>
      <c r="E6733" s="1" t="str">
        <f>INDEX(Protocol[Mark],MATCH(C6733,Protocol[Step],0))</f>
        <v>8U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454010006</v>
      </c>
      <c r="H6733" s="134">
        <f>Systematic[[#This Row],[SampleVariableLabel]]+100*Systematic[[#This Row],[State]]</f>
        <v>454011006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454</v>
      </c>
      <c r="B6734" s="1">
        <f>IF(C6734=0,IF(B6733=Protocol!$V$20,1,B6733+1),B6733)</f>
        <v>1</v>
      </c>
      <c r="C6734" s="1">
        <f>IF(C6733+1=Protocol!$V$21,0,C6733+1)</f>
        <v>11</v>
      </c>
      <c r="D6734" s="1">
        <f t="shared" si="227"/>
        <v>1</v>
      </c>
      <c r="E6734" s="1" t="str">
        <f>INDEX(Protocol[Mark],MATCH(C6734,Protocol[Step],0))</f>
        <v>9Rot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454010001</v>
      </c>
      <c r="H6734" s="134">
        <f>Systematic[[#This Row],[SampleVariableLabel]]+100*Systematic[[#This Row],[State]]</f>
        <v>454011101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454</v>
      </c>
      <c r="B6735" s="1">
        <f>IF(C6735=0,IF(B6734=Protocol!$V$20,1,B6734+1),B6734)</f>
        <v>1</v>
      </c>
      <c r="C6735" s="1">
        <f>IF(C6734+1=Protocol!$V$21,0,C6734+1)</f>
        <v>12</v>
      </c>
      <c r="D6735" s="1">
        <f t="shared" si="227"/>
        <v>2</v>
      </c>
      <c r="E6735" s="1" t="str">
        <f>INDEX(Protocol[Mark],MATCH(C6735,Protocol[Step],0))</f>
        <v>10Ama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454010002</v>
      </c>
      <c r="H6735" s="134">
        <f>Systematic[[#This Row],[SampleVariableLabel]]+100*Systematic[[#This Row],[State]]</f>
        <v>454011202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455</v>
      </c>
      <c r="B6736" s="1">
        <f>IF(C6736=0,IF(B6735=Protocol!$V$20,1,B6735+1),B6735)</f>
        <v>1</v>
      </c>
      <c r="C6736" s="1">
        <f>IF(C6735+1=Protocol!$V$21,0,C6735+1)</f>
        <v>0</v>
      </c>
      <c r="D6736" s="1">
        <f t="shared" si="227"/>
        <v>3</v>
      </c>
      <c r="E6736" s="1" t="str">
        <f>INDEX(Protocol[Mark],MATCH(C6736,Protocol[Step],0))</f>
        <v>0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455010003</v>
      </c>
      <c r="H6736" s="134">
        <f>Systematic[[#This Row],[SampleVariableLabel]]+100*Systematic[[#This Row],[State]]</f>
        <v>455010003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455</v>
      </c>
      <c r="B6737" s="1">
        <f>IF(C6737=0,IF(B6736=Protocol!$V$20,1,B6736+1),B6736)</f>
        <v>1</v>
      </c>
      <c r="C6737" s="1">
        <f>IF(C6736+1=Protocol!$V$21,0,C6736+1)</f>
        <v>1</v>
      </c>
      <c r="D6737" s="1">
        <f t="shared" si="227"/>
        <v>4</v>
      </c>
      <c r="E6737" s="1" t="str">
        <f>INDEX(Protocol[Mark],MATCH(C6737,Protocol[Step],0))</f>
        <v>1D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455010004</v>
      </c>
      <c r="H6737" s="134">
        <f>Systematic[[#This Row],[SampleVariableLabel]]+100*Systematic[[#This Row],[State]]</f>
        <v>455010104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455</v>
      </c>
      <c r="B6738" s="1">
        <f>IF(C6738=0,IF(B6737=Protocol!$V$20,1,B6737+1),B6737)</f>
        <v>1</v>
      </c>
      <c r="C6738" s="1">
        <f>IF(C6737+1=Protocol!$V$21,0,C6737+1)</f>
        <v>2</v>
      </c>
      <c r="D6738" s="1">
        <f t="shared" si="227"/>
        <v>5</v>
      </c>
      <c r="E6738" s="1" t="str">
        <f>INDEX(Protocol[Mark],MATCH(C6738,Protocol[Step],0))</f>
        <v>(M.1)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455010005</v>
      </c>
      <c r="H6738" s="134">
        <f>Systematic[[#This Row],[SampleVariableLabel]]+100*Systematic[[#This Row],[State]]</f>
        <v>455010205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455</v>
      </c>
      <c r="B6739" s="1">
        <f>IF(C6739=0,IF(B6738=Protocol!$V$20,1,B6738+1),B6738)</f>
        <v>1</v>
      </c>
      <c r="C6739" s="1">
        <f>IF(C6738+1=Protocol!$V$21,0,C6738+1)</f>
        <v>3</v>
      </c>
      <c r="D6739" s="1">
        <f t="shared" si="227"/>
        <v>6</v>
      </c>
      <c r="E6739" s="1" t="str">
        <f>INDEX(Protocol[Mark],MATCH(C6739,Protocol[Step],0))</f>
        <v>2Oct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455010006</v>
      </c>
      <c r="H6739" s="134">
        <f>Systematic[[#This Row],[SampleVariableLabel]]+100*Systematic[[#This Row],[State]]</f>
        <v>455010306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455</v>
      </c>
      <c r="B6740" s="1">
        <f>IF(C6740=0,IF(B6739=Protocol!$V$20,1,B6739+1),B6739)</f>
        <v>1</v>
      </c>
      <c r="C6740" s="1">
        <f>IF(C6739+1=Protocol!$V$21,0,C6739+1)</f>
        <v>4</v>
      </c>
      <c r="D6740" s="1">
        <f t="shared" si="227"/>
        <v>1</v>
      </c>
      <c r="E6740" s="1" t="str">
        <f>INDEX(Protocol[Mark],MATCH(C6740,Protocol[Step],0))</f>
        <v>3M2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455010001</v>
      </c>
      <c r="H6740" s="134">
        <f>Systematic[[#This Row],[SampleVariableLabel]]+100*Systematic[[#This Row],[State]]</f>
        <v>455010401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455</v>
      </c>
      <c r="B6741" s="1">
        <f>IF(C6741=0,IF(B6740=Protocol!$V$20,1,B6740+1),B6740)</f>
        <v>1</v>
      </c>
      <c r="C6741" s="1">
        <f>IF(C6740+1=Protocol!$V$21,0,C6740+1)</f>
        <v>5</v>
      </c>
      <c r="D6741" s="1">
        <f t="shared" si="227"/>
        <v>2</v>
      </c>
      <c r="E6741" s="1" t="str">
        <f>INDEX(Protocol[Mark],MATCH(C6741,Protocol[Step],0))</f>
        <v>M(c)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455010002</v>
      </c>
      <c r="H6741" s="134">
        <f>Systematic[[#This Row],[SampleVariableLabel]]+100*Systematic[[#This Row],[State]]</f>
        <v>455010502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455</v>
      </c>
      <c r="B6742" s="1">
        <f>IF(C6742=0,IF(B6741=Protocol!$V$20,1,B6741+1),B6741)</f>
        <v>1</v>
      </c>
      <c r="C6742" s="1">
        <f>IF(C6741+1=Protocol!$V$21,0,C6741+1)</f>
        <v>6</v>
      </c>
      <c r="D6742" s="1">
        <f t="shared" si="227"/>
        <v>3</v>
      </c>
      <c r="E6742" s="1" t="str">
        <f>INDEX(Protocol[Mark],MATCH(C6742,Protocol[Step],0))</f>
        <v>4P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455010003</v>
      </c>
      <c r="H6742" s="134">
        <f>Systematic[[#This Row],[SampleVariableLabel]]+100*Systematic[[#This Row],[State]]</f>
        <v>455010603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455</v>
      </c>
      <c r="B6743" s="1">
        <f>IF(C6743=0,IF(B6742=Protocol!$V$20,1,B6742+1),B6742)</f>
        <v>1</v>
      </c>
      <c r="C6743" s="1">
        <f>IF(C6742+1=Protocol!$V$21,0,C6742+1)</f>
        <v>7</v>
      </c>
      <c r="D6743" s="1">
        <f t="shared" si="227"/>
        <v>4</v>
      </c>
      <c r="E6743" s="1" t="str">
        <f>INDEX(Protocol[Mark],MATCH(C6743,Protocol[Step],0))</f>
        <v>5G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455010004</v>
      </c>
      <c r="H6743" s="134">
        <f>Systematic[[#This Row],[SampleVariableLabel]]+100*Systematic[[#This Row],[State]]</f>
        <v>455010704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455</v>
      </c>
      <c r="B6744" s="1">
        <f>IF(C6744=0,IF(B6743=Protocol!$V$20,1,B6743+1),B6743)</f>
        <v>1</v>
      </c>
      <c r="C6744" s="1">
        <f>IF(C6743+1=Protocol!$V$21,0,C6743+1)</f>
        <v>8</v>
      </c>
      <c r="D6744" s="1">
        <f t="shared" si="227"/>
        <v>5</v>
      </c>
      <c r="E6744" s="1" t="str">
        <f>INDEX(Protocol[Mark],MATCH(C6744,Protocol[Step],0))</f>
        <v>6S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455010005</v>
      </c>
      <c r="H6744" s="134">
        <f>Systematic[[#This Row],[SampleVariableLabel]]+100*Systematic[[#This Row],[State]]</f>
        <v>455010805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455</v>
      </c>
      <c r="B6745" s="1">
        <f>IF(C6745=0,IF(B6744=Protocol!$V$20,1,B6744+1),B6744)</f>
        <v>1</v>
      </c>
      <c r="C6745" s="1">
        <f>IF(C6744+1=Protocol!$V$21,0,C6744+1)</f>
        <v>9</v>
      </c>
      <c r="D6745" s="1">
        <f t="shared" si="227"/>
        <v>6</v>
      </c>
      <c r="E6745" s="1" t="str">
        <f>INDEX(Protocol[Mark],MATCH(C6745,Protocol[Step],0))</f>
        <v>7Gp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455010006</v>
      </c>
      <c r="H6745" s="134">
        <f>Systematic[[#This Row],[SampleVariableLabel]]+100*Systematic[[#This Row],[State]]</f>
        <v>455010906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455</v>
      </c>
      <c r="B6746" s="1">
        <f>IF(C6746=0,IF(B6745=Protocol!$V$20,1,B6745+1),B6745)</f>
        <v>1</v>
      </c>
      <c r="C6746" s="1">
        <f>IF(C6745+1=Protocol!$V$21,0,C6745+1)</f>
        <v>10</v>
      </c>
      <c r="D6746" s="1">
        <f t="shared" si="227"/>
        <v>1</v>
      </c>
      <c r="E6746" s="1" t="str">
        <f>INDEX(Protocol[Mark],MATCH(C6746,Protocol[Step],0))</f>
        <v>8U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455010001</v>
      </c>
      <c r="H6746" s="134">
        <f>Systematic[[#This Row],[SampleVariableLabel]]+100*Systematic[[#This Row],[State]]</f>
        <v>455011001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455</v>
      </c>
      <c r="B6747" s="1">
        <f>IF(C6747=0,IF(B6746=Protocol!$V$20,1,B6746+1),B6746)</f>
        <v>1</v>
      </c>
      <c r="C6747" s="1">
        <f>IF(C6746+1=Protocol!$V$21,0,C6746+1)</f>
        <v>11</v>
      </c>
      <c r="D6747" s="1">
        <f t="shared" si="227"/>
        <v>2</v>
      </c>
      <c r="E6747" s="1" t="str">
        <f>INDEX(Protocol[Mark],MATCH(C6747,Protocol[Step],0))</f>
        <v>9Rot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455010002</v>
      </c>
      <c r="H6747" s="134">
        <f>Systematic[[#This Row],[SampleVariableLabel]]+100*Systematic[[#This Row],[State]]</f>
        <v>455011102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455</v>
      </c>
      <c r="B6748" s="1">
        <f>IF(C6748=0,IF(B6747=Protocol!$V$20,1,B6747+1),B6747)</f>
        <v>1</v>
      </c>
      <c r="C6748" s="1">
        <f>IF(C6747+1=Protocol!$V$21,0,C6747+1)</f>
        <v>12</v>
      </c>
      <c r="D6748" s="1">
        <f t="shared" si="227"/>
        <v>3</v>
      </c>
      <c r="E6748" s="1" t="str">
        <f>INDEX(Protocol[Mark],MATCH(C6748,Protocol[Step],0))</f>
        <v>10Ama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455010003</v>
      </c>
      <c r="H6748" s="134">
        <f>Systematic[[#This Row],[SampleVariableLabel]]+100*Systematic[[#This Row],[State]]</f>
        <v>455011203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456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0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456010004</v>
      </c>
      <c r="H6749" s="134">
        <f>Systematic[[#This Row],[SampleVariableLabel]]+100*Systematic[[#This Row],[State]]</f>
        <v>456010004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456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1D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456010005</v>
      </c>
      <c r="H6750" s="134">
        <f>Systematic[[#This Row],[SampleVariableLabel]]+100*Systematic[[#This Row],[State]]</f>
        <v>456010105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456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(M.1)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456010006</v>
      </c>
      <c r="H6751" s="134">
        <f>Systematic[[#This Row],[SampleVariableLabel]]+100*Systematic[[#This Row],[State]]</f>
        <v>456010206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456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2Oct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456010001</v>
      </c>
      <c r="H6752" s="134">
        <f>Systematic[[#This Row],[SampleVariableLabel]]+100*Systematic[[#This Row],[State]]</f>
        <v>456010301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456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3M2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456010002</v>
      </c>
      <c r="H6753" s="134">
        <f>Systematic[[#This Row],[SampleVariableLabel]]+100*Systematic[[#This Row],[State]]</f>
        <v>456010402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456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M(c)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456010003</v>
      </c>
      <c r="H6754" s="134">
        <f>Systematic[[#This Row],[SampleVariableLabel]]+100*Systematic[[#This Row],[State]]</f>
        <v>456010503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456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4P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456010004</v>
      </c>
      <c r="H6755" s="134">
        <f>Systematic[[#This Row],[SampleVariableLabel]]+100*Systematic[[#This Row],[State]]</f>
        <v>456010604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456</v>
      </c>
      <c r="B6756" s="1">
        <f>IF(C6756=0,IF(B6755=Protocol!$V$20,1,B6755+1),B6755)</f>
        <v>1</v>
      </c>
      <c r="C6756" s="1">
        <f>IF(C6755+1=Protocol!$V$21,0,C6755+1)</f>
        <v>7</v>
      </c>
      <c r="D6756" s="1">
        <f t="shared" si="227"/>
        <v>5</v>
      </c>
      <c r="E6756" s="1" t="str">
        <f>INDEX(Protocol[Mark],MATCH(C6756,Protocol[Step],0))</f>
        <v>5G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456010005</v>
      </c>
      <c r="H6756" s="134">
        <f>Systematic[[#This Row],[SampleVariableLabel]]+100*Systematic[[#This Row],[State]]</f>
        <v>456010705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456</v>
      </c>
      <c r="B6757" s="1">
        <f>IF(C6757=0,IF(B6756=Protocol!$V$20,1,B6756+1),B6756)</f>
        <v>1</v>
      </c>
      <c r="C6757" s="1">
        <f>IF(C6756+1=Protocol!$V$21,0,C6756+1)</f>
        <v>8</v>
      </c>
      <c r="D6757" s="1">
        <f t="shared" si="227"/>
        <v>6</v>
      </c>
      <c r="E6757" s="1" t="str">
        <f>INDEX(Protocol[Mark],MATCH(C6757,Protocol[Step],0))</f>
        <v>6S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456010006</v>
      </c>
      <c r="H6757" s="134">
        <f>Systematic[[#This Row],[SampleVariableLabel]]+100*Systematic[[#This Row],[State]]</f>
        <v>456010806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456</v>
      </c>
      <c r="B6758" s="1">
        <f>IF(C6758=0,IF(B6757=Protocol!$V$20,1,B6757+1),B6757)</f>
        <v>1</v>
      </c>
      <c r="C6758" s="1">
        <f>IF(C6757+1=Protocol!$V$21,0,C6757+1)</f>
        <v>9</v>
      </c>
      <c r="D6758" s="1">
        <f t="shared" si="227"/>
        <v>1</v>
      </c>
      <c r="E6758" s="1" t="str">
        <f>INDEX(Protocol[Mark],MATCH(C6758,Protocol[Step],0))</f>
        <v>7Gp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456010001</v>
      </c>
      <c r="H6758" s="134">
        <f>Systematic[[#This Row],[SampleVariableLabel]]+100*Systematic[[#This Row],[State]]</f>
        <v>456010901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456</v>
      </c>
      <c r="B6759" s="1">
        <f>IF(C6759=0,IF(B6758=Protocol!$V$20,1,B6758+1),B6758)</f>
        <v>1</v>
      </c>
      <c r="C6759" s="1">
        <f>IF(C6758+1=Protocol!$V$21,0,C6758+1)</f>
        <v>10</v>
      </c>
      <c r="D6759" s="1">
        <f t="shared" si="227"/>
        <v>2</v>
      </c>
      <c r="E6759" s="1" t="str">
        <f>INDEX(Protocol[Mark],MATCH(C6759,Protocol[Step],0))</f>
        <v>8U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456010002</v>
      </c>
      <c r="H6759" s="134">
        <f>Systematic[[#This Row],[SampleVariableLabel]]+100*Systematic[[#This Row],[State]]</f>
        <v>456011002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456</v>
      </c>
      <c r="B6760" s="1">
        <f>IF(C6760=0,IF(B6759=Protocol!$V$20,1,B6759+1),B6759)</f>
        <v>1</v>
      </c>
      <c r="C6760" s="1">
        <f>IF(C6759+1=Protocol!$V$21,0,C6759+1)</f>
        <v>11</v>
      </c>
      <c r="D6760" s="1">
        <f t="shared" si="227"/>
        <v>3</v>
      </c>
      <c r="E6760" s="1" t="str">
        <f>INDEX(Protocol[Mark],MATCH(C6760,Protocol[Step],0))</f>
        <v>9Rot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456010003</v>
      </c>
      <c r="H6760" s="134">
        <f>Systematic[[#This Row],[SampleVariableLabel]]+100*Systematic[[#This Row],[State]]</f>
        <v>456011103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456</v>
      </c>
      <c r="B6761" s="1">
        <f>IF(C6761=0,IF(B6760=Protocol!$V$20,1,B6760+1),B6760)</f>
        <v>1</v>
      </c>
      <c r="C6761" s="1">
        <f>IF(C6760+1=Protocol!$V$21,0,C6760+1)</f>
        <v>12</v>
      </c>
      <c r="D6761" s="1">
        <f t="shared" si="227"/>
        <v>4</v>
      </c>
      <c r="E6761" s="1" t="str">
        <f>INDEX(Protocol[Mark],MATCH(C6761,Protocol[Step],0))</f>
        <v>10Ama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456010004</v>
      </c>
      <c r="H6761" s="134">
        <f>Systematic[[#This Row],[SampleVariableLabel]]+100*Systematic[[#This Row],[State]]</f>
        <v>456011204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457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0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457010005</v>
      </c>
      <c r="H6762" s="134">
        <f>Systematic[[#This Row],[SampleVariableLabel]]+100*Systematic[[#This Row],[State]]</f>
        <v>457010005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457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1D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457010006</v>
      </c>
      <c r="H6763" s="134">
        <f>Systematic[[#This Row],[SampleVariableLabel]]+100*Systematic[[#This Row],[State]]</f>
        <v>457010106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457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(M.1)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457010001</v>
      </c>
      <c r="H6764" s="134">
        <f>Systematic[[#This Row],[SampleVariableLabel]]+100*Systematic[[#This Row],[State]]</f>
        <v>457010201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457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2Oct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457010002</v>
      </c>
      <c r="H6765" s="134">
        <f>Systematic[[#This Row],[SampleVariableLabel]]+100*Systematic[[#This Row],[State]]</f>
        <v>457010302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457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3M2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457010003</v>
      </c>
      <c r="H6766" s="134">
        <f>Systematic[[#This Row],[SampleVariableLabel]]+100*Systematic[[#This Row],[State]]</f>
        <v>457010403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457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M(c)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457010004</v>
      </c>
      <c r="H6767" s="134">
        <f>Systematic[[#This Row],[SampleVariableLabel]]+100*Systematic[[#This Row],[State]]</f>
        <v>457010504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457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4P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457010005</v>
      </c>
      <c r="H6768" s="134">
        <f>Systematic[[#This Row],[SampleVariableLabel]]+100*Systematic[[#This Row],[State]]</f>
        <v>457010605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457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5G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457010006</v>
      </c>
      <c r="H6769" s="134">
        <f>Systematic[[#This Row],[SampleVariableLabel]]+100*Systematic[[#This Row],[State]]</f>
        <v>457010706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457</v>
      </c>
      <c r="B6770" s="1">
        <f>IF(C6770=0,IF(B6769=Protocol!$V$20,1,B6769+1),B6769)</f>
        <v>1</v>
      </c>
      <c r="C6770" s="1">
        <f>IF(C6769+1=Protocol!$V$21,0,C6769+1)</f>
        <v>8</v>
      </c>
      <c r="D6770" s="1">
        <f t="shared" si="227"/>
        <v>1</v>
      </c>
      <c r="E6770" s="1" t="str">
        <f>INDEX(Protocol[Mark],MATCH(C6770,Protocol[Step],0))</f>
        <v>6S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457010001</v>
      </c>
      <c r="H6770" s="134">
        <f>Systematic[[#This Row],[SampleVariableLabel]]+100*Systematic[[#This Row],[State]]</f>
        <v>457010801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457</v>
      </c>
      <c r="B6771" s="1">
        <f>IF(C6771=0,IF(B6770=Protocol!$V$20,1,B6770+1),B6770)</f>
        <v>1</v>
      </c>
      <c r="C6771" s="1">
        <f>IF(C6770+1=Protocol!$V$21,0,C6770+1)</f>
        <v>9</v>
      </c>
      <c r="D6771" s="1">
        <f t="shared" si="227"/>
        <v>2</v>
      </c>
      <c r="E6771" s="1" t="str">
        <f>INDEX(Protocol[Mark],MATCH(C6771,Protocol[Step],0))</f>
        <v>7Gp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457010002</v>
      </c>
      <c r="H6771" s="134">
        <f>Systematic[[#This Row],[SampleVariableLabel]]+100*Systematic[[#This Row],[State]]</f>
        <v>457010902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457</v>
      </c>
      <c r="B6772" s="1">
        <f>IF(C6772=0,IF(B6771=Protocol!$V$20,1,B6771+1),B6771)</f>
        <v>1</v>
      </c>
      <c r="C6772" s="1">
        <f>IF(C6771+1=Protocol!$V$21,0,C6771+1)</f>
        <v>10</v>
      </c>
      <c r="D6772" s="1">
        <f t="shared" si="227"/>
        <v>3</v>
      </c>
      <c r="E6772" s="1" t="str">
        <f>INDEX(Protocol[Mark],MATCH(C6772,Protocol[Step],0))</f>
        <v>8U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457010003</v>
      </c>
      <c r="H6772" s="134">
        <f>Systematic[[#This Row],[SampleVariableLabel]]+100*Systematic[[#This Row],[State]]</f>
        <v>457011003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457</v>
      </c>
      <c r="B6773" s="1">
        <f>IF(C6773=0,IF(B6772=Protocol!$V$20,1,B6772+1),B6772)</f>
        <v>1</v>
      </c>
      <c r="C6773" s="1">
        <f>IF(C6772+1=Protocol!$V$21,0,C6772+1)</f>
        <v>11</v>
      </c>
      <c r="D6773" s="1">
        <f t="shared" si="227"/>
        <v>4</v>
      </c>
      <c r="E6773" s="1" t="str">
        <f>INDEX(Protocol[Mark],MATCH(C6773,Protocol[Step],0))</f>
        <v>9Rot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457010004</v>
      </c>
      <c r="H6773" s="134">
        <f>Systematic[[#This Row],[SampleVariableLabel]]+100*Systematic[[#This Row],[State]]</f>
        <v>457011104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457</v>
      </c>
      <c r="B6774" s="1">
        <f>IF(C6774=0,IF(B6773=Protocol!$V$20,1,B6773+1),B6773)</f>
        <v>1</v>
      </c>
      <c r="C6774" s="1">
        <f>IF(C6773+1=Protocol!$V$21,0,C6773+1)</f>
        <v>12</v>
      </c>
      <c r="D6774" s="1">
        <f t="shared" si="227"/>
        <v>5</v>
      </c>
      <c r="E6774" s="1" t="str">
        <f>INDEX(Protocol[Mark],MATCH(C6774,Protocol[Step],0))</f>
        <v>10Ama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457010005</v>
      </c>
      <c r="H6774" s="134">
        <f>Systematic[[#This Row],[SampleVariableLabel]]+100*Systematic[[#This Row],[State]]</f>
        <v>457011205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458</v>
      </c>
      <c r="B6775" s="1">
        <f>IF(C6775=0,IF(B6774=Protocol!$V$20,1,B6774+1),B6774)</f>
        <v>1</v>
      </c>
      <c r="C6775" s="1">
        <f>IF(C6774+1=Protocol!$V$21,0,C6774+1)</f>
        <v>0</v>
      </c>
      <c r="D6775" s="1">
        <f t="shared" si="227"/>
        <v>6</v>
      </c>
      <c r="E6775" s="1" t="str">
        <f>INDEX(Protocol[Mark],MATCH(C6775,Protocol[Step],0))</f>
        <v>0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458010006</v>
      </c>
      <c r="H6775" s="134">
        <f>Systematic[[#This Row],[SampleVariableLabel]]+100*Systematic[[#This Row],[State]]</f>
        <v>458010006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458</v>
      </c>
      <c r="B6776" s="1">
        <f>IF(C6776=0,IF(B6775=Protocol!$V$20,1,B6775+1),B6775)</f>
        <v>1</v>
      </c>
      <c r="C6776" s="1">
        <f>IF(C6775+1=Protocol!$V$21,0,C6775+1)</f>
        <v>1</v>
      </c>
      <c r="D6776" s="1">
        <f t="shared" si="227"/>
        <v>1</v>
      </c>
      <c r="E6776" s="1" t="str">
        <f>INDEX(Protocol[Mark],MATCH(C6776,Protocol[Step],0))</f>
        <v>1D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458010001</v>
      </c>
      <c r="H6776" s="134">
        <f>Systematic[[#This Row],[SampleVariableLabel]]+100*Systematic[[#This Row],[State]]</f>
        <v>458010101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458</v>
      </c>
      <c r="B6777" s="1">
        <f>IF(C6777=0,IF(B6776=Protocol!$V$20,1,B6776+1),B6776)</f>
        <v>1</v>
      </c>
      <c r="C6777" s="1">
        <f>IF(C6776+1=Protocol!$V$21,0,C6776+1)</f>
        <v>2</v>
      </c>
      <c r="D6777" s="1">
        <f t="shared" si="227"/>
        <v>2</v>
      </c>
      <c r="E6777" s="1" t="str">
        <f>INDEX(Protocol[Mark],MATCH(C6777,Protocol[Step],0))</f>
        <v>(M.1)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458010002</v>
      </c>
      <c r="H6777" s="134">
        <f>Systematic[[#This Row],[SampleVariableLabel]]+100*Systematic[[#This Row],[State]]</f>
        <v>458010202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458</v>
      </c>
      <c r="B6778" s="1">
        <f>IF(C6778=0,IF(B6777=Protocol!$V$20,1,B6777+1),B6777)</f>
        <v>1</v>
      </c>
      <c r="C6778" s="1">
        <f>IF(C6777+1=Protocol!$V$21,0,C6777+1)</f>
        <v>3</v>
      </c>
      <c r="D6778" s="1">
        <f t="shared" si="227"/>
        <v>3</v>
      </c>
      <c r="E6778" s="1" t="str">
        <f>INDEX(Protocol[Mark],MATCH(C6778,Protocol[Step],0))</f>
        <v>2Oct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458010003</v>
      </c>
      <c r="H6778" s="134">
        <f>Systematic[[#This Row],[SampleVariableLabel]]+100*Systematic[[#This Row],[State]]</f>
        <v>458010303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458</v>
      </c>
      <c r="B6779" s="1">
        <f>IF(C6779=0,IF(B6778=Protocol!$V$20,1,B6778+1),B6778)</f>
        <v>1</v>
      </c>
      <c r="C6779" s="1">
        <f>IF(C6778+1=Protocol!$V$21,0,C6778+1)</f>
        <v>4</v>
      </c>
      <c r="D6779" s="1">
        <f t="shared" si="227"/>
        <v>4</v>
      </c>
      <c r="E6779" s="1" t="str">
        <f>INDEX(Protocol[Mark],MATCH(C6779,Protocol[Step],0))</f>
        <v>3M2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458010004</v>
      </c>
      <c r="H6779" s="134">
        <f>Systematic[[#This Row],[SampleVariableLabel]]+100*Systematic[[#This Row],[State]]</f>
        <v>458010404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458</v>
      </c>
      <c r="B6780" s="1">
        <f>IF(C6780=0,IF(B6779=Protocol!$V$20,1,B6779+1),B6779)</f>
        <v>1</v>
      </c>
      <c r="C6780" s="1">
        <f>IF(C6779+1=Protocol!$V$21,0,C6779+1)</f>
        <v>5</v>
      </c>
      <c r="D6780" s="1">
        <f t="shared" si="227"/>
        <v>5</v>
      </c>
      <c r="E6780" s="1" t="str">
        <f>INDEX(Protocol[Mark],MATCH(C6780,Protocol[Step],0))</f>
        <v>M(c)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458010005</v>
      </c>
      <c r="H6780" s="134">
        <f>Systematic[[#This Row],[SampleVariableLabel]]+100*Systematic[[#This Row],[State]]</f>
        <v>458010505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458</v>
      </c>
      <c r="B6781" s="1">
        <f>IF(C6781=0,IF(B6780=Protocol!$V$20,1,B6780+1),B6780)</f>
        <v>1</v>
      </c>
      <c r="C6781" s="1">
        <f>IF(C6780+1=Protocol!$V$21,0,C6780+1)</f>
        <v>6</v>
      </c>
      <c r="D6781" s="1">
        <f t="shared" si="227"/>
        <v>6</v>
      </c>
      <c r="E6781" s="1" t="str">
        <f>INDEX(Protocol[Mark],MATCH(C6781,Protocol[Step],0))</f>
        <v>4P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458010006</v>
      </c>
      <c r="H6781" s="134">
        <f>Systematic[[#This Row],[SampleVariableLabel]]+100*Systematic[[#This Row],[State]]</f>
        <v>458010606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458</v>
      </c>
      <c r="B6782" s="1">
        <f>IF(C6782=0,IF(B6781=Protocol!$V$20,1,B6781+1),B6781)</f>
        <v>1</v>
      </c>
      <c r="C6782" s="1">
        <f>IF(C6781+1=Protocol!$V$21,0,C6781+1)</f>
        <v>7</v>
      </c>
      <c r="D6782" s="1">
        <f t="shared" si="227"/>
        <v>1</v>
      </c>
      <c r="E6782" s="1" t="str">
        <f>INDEX(Protocol[Mark],MATCH(C6782,Protocol[Step],0))</f>
        <v>5G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458010001</v>
      </c>
      <c r="H6782" s="134">
        <f>Systematic[[#This Row],[SampleVariableLabel]]+100*Systematic[[#This Row],[State]]</f>
        <v>458010701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458</v>
      </c>
      <c r="B6783" s="1">
        <f>IF(C6783=0,IF(B6782=Protocol!$V$20,1,B6782+1),B6782)</f>
        <v>1</v>
      </c>
      <c r="C6783" s="1">
        <f>IF(C6782+1=Protocol!$V$21,0,C6782+1)</f>
        <v>8</v>
      </c>
      <c r="D6783" s="1">
        <f t="shared" si="227"/>
        <v>2</v>
      </c>
      <c r="E6783" s="1" t="str">
        <f>INDEX(Protocol[Mark],MATCH(C6783,Protocol[Step],0))</f>
        <v>6S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458010002</v>
      </c>
      <c r="H6783" s="134">
        <f>Systematic[[#This Row],[SampleVariableLabel]]+100*Systematic[[#This Row],[State]]</f>
        <v>458010802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458</v>
      </c>
      <c r="B6784" s="1">
        <f>IF(C6784=0,IF(B6783=Protocol!$V$20,1,B6783+1),B6783)</f>
        <v>1</v>
      </c>
      <c r="C6784" s="1">
        <f>IF(C6783+1=Protocol!$V$21,0,C6783+1)</f>
        <v>9</v>
      </c>
      <c r="D6784" s="1">
        <f t="shared" si="227"/>
        <v>3</v>
      </c>
      <c r="E6784" s="1" t="str">
        <f>INDEX(Protocol[Mark],MATCH(C6784,Protocol[Step],0))</f>
        <v>7Gp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458010003</v>
      </c>
      <c r="H6784" s="134">
        <f>Systematic[[#This Row],[SampleVariableLabel]]+100*Systematic[[#This Row],[State]]</f>
        <v>458010903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458</v>
      </c>
      <c r="B6785" s="1">
        <f>IF(C6785=0,IF(B6784=Protocol!$V$20,1,B6784+1),B6784)</f>
        <v>1</v>
      </c>
      <c r="C6785" s="1">
        <f>IF(C6784+1=Protocol!$V$21,0,C6784+1)</f>
        <v>10</v>
      </c>
      <c r="D6785" s="1">
        <f t="shared" si="227"/>
        <v>4</v>
      </c>
      <c r="E6785" s="1" t="str">
        <f>INDEX(Protocol[Mark],MATCH(C6785,Protocol[Step],0))</f>
        <v>8U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458010004</v>
      </c>
      <c r="H6785" s="134">
        <f>Systematic[[#This Row],[SampleVariableLabel]]+100*Systematic[[#This Row],[State]]</f>
        <v>458011004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458</v>
      </c>
      <c r="B6786" s="1">
        <f>IF(C6786=0,IF(B6785=Protocol!$V$20,1,B6785+1),B6785)</f>
        <v>1</v>
      </c>
      <c r="C6786" s="1">
        <f>IF(C6785+1=Protocol!$V$21,0,C6785+1)</f>
        <v>11</v>
      </c>
      <c r="D6786" s="1">
        <f t="shared" si="227"/>
        <v>5</v>
      </c>
      <c r="E6786" s="1" t="str">
        <f>INDEX(Protocol[Mark],MATCH(C6786,Protocol[Step],0))</f>
        <v>9Rot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458010005</v>
      </c>
      <c r="H6786" s="134">
        <f>Systematic[[#This Row],[SampleVariableLabel]]+100*Systematic[[#This Row],[State]]</f>
        <v>458011105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458</v>
      </c>
      <c r="B6787" s="1">
        <f>IF(C6787=0,IF(B6786=Protocol!$V$20,1,B6786+1),B6786)</f>
        <v>1</v>
      </c>
      <c r="C6787" s="1">
        <f>IF(C6786+1=Protocol!$V$21,0,C6786+1)</f>
        <v>12</v>
      </c>
      <c r="D6787" s="1">
        <f t="shared" ref="D6787:D6850" si="229">IF(D6786=nVariables,1,D6786+1)</f>
        <v>6</v>
      </c>
      <c r="E6787" s="1" t="str">
        <f>INDEX(Protocol[Mark],MATCH(C6787,Protocol[Step],0))</f>
        <v>10Ama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458010006</v>
      </c>
      <c r="H6787" s="134">
        <f>Systematic[[#This Row],[SampleVariableLabel]]+100*Systematic[[#This Row],[State]]</f>
        <v>458011206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459</v>
      </c>
      <c r="B6788" s="1">
        <f>IF(C6788=0,IF(B6787=Protocol!$V$20,1,B6787+1),B6787)</f>
        <v>1</v>
      </c>
      <c r="C6788" s="1">
        <f>IF(C6787+1=Protocol!$V$21,0,C6787+1)</f>
        <v>0</v>
      </c>
      <c r="D6788" s="1">
        <f t="shared" si="229"/>
        <v>1</v>
      </c>
      <c r="E6788" s="1" t="str">
        <f>INDEX(Protocol[Mark],MATCH(C6788,Protocol[Step],0))</f>
        <v>0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459010001</v>
      </c>
      <c r="H6788" s="134">
        <f>Systematic[[#This Row],[SampleVariableLabel]]+100*Systematic[[#This Row],[State]]</f>
        <v>459010001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459</v>
      </c>
      <c r="B6789" s="1">
        <f>IF(C6789=0,IF(B6788=Protocol!$V$20,1,B6788+1),B6788)</f>
        <v>1</v>
      </c>
      <c r="C6789" s="1">
        <f>IF(C6788+1=Protocol!$V$21,0,C6788+1)</f>
        <v>1</v>
      </c>
      <c r="D6789" s="1">
        <f t="shared" si="229"/>
        <v>2</v>
      </c>
      <c r="E6789" s="1" t="str">
        <f>INDEX(Protocol[Mark],MATCH(C6789,Protocol[Step],0))</f>
        <v>1D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459010002</v>
      </c>
      <c r="H6789" s="134">
        <f>Systematic[[#This Row],[SampleVariableLabel]]+100*Systematic[[#This Row],[State]]</f>
        <v>459010102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459</v>
      </c>
      <c r="B6790" s="1">
        <f>IF(C6790=0,IF(B6789=Protocol!$V$20,1,B6789+1),B6789)</f>
        <v>1</v>
      </c>
      <c r="C6790" s="1">
        <f>IF(C6789+1=Protocol!$V$21,0,C6789+1)</f>
        <v>2</v>
      </c>
      <c r="D6790" s="1">
        <f t="shared" si="229"/>
        <v>3</v>
      </c>
      <c r="E6790" s="1" t="str">
        <f>INDEX(Protocol[Mark],MATCH(C6790,Protocol[Step],0))</f>
        <v>(M.1)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459010003</v>
      </c>
      <c r="H6790" s="134">
        <f>Systematic[[#This Row],[SampleVariableLabel]]+100*Systematic[[#This Row],[State]]</f>
        <v>459010203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459</v>
      </c>
      <c r="B6791" s="1">
        <f>IF(C6791=0,IF(B6790=Protocol!$V$20,1,B6790+1),B6790)</f>
        <v>1</v>
      </c>
      <c r="C6791" s="1">
        <f>IF(C6790+1=Protocol!$V$21,0,C6790+1)</f>
        <v>3</v>
      </c>
      <c r="D6791" s="1">
        <f t="shared" si="229"/>
        <v>4</v>
      </c>
      <c r="E6791" s="1" t="str">
        <f>INDEX(Protocol[Mark],MATCH(C6791,Protocol[Step],0))</f>
        <v>2Oct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459010004</v>
      </c>
      <c r="H6791" s="134">
        <f>Systematic[[#This Row],[SampleVariableLabel]]+100*Systematic[[#This Row],[State]]</f>
        <v>459010304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459</v>
      </c>
      <c r="B6792" s="1">
        <f>IF(C6792=0,IF(B6791=Protocol!$V$20,1,B6791+1),B6791)</f>
        <v>1</v>
      </c>
      <c r="C6792" s="1">
        <f>IF(C6791+1=Protocol!$V$21,0,C6791+1)</f>
        <v>4</v>
      </c>
      <c r="D6792" s="1">
        <f t="shared" si="229"/>
        <v>5</v>
      </c>
      <c r="E6792" s="1" t="str">
        <f>INDEX(Protocol[Mark],MATCH(C6792,Protocol[Step],0))</f>
        <v>3M2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459010005</v>
      </c>
      <c r="H6792" s="134">
        <f>Systematic[[#This Row],[SampleVariableLabel]]+100*Systematic[[#This Row],[State]]</f>
        <v>459010405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459</v>
      </c>
      <c r="B6793" s="1">
        <f>IF(C6793=0,IF(B6792=Protocol!$V$20,1,B6792+1),B6792)</f>
        <v>1</v>
      </c>
      <c r="C6793" s="1">
        <f>IF(C6792+1=Protocol!$V$21,0,C6792+1)</f>
        <v>5</v>
      </c>
      <c r="D6793" s="1">
        <f t="shared" si="229"/>
        <v>6</v>
      </c>
      <c r="E6793" s="1" t="str">
        <f>INDEX(Protocol[Mark],MATCH(C6793,Protocol[Step],0))</f>
        <v>M(c)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459010006</v>
      </c>
      <c r="H6793" s="134">
        <f>Systematic[[#This Row],[SampleVariableLabel]]+100*Systematic[[#This Row],[State]]</f>
        <v>459010506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459</v>
      </c>
      <c r="B6794" s="1">
        <f>IF(C6794=0,IF(B6793=Protocol!$V$20,1,B6793+1),B6793)</f>
        <v>1</v>
      </c>
      <c r="C6794" s="1">
        <f>IF(C6793+1=Protocol!$V$21,0,C6793+1)</f>
        <v>6</v>
      </c>
      <c r="D6794" s="1">
        <f t="shared" si="229"/>
        <v>1</v>
      </c>
      <c r="E6794" s="1" t="str">
        <f>INDEX(Protocol[Mark],MATCH(C6794,Protocol[Step],0))</f>
        <v>4P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459010001</v>
      </c>
      <c r="H6794" s="134">
        <f>Systematic[[#This Row],[SampleVariableLabel]]+100*Systematic[[#This Row],[State]]</f>
        <v>459010601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459</v>
      </c>
      <c r="B6795" s="1">
        <f>IF(C6795=0,IF(B6794=Protocol!$V$20,1,B6794+1),B6794)</f>
        <v>1</v>
      </c>
      <c r="C6795" s="1">
        <f>IF(C6794+1=Protocol!$V$21,0,C6794+1)</f>
        <v>7</v>
      </c>
      <c r="D6795" s="1">
        <f t="shared" si="229"/>
        <v>2</v>
      </c>
      <c r="E6795" s="1" t="str">
        <f>INDEX(Protocol[Mark],MATCH(C6795,Protocol[Step],0))</f>
        <v>5G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459010002</v>
      </c>
      <c r="H6795" s="134">
        <f>Systematic[[#This Row],[SampleVariableLabel]]+100*Systematic[[#This Row],[State]]</f>
        <v>459010702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459</v>
      </c>
      <c r="B6796" s="1">
        <f>IF(C6796=0,IF(B6795=Protocol!$V$20,1,B6795+1),B6795)</f>
        <v>1</v>
      </c>
      <c r="C6796" s="1">
        <f>IF(C6795+1=Protocol!$V$21,0,C6795+1)</f>
        <v>8</v>
      </c>
      <c r="D6796" s="1">
        <f t="shared" si="229"/>
        <v>3</v>
      </c>
      <c r="E6796" s="1" t="str">
        <f>INDEX(Protocol[Mark],MATCH(C6796,Protocol[Step],0))</f>
        <v>6S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459010003</v>
      </c>
      <c r="H6796" s="134">
        <f>Systematic[[#This Row],[SampleVariableLabel]]+100*Systematic[[#This Row],[State]]</f>
        <v>459010803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459</v>
      </c>
      <c r="B6797" s="1">
        <f>IF(C6797=0,IF(B6796=Protocol!$V$20,1,B6796+1),B6796)</f>
        <v>1</v>
      </c>
      <c r="C6797" s="1">
        <f>IF(C6796+1=Protocol!$V$21,0,C6796+1)</f>
        <v>9</v>
      </c>
      <c r="D6797" s="1">
        <f t="shared" si="229"/>
        <v>4</v>
      </c>
      <c r="E6797" s="1" t="str">
        <f>INDEX(Protocol[Mark],MATCH(C6797,Protocol[Step],0))</f>
        <v>7Gp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459010004</v>
      </c>
      <c r="H6797" s="134">
        <f>Systematic[[#This Row],[SampleVariableLabel]]+100*Systematic[[#This Row],[State]]</f>
        <v>459010904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459</v>
      </c>
      <c r="B6798" s="1">
        <f>IF(C6798=0,IF(B6797=Protocol!$V$20,1,B6797+1),B6797)</f>
        <v>1</v>
      </c>
      <c r="C6798" s="1">
        <f>IF(C6797+1=Protocol!$V$21,0,C6797+1)</f>
        <v>10</v>
      </c>
      <c r="D6798" s="1">
        <f t="shared" si="229"/>
        <v>5</v>
      </c>
      <c r="E6798" s="1" t="str">
        <f>INDEX(Protocol[Mark],MATCH(C6798,Protocol[Step],0))</f>
        <v>8U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459010005</v>
      </c>
      <c r="H6798" s="134">
        <f>Systematic[[#This Row],[SampleVariableLabel]]+100*Systematic[[#This Row],[State]]</f>
        <v>459011005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459</v>
      </c>
      <c r="B6799" s="1">
        <f>IF(C6799=0,IF(B6798=Protocol!$V$20,1,B6798+1),B6798)</f>
        <v>1</v>
      </c>
      <c r="C6799" s="1">
        <f>IF(C6798+1=Protocol!$V$21,0,C6798+1)</f>
        <v>11</v>
      </c>
      <c r="D6799" s="1">
        <f t="shared" si="229"/>
        <v>6</v>
      </c>
      <c r="E6799" s="1" t="str">
        <f>INDEX(Protocol[Mark],MATCH(C6799,Protocol[Step],0))</f>
        <v>9Rot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459010006</v>
      </c>
      <c r="H6799" s="134">
        <f>Systematic[[#This Row],[SampleVariableLabel]]+100*Systematic[[#This Row],[State]]</f>
        <v>459011106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459</v>
      </c>
      <c r="B6800" s="1">
        <f>IF(C6800=0,IF(B6799=Protocol!$V$20,1,B6799+1),B6799)</f>
        <v>1</v>
      </c>
      <c r="C6800" s="1">
        <f>IF(C6799+1=Protocol!$V$21,0,C6799+1)</f>
        <v>12</v>
      </c>
      <c r="D6800" s="1">
        <f t="shared" si="229"/>
        <v>1</v>
      </c>
      <c r="E6800" s="1" t="str">
        <f>INDEX(Protocol[Mark],MATCH(C6800,Protocol[Step],0))</f>
        <v>10Ama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459010001</v>
      </c>
      <c r="H6800" s="134">
        <f>Systematic[[#This Row],[SampleVariableLabel]]+100*Systematic[[#This Row],[State]]</f>
        <v>459011201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460</v>
      </c>
      <c r="B6801" s="1">
        <f>IF(C6801=0,IF(B6800=Protocol!$V$20,1,B6800+1),B6800)</f>
        <v>1</v>
      </c>
      <c r="C6801" s="1">
        <f>IF(C6800+1=Protocol!$V$21,0,C6800+1)</f>
        <v>0</v>
      </c>
      <c r="D6801" s="1">
        <f t="shared" si="229"/>
        <v>2</v>
      </c>
      <c r="E6801" s="1" t="str">
        <f>INDEX(Protocol[Mark],MATCH(C6801,Protocol[Step],0))</f>
        <v>0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460010002</v>
      </c>
      <c r="H6801" s="134">
        <f>Systematic[[#This Row],[SampleVariableLabel]]+100*Systematic[[#This Row],[State]]</f>
        <v>460010002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460</v>
      </c>
      <c r="B6802" s="1">
        <f>IF(C6802=0,IF(B6801=Protocol!$V$20,1,B6801+1),B6801)</f>
        <v>1</v>
      </c>
      <c r="C6802" s="1">
        <f>IF(C6801+1=Protocol!$V$21,0,C6801+1)</f>
        <v>1</v>
      </c>
      <c r="D6802" s="1">
        <f t="shared" si="229"/>
        <v>3</v>
      </c>
      <c r="E6802" s="1" t="str">
        <f>INDEX(Protocol[Mark],MATCH(C6802,Protocol[Step],0))</f>
        <v>1D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460010003</v>
      </c>
      <c r="H6802" s="134">
        <f>Systematic[[#This Row],[SampleVariableLabel]]+100*Systematic[[#This Row],[State]]</f>
        <v>460010103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460</v>
      </c>
      <c r="B6803" s="1">
        <f>IF(C6803=0,IF(B6802=Protocol!$V$20,1,B6802+1),B6802)</f>
        <v>1</v>
      </c>
      <c r="C6803" s="1">
        <f>IF(C6802+1=Protocol!$V$21,0,C6802+1)</f>
        <v>2</v>
      </c>
      <c r="D6803" s="1">
        <f t="shared" si="229"/>
        <v>4</v>
      </c>
      <c r="E6803" s="1" t="str">
        <f>INDEX(Protocol[Mark],MATCH(C6803,Protocol[Step],0))</f>
        <v>(M.1)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460010004</v>
      </c>
      <c r="H6803" s="134">
        <f>Systematic[[#This Row],[SampleVariableLabel]]+100*Systematic[[#This Row],[State]]</f>
        <v>460010204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460</v>
      </c>
      <c r="B6804" s="1">
        <f>IF(C6804=0,IF(B6803=Protocol!$V$20,1,B6803+1),B6803)</f>
        <v>1</v>
      </c>
      <c r="C6804" s="1">
        <f>IF(C6803+1=Protocol!$V$21,0,C6803+1)</f>
        <v>3</v>
      </c>
      <c r="D6804" s="1">
        <f t="shared" si="229"/>
        <v>5</v>
      </c>
      <c r="E6804" s="1" t="str">
        <f>INDEX(Protocol[Mark],MATCH(C6804,Protocol[Step],0))</f>
        <v>2Oct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460010005</v>
      </c>
      <c r="H6804" s="134">
        <f>Systematic[[#This Row],[SampleVariableLabel]]+100*Systematic[[#This Row],[State]]</f>
        <v>460010305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460</v>
      </c>
      <c r="B6805" s="1">
        <f>IF(C6805=0,IF(B6804=Protocol!$V$20,1,B6804+1),B6804)</f>
        <v>1</v>
      </c>
      <c r="C6805" s="1">
        <f>IF(C6804+1=Protocol!$V$21,0,C6804+1)</f>
        <v>4</v>
      </c>
      <c r="D6805" s="1">
        <f t="shared" si="229"/>
        <v>6</v>
      </c>
      <c r="E6805" s="1" t="str">
        <f>INDEX(Protocol[Mark],MATCH(C6805,Protocol[Step],0))</f>
        <v>3M2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460010006</v>
      </c>
      <c r="H6805" s="134">
        <f>Systematic[[#This Row],[SampleVariableLabel]]+100*Systematic[[#This Row],[State]]</f>
        <v>460010406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460</v>
      </c>
      <c r="B6806" s="1">
        <f>IF(C6806=0,IF(B6805=Protocol!$V$20,1,B6805+1),B6805)</f>
        <v>1</v>
      </c>
      <c r="C6806" s="1">
        <f>IF(C6805+1=Protocol!$V$21,0,C6805+1)</f>
        <v>5</v>
      </c>
      <c r="D6806" s="1">
        <f t="shared" si="229"/>
        <v>1</v>
      </c>
      <c r="E6806" s="1" t="str">
        <f>INDEX(Protocol[Mark],MATCH(C6806,Protocol[Step],0))</f>
        <v>M(c)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460010001</v>
      </c>
      <c r="H6806" s="134">
        <f>Systematic[[#This Row],[SampleVariableLabel]]+100*Systematic[[#This Row],[State]]</f>
        <v>460010501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460</v>
      </c>
      <c r="B6807" s="1">
        <f>IF(C6807=0,IF(B6806=Protocol!$V$20,1,B6806+1),B6806)</f>
        <v>1</v>
      </c>
      <c r="C6807" s="1">
        <f>IF(C6806+1=Protocol!$V$21,0,C6806+1)</f>
        <v>6</v>
      </c>
      <c r="D6807" s="1">
        <f t="shared" si="229"/>
        <v>2</v>
      </c>
      <c r="E6807" s="1" t="str">
        <f>INDEX(Protocol[Mark],MATCH(C6807,Protocol[Step],0))</f>
        <v>4P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460010002</v>
      </c>
      <c r="H6807" s="134">
        <f>Systematic[[#This Row],[SampleVariableLabel]]+100*Systematic[[#This Row],[State]]</f>
        <v>460010602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460</v>
      </c>
      <c r="B6808" s="1">
        <f>IF(C6808=0,IF(B6807=Protocol!$V$20,1,B6807+1),B6807)</f>
        <v>1</v>
      </c>
      <c r="C6808" s="1">
        <f>IF(C6807+1=Protocol!$V$21,0,C6807+1)</f>
        <v>7</v>
      </c>
      <c r="D6808" s="1">
        <f t="shared" si="229"/>
        <v>3</v>
      </c>
      <c r="E6808" s="1" t="str">
        <f>INDEX(Protocol[Mark],MATCH(C6808,Protocol[Step],0))</f>
        <v>5G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460010003</v>
      </c>
      <c r="H6808" s="134">
        <f>Systematic[[#This Row],[SampleVariableLabel]]+100*Systematic[[#This Row],[State]]</f>
        <v>460010703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460</v>
      </c>
      <c r="B6809" s="1">
        <f>IF(C6809=0,IF(B6808=Protocol!$V$20,1,B6808+1),B6808)</f>
        <v>1</v>
      </c>
      <c r="C6809" s="1">
        <f>IF(C6808+1=Protocol!$V$21,0,C6808+1)</f>
        <v>8</v>
      </c>
      <c r="D6809" s="1">
        <f t="shared" si="229"/>
        <v>4</v>
      </c>
      <c r="E6809" s="1" t="str">
        <f>INDEX(Protocol[Mark],MATCH(C6809,Protocol[Step],0))</f>
        <v>6S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460010004</v>
      </c>
      <c r="H6809" s="134">
        <f>Systematic[[#This Row],[SampleVariableLabel]]+100*Systematic[[#This Row],[State]]</f>
        <v>460010804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460</v>
      </c>
      <c r="B6810" s="1">
        <f>IF(C6810=0,IF(B6809=Protocol!$V$20,1,B6809+1),B6809)</f>
        <v>1</v>
      </c>
      <c r="C6810" s="1">
        <f>IF(C6809+1=Protocol!$V$21,0,C6809+1)</f>
        <v>9</v>
      </c>
      <c r="D6810" s="1">
        <f t="shared" si="229"/>
        <v>5</v>
      </c>
      <c r="E6810" s="1" t="str">
        <f>INDEX(Protocol[Mark],MATCH(C6810,Protocol[Step],0))</f>
        <v>7Gp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460010005</v>
      </c>
      <c r="H6810" s="134">
        <f>Systematic[[#This Row],[SampleVariableLabel]]+100*Systematic[[#This Row],[State]]</f>
        <v>460010905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460</v>
      </c>
      <c r="B6811" s="1">
        <f>IF(C6811=0,IF(B6810=Protocol!$V$20,1,B6810+1),B6810)</f>
        <v>1</v>
      </c>
      <c r="C6811" s="1">
        <f>IF(C6810+1=Protocol!$V$21,0,C6810+1)</f>
        <v>10</v>
      </c>
      <c r="D6811" s="1">
        <f t="shared" si="229"/>
        <v>6</v>
      </c>
      <c r="E6811" s="1" t="str">
        <f>INDEX(Protocol[Mark],MATCH(C6811,Protocol[Step],0))</f>
        <v>8U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460010006</v>
      </c>
      <c r="H6811" s="134">
        <f>Systematic[[#This Row],[SampleVariableLabel]]+100*Systematic[[#This Row],[State]]</f>
        <v>460011006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460</v>
      </c>
      <c r="B6812" s="1">
        <f>IF(C6812=0,IF(B6811=Protocol!$V$20,1,B6811+1),B6811)</f>
        <v>1</v>
      </c>
      <c r="C6812" s="1">
        <f>IF(C6811+1=Protocol!$V$21,0,C6811+1)</f>
        <v>11</v>
      </c>
      <c r="D6812" s="1">
        <f t="shared" si="229"/>
        <v>1</v>
      </c>
      <c r="E6812" s="1" t="str">
        <f>INDEX(Protocol[Mark],MATCH(C6812,Protocol[Step],0))</f>
        <v>9Rot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460010001</v>
      </c>
      <c r="H6812" s="134">
        <f>Systematic[[#This Row],[SampleVariableLabel]]+100*Systematic[[#This Row],[State]]</f>
        <v>460011101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460</v>
      </c>
      <c r="B6813" s="1">
        <f>IF(C6813=0,IF(B6812=Protocol!$V$20,1,B6812+1),B6812)</f>
        <v>1</v>
      </c>
      <c r="C6813" s="1">
        <f>IF(C6812+1=Protocol!$V$21,0,C6812+1)</f>
        <v>12</v>
      </c>
      <c r="D6813" s="1">
        <f t="shared" si="229"/>
        <v>2</v>
      </c>
      <c r="E6813" s="1" t="str">
        <f>INDEX(Protocol[Mark],MATCH(C6813,Protocol[Step],0))</f>
        <v>10Ama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460010002</v>
      </c>
      <c r="H6813" s="134">
        <f>Systematic[[#This Row],[SampleVariableLabel]]+100*Systematic[[#This Row],[State]]</f>
        <v>460011202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461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0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461010003</v>
      </c>
      <c r="H6814" s="134">
        <f>Systematic[[#This Row],[SampleVariableLabel]]+100*Systematic[[#This Row],[State]]</f>
        <v>461010003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461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1D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461010004</v>
      </c>
      <c r="H6815" s="134">
        <f>Systematic[[#This Row],[SampleVariableLabel]]+100*Systematic[[#This Row],[State]]</f>
        <v>461010104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461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(M.1)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461010005</v>
      </c>
      <c r="H6816" s="134">
        <f>Systematic[[#This Row],[SampleVariableLabel]]+100*Systematic[[#This Row],[State]]</f>
        <v>461010205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461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2Oct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461010006</v>
      </c>
      <c r="H6817" s="134">
        <f>Systematic[[#This Row],[SampleVariableLabel]]+100*Systematic[[#This Row],[State]]</f>
        <v>461010306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461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3M2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461010001</v>
      </c>
      <c r="H6818" s="134">
        <f>Systematic[[#This Row],[SampleVariableLabel]]+100*Systematic[[#This Row],[State]]</f>
        <v>461010401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461</v>
      </c>
      <c r="B6819" s="1">
        <f>IF(C6819=0,IF(B6818=Protocol!$V$20,1,B6818+1),B6818)</f>
        <v>1</v>
      </c>
      <c r="C6819" s="1">
        <f>IF(C6818+1=Protocol!$V$21,0,C6818+1)</f>
        <v>5</v>
      </c>
      <c r="D6819" s="1">
        <f t="shared" si="229"/>
        <v>2</v>
      </c>
      <c r="E6819" s="1" t="str">
        <f>INDEX(Protocol[Mark],MATCH(C6819,Protocol[Step],0))</f>
        <v>M(c)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461010002</v>
      </c>
      <c r="H6819" s="134">
        <f>Systematic[[#This Row],[SampleVariableLabel]]+100*Systematic[[#This Row],[State]]</f>
        <v>461010502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461</v>
      </c>
      <c r="B6820" s="1">
        <f>IF(C6820=0,IF(B6819=Protocol!$V$20,1,B6819+1),B6819)</f>
        <v>1</v>
      </c>
      <c r="C6820" s="1">
        <f>IF(C6819+1=Protocol!$V$21,0,C6819+1)</f>
        <v>6</v>
      </c>
      <c r="D6820" s="1">
        <f t="shared" si="229"/>
        <v>3</v>
      </c>
      <c r="E6820" s="1" t="str">
        <f>INDEX(Protocol[Mark],MATCH(C6820,Protocol[Step],0))</f>
        <v>4P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461010003</v>
      </c>
      <c r="H6820" s="134">
        <f>Systematic[[#This Row],[SampleVariableLabel]]+100*Systematic[[#This Row],[State]]</f>
        <v>461010603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461</v>
      </c>
      <c r="B6821" s="1">
        <f>IF(C6821=0,IF(B6820=Protocol!$V$20,1,B6820+1),B6820)</f>
        <v>1</v>
      </c>
      <c r="C6821" s="1">
        <f>IF(C6820+1=Protocol!$V$21,0,C6820+1)</f>
        <v>7</v>
      </c>
      <c r="D6821" s="1">
        <f t="shared" si="229"/>
        <v>4</v>
      </c>
      <c r="E6821" s="1" t="str">
        <f>INDEX(Protocol[Mark],MATCH(C6821,Protocol[Step],0))</f>
        <v>5G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461010004</v>
      </c>
      <c r="H6821" s="134">
        <f>Systematic[[#This Row],[SampleVariableLabel]]+100*Systematic[[#This Row],[State]]</f>
        <v>461010704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461</v>
      </c>
      <c r="B6822" s="1">
        <f>IF(C6822=0,IF(B6821=Protocol!$V$20,1,B6821+1),B6821)</f>
        <v>1</v>
      </c>
      <c r="C6822" s="1">
        <f>IF(C6821+1=Protocol!$V$21,0,C6821+1)</f>
        <v>8</v>
      </c>
      <c r="D6822" s="1">
        <f t="shared" si="229"/>
        <v>5</v>
      </c>
      <c r="E6822" s="1" t="str">
        <f>INDEX(Protocol[Mark],MATCH(C6822,Protocol[Step],0))</f>
        <v>6S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461010005</v>
      </c>
      <c r="H6822" s="134">
        <f>Systematic[[#This Row],[SampleVariableLabel]]+100*Systematic[[#This Row],[State]]</f>
        <v>461010805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461</v>
      </c>
      <c r="B6823" s="1">
        <f>IF(C6823=0,IF(B6822=Protocol!$V$20,1,B6822+1),B6822)</f>
        <v>1</v>
      </c>
      <c r="C6823" s="1">
        <f>IF(C6822+1=Protocol!$V$21,0,C6822+1)</f>
        <v>9</v>
      </c>
      <c r="D6823" s="1">
        <f t="shared" si="229"/>
        <v>6</v>
      </c>
      <c r="E6823" s="1" t="str">
        <f>INDEX(Protocol[Mark],MATCH(C6823,Protocol[Step],0))</f>
        <v>7Gp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461010006</v>
      </c>
      <c r="H6823" s="134">
        <f>Systematic[[#This Row],[SampleVariableLabel]]+100*Systematic[[#This Row],[State]]</f>
        <v>461010906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461</v>
      </c>
      <c r="B6824" s="1">
        <f>IF(C6824=0,IF(B6823=Protocol!$V$20,1,B6823+1),B6823)</f>
        <v>1</v>
      </c>
      <c r="C6824" s="1">
        <f>IF(C6823+1=Protocol!$V$21,0,C6823+1)</f>
        <v>10</v>
      </c>
      <c r="D6824" s="1">
        <f t="shared" si="229"/>
        <v>1</v>
      </c>
      <c r="E6824" s="1" t="str">
        <f>INDEX(Protocol[Mark],MATCH(C6824,Protocol[Step],0))</f>
        <v>8U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461010001</v>
      </c>
      <c r="H6824" s="134">
        <f>Systematic[[#This Row],[SampleVariableLabel]]+100*Systematic[[#This Row],[State]]</f>
        <v>461011001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461</v>
      </c>
      <c r="B6825" s="1">
        <f>IF(C6825=0,IF(B6824=Protocol!$V$20,1,B6824+1),B6824)</f>
        <v>1</v>
      </c>
      <c r="C6825" s="1">
        <f>IF(C6824+1=Protocol!$V$21,0,C6824+1)</f>
        <v>11</v>
      </c>
      <c r="D6825" s="1">
        <f t="shared" si="229"/>
        <v>2</v>
      </c>
      <c r="E6825" s="1" t="str">
        <f>INDEX(Protocol[Mark],MATCH(C6825,Protocol[Step],0))</f>
        <v>9Rot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461010002</v>
      </c>
      <c r="H6825" s="134">
        <f>Systematic[[#This Row],[SampleVariableLabel]]+100*Systematic[[#This Row],[State]]</f>
        <v>461011102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461</v>
      </c>
      <c r="B6826" s="1">
        <f>IF(C6826=0,IF(B6825=Protocol!$V$20,1,B6825+1),B6825)</f>
        <v>1</v>
      </c>
      <c r="C6826" s="1">
        <f>IF(C6825+1=Protocol!$V$21,0,C6825+1)</f>
        <v>12</v>
      </c>
      <c r="D6826" s="1">
        <f t="shared" si="229"/>
        <v>3</v>
      </c>
      <c r="E6826" s="1" t="str">
        <f>INDEX(Protocol[Mark],MATCH(C6826,Protocol[Step],0))</f>
        <v>10Ama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461010003</v>
      </c>
      <c r="H6826" s="134">
        <f>Systematic[[#This Row],[SampleVariableLabel]]+100*Systematic[[#This Row],[State]]</f>
        <v>461011203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462</v>
      </c>
      <c r="B6827" s="1">
        <f>IF(C6827=0,IF(B6826=Protocol!$V$20,1,B6826+1),B6826)</f>
        <v>1</v>
      </c>
      <c r="C6827" s="1">
        <f>IF(C6826+1=Protocol!$V$21,0,C6826+1)</f>
        <v>0</v>
      </c>
      <c r="D6827" s="1">
        <f t="shared" si="229"/>
        <v>4</v>
      </c>
      <c r="E6827" s="1" t="str">
        <f>INDEX(Protocol[Mark],MATCH(C6827,Protocol[Step],0))</f>
        <v>0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462010004</v>
      </c>
      <c r="H6827" s="134">
        <f>Systematic[[#This Row],[SampleVariableLabel]]+100*Systematic[[#This Row],[State]]</f>
        <v>462010004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462</v>
      </c>
      <c r="B6828" s="1">
        <f>IF(C6828=0,IF(B6827=Protocol!$V$20,1,B6827+1),B6827)</f>
        <v>1</v>
      </c>
      <c r="C6828" s="1">
        <f>IF(C6827+1=Protocol!$V$21,0,C6827+1)</f>
        <v>1</v>
      </c>
      <c r="D6828" s="1">
        <f t="shared" si="229"/>
        <v>5</v>
      </c>
      <c r="E6828" s="1" t="str">
        <f>INDEX(Protocol[Mark],MATCH(C6828,Protocol[Step],0))</f>
        <v>1D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462010005</v>
      </c>
      <c r="H6828" s="134">
        <f>Systematic[[#This Row],[SampleVariableLabel]]+100*Systematic[[#This Row],[State]]</f>
        <v>462010105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462</v>
      </c>
      <c r="B6829" s="1">
        <f>IF(C6829=0,IF(B6828=Protocol!$V$20,1,B6828+1),B6828)</f>
        <v>1</v>
      </c>
      <c r="C6829" s="1">
        <f>IF(C6828+1=Protocol!$V$21,0,C6828+1)</f>
        <v>2</v>
      </c>
      <c r="D6829" s="1">
        <f t="shared" si="229"/>
        <v>6</v>
      </c>
      <c r="E6829" s="1" t="str">
        <f>INDEX(Protocol[Mark],MATCH(C6829,Protocol[Step],0))</f>
        <v>(M.1)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462010006</v>
      </c>
      <c r="H6829" s="134">
        <f>Systematic[[#This Row],[SampleVariableLabel]]+100*Systematic[[#This Row],[State]]</f>
        <v>462010206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462</v>
      </c>
      <c r="B6830" s="1">
        <f>IF(C6830=0,IF(B6829=Protocol!$V$20,1,B6829+1),B6829)</f>
        <v>1</v>
      </c>
      <c r="C6830" s="1">
        <f>IF(C6829+1=Protocol!$V$21,0,C6829+1)</f>
        <v>3</v>
      </c>
      <c r="D6830" s="1">
        <f t="shared" si="229"/>
        <v>1</v>
      </c>
      <c r="E6830" s="1" t="str">
        <f>INDEX(Protocol[Mark],MATCH(C6830,Protocol[Step],0))</f>
        <v>2Oct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462010001</v>
      </c>
      <c r="H6830" s="134">
        <f>Systematic[[#This Row],[SampleVariableLabel]]+100*Systematic[[#This Row],[State]]</f>
        <v>462010301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462</v>
      </c>
      <c r="B6831" s="1">
        <f>IF(C6831=0,IF(B6830=Protocol!$V$20,1,B6830+1),B6830)</f>
        <v>1</v>
      </c>
      <c r="C6831" s="1">
        <f>IF(C6830+1=Protocol!$V$21,0,C6830+1)</f>
        <v>4</v>
      </c>
      <c r="D6831" s="1">
        <f t="shared" si="229"/>
        <v>2</v>
      </c>
      <c r="E6831" s="1" t="str">
        <f>INDEX(Protocol[Mark],MATCH(C6831,Protocol[Step],0))</f>
        <v>3M2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462010002</v>
      </c>
      <c r="H6831" s="134">
        <f>Systematic[[#This Row],[SampleVariableLabel]]+100*Systematic[[#This Row],[State]]</f>
        <v>462010402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462</v>
      </c>
      <c r="B6832" s="1">
        <f>IF(C6832=0,IF(B6831=Protocol!$V$20,1,B6831+1),B6831)</f>
        <v>1</v>
      </c>
      <c r="C6832" s="1">
        <f>IF(C6831+1=Protocol!$V$21,0,C6831+1)</f>
        <v>5</v>
      </c>
      <c r="D6832" s="1">
        <f t="shared" si="229"/>
        <v>3</v>
      </c>
      <c r="E6832" s="1" t="str">
        <f>INDEX(Protocol[Mark],MATCH(C6832,Protocol[Step],0))</f>
        <v>M(c)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462010003</v>
      </c>
      <c r="H6832" s="134">
        <f>Systematic[[#This Row],[SampleVariableLabel]]+100*Systematic[[#This Row],[State]]</f>
        <v>462010503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462</v>
      </c>
      <c r="B6833" s="1">
        <f>IF(C6833=0,IF(B6832=Protocol!$V$20,1,B6832+1),B6832)</f>
        <v>1</v>
      </c>
      <c r="C6833" s="1">
        <f>IF(C6832+1=Protocol!$V$21,0,C6832+1)</f>
        <v>6</v>
      </c>
      <c r="D6833" s="1">
        <f t="shared" si="229"/>
        <v>4</v>
      </c>
      <c r="E6833" s="1" t="str">
        <f>INDEX(Protocol[Mark],MATCH(C6833,Protocol[Step],0))</f>
        <v>4P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462010004</v>
      </c>
      <c r="H6833" s="134">
        <f>Systematic[[#This Row],[SampleVariableLabel]]+100*Systematic[[#This Row],[State]]</f>
        <v>462010604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462</v>
      </c>
      <c r="B6834" s="1">
        <f>IF(C6834=0,IF(B6833=Protocol!$V$20,1,B6833+1),B6833)</f>
        <v>1</v>
      </c>
      <c r="C6834" s="1">
        <f>IF(C6833+1=Protocol!$V$21,0,C6833+1)</f>
        <v>7</v>
      </c>
      <c r="D6834" s="1">
        <f t="shared" si="229"/>
        <v>5</v>
      </c>
      <c r="E6834" s="1" t="str">
        <f>INDEX(Protocol[Mark],MATCH(C6834,Protocol[Step],0))</f>
        <v>5G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462010005</v>
      </c>
      <c r="H6834" s="134">
        <f>Systematic[[#This Row],[SampleVariableLabel]]+100*Systematic[[#This Row],[State]]</f>
        <v>462010705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462</v>
      </c>
      <c r="B6835" s="1">
        <f>IF(C6835=0,IF(B6834=Protocol!$V$20,1,B6834+1),B6834)</f>
        <v>1</v>
      </c>
      <c r="C6835" s="1">
        <f>IF(C6834+1=Protocol!$V$21,0,C6834+1)</f>
        <v>8</v>
      </c>
      <c r="D6835" s="1">
        <f t="shared" si="229"/>
        <v>6</v>
      </c>
      <c r="E6835" s="1" t="str">
        <f>INDEX(Protocol[Mark],MATCH(C6835,Protocol[Step],0))</f>
        <v>6S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462010006</v>
      </c>
      <c r="H6835" s="134">
        <f>Systematic[[#This Row],[SampleVariableLabel]]+100*Systematic[[#This Row],[State]]</f>
        <v>462010806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462</v>
      </c>
      <c r="B6836" s="1">
        <f>IF(C6836=0,IF(B6835=Protocol!$V$20,1,B6835+1),B6835)</f>
        <v>1</v>
      </c>
      <c r="C6836" s="1">
        <f>IF(C6835+1=Protocol!$V$21,0,C6835+1)</f>
        <v>9</v>
      </c>
      <c r="D6836" s="1">
        <f t="shared" si="229"/>
        <v>1</v>
      </c>
      <c r="E6836" s="1" t="str">
        <f>INDEX(Protocol[Mark],MATCH(C6836,Protocol[Step],0))</f>
        <v>7Gp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462010001</v>
      </c>
      <c r="H6836" s="134">
        <f>Systematic[[#This Row],[SampleVariableLabel]]+100*Systematic[[#This Row],[State]]</f>
        <v>462010901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462</v>
      </c>
      <c r="B6837" s="1">
        <f>IF(C6837=0,IF(B6836=Protocol!$V$20,1,B6836+1),B6836)</f>
        <v>1</v>
      </c>
      <c r="C6837" s="1">
        <f>IF(C6836+1=Protocol!$V$21,0,C6836+1)</f>
        <v>10</v>
      </c>
      <c r="D6837" s="1">
        <f t="shared" si="229"/>
        <v>2</v>
      </c>
      <c r="E6837" s="1" t="str">
        <f>INDEX(Protocol[Mark],MATCH(C6837,Protocol[Step],0))</f>
        <v>8U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462010002</v>
      </c>
      <c r="H6837" s="134">
        <f>Systematic[[#This Row],[SampleVariableLabel]]+100*Systematic[[#This Row],[State]]</f>
        <v>462011002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462</v>
      </c>
      <c r="B6838" s="1">
        <f>IF(C6838=0,IF(B6837=Protocol!$V$20,1,B6837+1),B6837)</f>
        <v>1</v>
      </c>
      <c r="C6838" s="1">
        <f>IF(C6837+1=Protocol!$V$21,0,C6837+1)</f>
        <v>11</v>
      </c>
      <c r="D6838" s="1">
        <f t="shared" si="229"/>
        <v>3</v>
      </c>
      <c r="E6838" s="1" t="str">
        <f>INDEX(Protocol[Mark],MATCH(C6838,Protocol[Step],0))</f>
        <v>9Rot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462010003</v>
      </c>
      <c r="H6838" s="134">
        <f>Systematic[[#This Row],[SampleVariableLabel]]+100*Systematic[[#This Row],[State]]</f>
        <v>462011103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462</v>
      </c>
      <c r="B6839" s="1">
        <f>IF(C6839=0,IF(B6838=Protocol!$V$20,1,B6838+1),B6838)</f>
        <v>1</v>
      </c>
      <c r="C6839" s="1">
        <f>IF(C6838+1=Protocol!$V$21,0,C6838+1)</f>
        <v>12</v>
      </c>
      <c r="D6839" s="1">
        <f t="shared" si="229"/>
        <v>4</v>
      </c>
      <c r="E6839" s="1" t="str">
        <f>INDEX(Protocol[Mark],MATCH(C6839,Protocol[Step],0))</f>
        <v>10Ama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462010004</v>
      </c>
      <c r="H6839" s="134">
        <f>Systematic[[#This Row],[SampleVariableLabel]]+100*Systematic[[#This Row],[State]]</f>
        <v>462011204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463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0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463010005</v>
      </c>
      <c r="H6840" s="134">
        <f>Systematic[[#This Row],[SampleVariableLabel]]+100*Systematic[[#This Row],[State]]</f>
        <v>463010005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463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1D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463010006</v>
      </c>
      <c r="H6841" s="134">
        <f>Systematic[[#This Row],[SampleVariableLabel]]+100*Systematic[[#This Row],[State]]</f>
        <v>463010106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463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(M.1)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463010001</v>
      </c>
      <c r="H6842" s="134">
        <f>Systematic[[#This Row],[SampleVariableLabel]]+100*Systematic[[#This Row],[State]]</f>
        <v>463010201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463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2Oct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463010002</v>
      </c>
      <c r="H6843" s="134">
        <f>Systematic[[#This Row],[SampleVariableLabel]]+100*Systematic[[#This Row],[State]]</f>
        <v>463010302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463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3M2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463010003</v>
      </c>
      <c r="H6844" s="134">
        <f>Systematic[[#This Row],[SampleVariableLabel]]+100*Systematic[[#This Row],[State]]</f>
        <v>463010403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463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M(c)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463010004</v>
      </c>
      <c r="H6845" s="134">
        <f>Systematic[[#This Row],[SampleVariableLabel]]+100*Systematic[[#This Row],[State]]</f>
        <v>463010504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463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4P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463010005</v>
      </c>
      <c r="H6846" s="134">
        <f>Systematic[[#This Row],[SampleVariableLabel]]+100*Systematic[[#This Row],[State]]</f>
        <v>463010605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463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5G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463010006</v>
      </c>
      <c r="H6847" s="134">
        <f>Systematic[[#This Row],[SampleVariableLabel]]+100*Systematic[[#This Row],[State]]</f>
        <v>463010706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463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6S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463010001</v>
      </c>
      <c r="H6848" s="134">
        <f>Systematic[[#This Row],[SampleVariableLabel]]+100*Systematic[[#This Row],[State]]</f>
        <v>463010801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463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7Gp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463010002</v>
      </c>
      <c r="H6849" s="134">
        <f>Systematic[[#This Row],[SampleVariableLabel]]+100*Systematic[[#This Row],[State]]</f>
        <v>463010902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463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8U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463010003</v>
      </c>
      <c r="H6850" s="134">
        <f>Systematic[[#This Row],[SampleVariableLabel]]+100*Systematic[[#This Row],[State]]</f>
        <v>463011003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463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9Rot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463010004</v>
      </c>
      <c r="H6851" s="134">
        <f>Systematic[[#This Row],[SampleVariableLabel]]+100*Systematic[[#This Row],[State]]</f>
        <v>463011104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463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10Ama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463010005</v>
      </c>
      <c r="H6852" s="134">
        <f>Systematic[[#This Row],[SampleVariableLabel]]+100*Systematic[[#This Row],[State]]</f>
        <v>463011205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464</v>
      </c>
      <c r="B6853" s="1">
        <f>IF(C6853=0,IF(B6852=Protocol!$V$20,1,B6852+1),B6852)</f>
        <v>1</v>
      </c>
      <c r="C6853" s="1">
        <f>IF(C6852+1=Protocol!$V$21,0,C6852+1)</f>
        <v>0</v>
      </c>
      <c r="D6853" s="1">
        <f t="shared" si="231"/>
        <v>6</v>
      </c>
      <c r="E6853" s="1" t="str">
        <f>INDEX(Protocol[Mark],MATCH(C6853,Protocol[Step],0))</f>
        <v>0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464010006</v>
      </c>
      <c r="H6853" s="134">
        <f>Systematic[[#This Row],[SampleVariableLabel]]+100*Systematic[[#This Row],[State]]</f>
        <v>464010006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464</v>
      </c>
      <c r="B6854" s="1">
        <f>IF(C6854=0,IF(B6853=Protocol!$V$20,1,B6853+1),B6853)</f>
        <v>1</v>
      </c>
      <c r="C6854" s="1">
        <f>IF(C6853+1=Protocol!$V$21,0,C6853+1)</f>
        <v>1</v>
      </c>
      <c r="D6854" s="1">
        <f t="shared" si="231"/>
        <v>1</v>
      </c>
      <c r="E6854" s="1" t="str">
        <f>INDEX(Protocol[Mark],MATCH(C6854,Protocol[Step],0))</f>
        <v>1D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464010001</v>
      </c>
      <c r="H6854" s="134">
        <f>Systematic[[#This Row],[SampleVariableLabel]]+100*Systematic[[#This Row],[State]]</f>
        <v>464010101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464</v>
      </c>
      <c r="B6855" s="1">
        <f>IF(C6855=0,IF(B6854=Protocol!$V$20,1,B6854+1),B6854)</f>
        <v>1</v>
      </c>
      <c r="C6855" s="1">
        <f>IF(C6854+1=Protocol!$V$21,0,C6854+1)</f>
        <v>2</v>
      </c>
      <c r="D6855" s="1">
        <f t="shared" si="231"/>
        <v>2</v>
      </c>
      <c r="E6855" s="1" t="str">
        <f>INDEX(Protocol[Mark],MATCH(C6855,Protocol[Step],0))</f>
        <v>(M.1)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464010002</v>
      </c>
      <c r="H6855" s="134">
        <f>Systematic[[#This Row],[SampleVariableLabel]]+100*Systematic[[#This Row],[State]]</f>
        <v>464010202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464</v>
      </c>
      <c r="B6856" s="1">
        <f>IF(C6856=0,IF(B6855=Protocol!$V$20,1,B6855+1),B6855)</f>
        <v>1</v>
      </c>
      <c r="C6856" s="1">
        <f>IF(C6855+1=Protocol!$V$21,0,C6855+1)</f>
        <v>3</v>
      </c>
      <c r="D6856" s="1">
        <f t="shared" si="231"/>
        <v>3</v>
      </c>
      <c r="E6856" s="1" t="str">
        <f>INDEX(Protocol[Mark],MATCH(C6856,Protocol[Step],0))</f>
        <v>2Oct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464010003</v>
      </c>
      <c r="H6856" s="134">
        <f>Systematic[[#This Row],[SampleVariableLabel]]+100*Systematic[[#This Row],[State]]</f>
        <v>464010303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464</v>
      </c>
      <c r="B6857" s="1">
        <f>IF(C6857=0,IF(B6856=Protocol!$V$20,1,B6856+1),B6856)</f>
        <v>1</v>
      </c>
      <c r="C6857" s="1">
        <f>IF(C6856+1=Protocol!$V$21,0,C6856+1)</f>
        <v>4</v>
      </c>
      <c r="D6857" s="1">
        <f t="shared" si="231"/>
        <v>4</v>
      </c>
      <c r="E6857" s="1" t="str">
        <f>INDEX(Protocol[Mark],MATCH(C6857,Protocol[Step],0))</f>
        <v>3M2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464010004</v>
      </c>
      <c r="H6857" s="134">
        <f>Systematic[[#This Row],[SampleVariableLabel]]+100*Systematic[[#This Row],[State]]</f>
        <v>464010404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464</v>
      </c>
      <c r="B6858" s="1">
        <f>IF(C6858=0,IF(B6857=Protocol!$V$20,1,B6857+1),B6857)</f>
        <v>1</v>
      </c>
      <c r="C6858" s="1">
        <f>IF(C6857+1=Protocol!$V$21,0,C6857+1)</f>
        <v>5</v>
      </c>
      <c r="D6858" s="1">
        <f t="shared" si="231"/>
        <v>5</v>
      </c>
      <c r="E6858" s="1" t="str">
        <f>INDEX(Protocol[Mark],MATCH(C6858,Protocol[Step],0))</f>
        <v>M(c)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464010005</v>
      </c>
      <c r="H6858" s="134">
        <f>Systematic[[#This Row],[SampleVariableLabel]]+100*Systematic[[#This Row],[State]]</f>
        <v>464010505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464</v>
      </c>
      <c r="B6859" s="1">
        <f>IF(C6859=0,IF(B6858=Protocol!$V$20,1,B6858+1),B6858)</f>
        <v>1</v>
      </c>
      <c r="C6859" s="1">
        <f>IF(C6858+1=Protocol!$V$21,0,C6858+1)</f>
        <v>6</v>
      </c>
      <c r="D6859" s="1">
        <f t="shared" si="231"/>
        <v>6</v>
      </c>
      <c r="E6859" s="1" t="str">
        <f>INDEX(Protocol[Mark],MATCH(C6859,Protocol[Step],0))</f>
        <v>4P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464010006</v>
      </c>
      <c r="H6859" s="134">
        <f>Systematic[[#This Row],[SampleVariableLabel]]+100*Systematic[[#This Row],[State]]</f>
        <v>464010606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464</v>
      </c>
      <c r="B6860" s="1">
        <f>IF(C6860=0,IF(B6859=Protocol!$V$20,1,B6859+1),B6859)</f>
        <v>1</v>
      </c>
      <c r="C6860" s="1">
        <f>IF(C6859+1=Protocol!$V$21,0,C6859+1)</f>
        <v>7</v>
      </c>
      <c r="D6860" s="1">
        <f t="shared" si="231"/>
        <v>1</v>
      </c>
      <c r="E6860" s="1" t="str">
        <f>INDEX(Protocol[Mark],MATCH(C6860,Protocol[Step],0))</f>
        <v>5G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464010001</v>
      </c>
      <c r="H6860" s="134">
        <f>Systematic[[#This Row],[SampleVariableLabel]]+100*Systematic[[#This Row],[State]]</f>
        <v>464010701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464</v>
      </c>
      <c r="B6861" s="1">
        <f>IF(C6861=0,IF(B6860=Protocol!$V$20,1,B6860+1),B6860)</f>
        <v>1</v>
      </c>
      <c r="C6861" s="1">
        <f>IF(C6860+1=Protocol!$V$21,0,C6860+1)</f>
        <v>8</v>
      </c>
      <c r="D6861" s="1">
        <f t="shared" si="231"/>
        <v>2</v>
      </c>
      <c r="E6861" s="1" t="str">
        <f>INDEX(Protocol[Mark],MATCH(C6861,Protocol[Step],0))</f>
        <v>6S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464010002</v>
      </c>
      <c r="H6861" s="134">
        <f>Systematic[[#This Row],[SampleVariableLabel]]+100*Systematic[[#This Row],[State]]</f>
        <v>464010802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464</v>
      </c>
      <c r="B6862" s="1">
        <f>IF(C6862=0,IF(B6861=Protocol!$V$20,1,B6861+1),B6861)</f>
        <v>1</v>
      </c>
      <c r="C6862" s="1">
        <f>IF(C6861+1=Protocol!$V$21,0,C6861+1)</f>
        <v>9</v>
      </c>
      <c r="D6862" s="1">
        <f t="shared" si="231"/>
        <v>3</v>
      </c>
      <c r="E6862" s="1" t="str">
        <f>INDEX(Protocol[Mark],MATCH(C6862,Protocol[Step],0))</f>
        <v>7Gp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464010003</v>
      </c>
      <c r="H6862" s="134">
        <f>Systematic[[#This Row],[SampleVariableLabel]]+100*Systematic[[#This Row],[State]]</f>
        <v>464010903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464</v>
      </c>
      <c r="B6863" s="1">
        <f>IF(C6863=0,IF(B6862=Protocol!$V$20,1,B6862+1),B6862)</f>
        <v>1</v>
      </c>
      <c r="C6863" s="1">
        <f>IF(C6862+1=Protocol!$V$21,0,C6862+1)</f>
        <v>10</v>
      </c>
      <c r="D6863" s="1">
        <f t="shared" si="231"/>
        <v>4</v>
      </c>
      <c r="E6863" s="1" t="str">
        <f>INDEX(Protocol[Mark],MATCH(C6863,Protocol[Step],0))</f>
        <v>8U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464010004</v>
      </c>
      <c r="H6863" s="134">
        <f>Systematic[[#This Row],[SampleVariableLabel]]+100*Systematic[[#This Row],[State]]</f>
        <v>464011004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464</v>
      </c>
      <c r="B6864" s="1">
        <f>IF(C6864=0,IF(B6863=Protocol!$V$20,1,B6863+1),B6863)</f>
        <v>1</v>
      </c>
      <c r="C6864" s="1">
        <f>IF(C6863+1=Protocol!$V$21,0,C6863+1)</f>
        <v>11</v>
      </c>
      <c r="D6864" s="1">
        <f t="shared" si="231"/>
        <v>5</v>
      </c>
      <c r="E6864" s="1" t="str">
        <f>INDEX(Protocol[Mark],MATCH(C6864,Protocol[Step],0))</f>
        <v>9Rot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464010005</v>
      </c>
      <c r="H6864" s="134">
        <f>Systematic[[#This Row],[SampleVariableLabel]]+100*Systematic[[#This Row],[State]]</f>
        <v>464011105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464</v>
      </c>
      <c r="B6865" s="1">
        <f>IF(C6865=0,IF(B6864=Protocol!$V$20,1,B6864+1),B6864)</f>
        <v>1</v>
      </c>
      <c r="C6865" s="1">
        <f>IF(C6864+1=Protocol!$V$21,0,C6864+1)</f>
        <v>12</v>
      </c>
      <c r="D6865" s="1">
        <f t="shared" si="231"/>
        <v>6</v>
      </c>
      <c r="E6865" s="1" t="str">
        <f>INDEX(Protocol[Mark],MATCH(C6865,Protocol[Step],0))</f>
        <v>10Ama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464010006</v>
      </c>
      <c r="H6865" s="134">
        <f>Systematic[[#This Row],[SampleVariableLabel]]+100*Systematic[[#This Row],[State]]</f>
        <v>464011206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465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0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465010001</v>
      </c>
      <c r="H6866" s="134">
        <f>Systematic[[#This Row],[SampleVariableLabel]]+100*Systematic[[#This Row],[State]]</f>
        <v>465010001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465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465010002</v>
      </c>
      <c r="H6867" s="134">
        <f>Systematic[[#This Row],[SampleVariableLabel]]+100*Systematic[[#This Row],[State]]</f>
        <v>465010102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465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(M.1)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465010003</v>
      </c>
      <c r="H6868" s="134">
        <f>Systematic[[#This Row],[SampleVariableLabel]]+100*Systematic[[#This Row],[State]]</f>
        <v>465010203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465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2Oct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465010004</v>
      </c>
      <c r="H6869" s="134">
        <f>Systematic[[#This Row],[SampleVariableLabel]]+100*Systematic[[#This Row],[State]]</f>
        <v>465010304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465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3M2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465010005</v>
      </c>
      <c r="H6870" s="134">
        <f>Systematic[[#This Row],[SampleVariableLabel]]+100*Systematic[[#This Row],[State]]</f>
        <v>465010405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465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M(c)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465010006</v>
      </c>
      <c r="H6871" s="134">
        <f>Systematic[[#This Row],[SampleVariableLabel]]+100*Systematic[[#This Row],[State]]</f>
        <v>465010506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465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4P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465010001</v>
      </c>
      <c r="H6872" s="134">
        <f>Systematic[[#This Row],[SampleVariableLabel]]+100*Systematic[[#This Row],[State]]</f>
        <v>465010601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465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5G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465010002</v>
      </c>
      <c r="H6873" s="134">
        <f>Systematic[[#This Row],[SampleVariableLabel]]+100*Systematic[[#This Row],[State]]</f>
        <v>465010702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465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6S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465010003</v>
      </c>
      <c r="H6874" s="134">
        <f>Systematic[[#This Row],[SampleVariableLabel]]+100*Systematic[[#This Row],[State]]</f>
        <v>465010803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465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7Gp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465010004</v>
      </c>
      <c r="H6875" s="134">
        <f>Systematic[[#This Row],[SampleVariableLabel]]+100*Systematic[[#This Row],[State]]</f>
        <v>465010904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465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8U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465010005</v>
      </c>
      <c r="H6876" s="134">
        <f>Systematic[[#This Row],[SampleVariableLabel]]+100*Systematic[[#This Row],[State]]</f>
        <v>465011005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465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9Rot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465010006</v>
      </c>
      <c r="H6877" s="134">
        <f>Systematic[[#This Row],[SampleVariableLabel]]+100*Systematic[[#This Row],[State]]</f>
        <v>465011106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465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10Ama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465010001</v>
      </c>
      <c r="H6878" s="134">
        <f>Systematic[[#This Row],[SampleVariableLabel]]+100*Systematic[[#This Row],[State]]</f>
        <v>465011201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466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0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466010002</v>
      </c>
      <c r="H6879" s="134">
        <f>Systematic[[#This Row],[SampleVariableLabel]]+100*Systematic[[#This Row],[State]]</f>
        <v>466010002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466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1D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466010003</v>
      </c>
      <c r="H6880" s="134">
        <f>Systematic[[#This Row],[SampleVariableLabel]]+100*Systematic[[#This Row],[State]]</f>
        <v>466010103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466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(M.1)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466010004</v>
      </c>
      <c r="H6881" s="134">
        <f>Systematic[[#This Row],[SampleVariableLabel]]+100*Systematic[[#This Row],[State]]</f>
        <v>466010204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466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2Oct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466010005</v>
      </c>
      <c r="H6882" s="134">
        <f>Systematic[[#This Row],[SampleVariableLabel]]+100*Systematic[[#This Row],[State]]</f>
        <v>466010305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466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3M2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466010006</v>
      </c>
      <c r="H6883" s="134">
        <f>Systematic[[#This Row],[SampleVariableLabel]]+100*Systematic[[#This Row],[State]]</f>
        <v>466010406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466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M(c)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466010001</v>
      </c>
      <c r="H6884" s="134">
        <f>Systematic[[#This Row],[SampleVariableLabel]]+100*Systematic[[#This Row],[State]]</f>
        <v>466010501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466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4P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466010002</v>
      </c>
      <c r="H6885" s="134">
        <f>Systematic[[#This Row],[SampleVariableLabel]]+100*Systematic[[#This Row],[State]]</f>
        <v>466010602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466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5G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466010003</v>
      </c>
      <c r="H6886" s="134">
        <f>Systematic[[#This Row],[SampleVariableLabel]]+100*Systematic[[#This Row],[State]]</f>
        <v>466010703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466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6S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466010004</v>
      </c>
      <c r="H6887" s="134">
        <f>Systematic[[#This Row],[SampleVariableLabel]]+100*Systematic[[#This Row],[State]]</f>
        <v>466010804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466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7Gp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466010005</v>
      </c>
      <c r="H6888" s="134">
        <f>Systematic[[#This Row],[SampleVariableLabel]]+100*Systematic[[#This Row],[State]]</f>
        <v>466010905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466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8U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466010006</v>
      </c>
      <c r="H6889" s="134">
        <f>Systematic[[#This Row],[SampleVariableLabel]]+100*Systematic[[#This Row],[State]]</f>
        <v>466011006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466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9Rot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466010001</v>
      </c>
      <c r="H6890" s="134">
        <f>Systematic[[#This Row],[SampleVariableLabel]]+100*Systematic[[#This Row],[State]]</f>
        <v>466011101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466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10Ama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466010002</v>
      </c>
      <c r="H6891" s="134">
        <f>Systematic[[#This Row],[SampleVariableLabel]]+100*Systematic[[#This Row],[State]]</f>
        <v>466011202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467</v>
      </c>
      <c r="B6892" s="1">
        <f>IF(C6892=0,IF(B6891=Protocol!$V$20,1,B6891+1),B6891)</f>
        <v>1</v>
      </c>
      <c r="C6892" s="1">
        <f>IF(C6891+1=Protocol!$V$21,0,C6891+1)</f>
        <v>0</v>
      </c>
      <c r="D6892" s="1">
        <f t="shared" si="231"/>
        <v>3</v>
      </c>
      <c r="E6892" s="1" t="str">
        <f>INDEX(Protocol[Mark],MATCH(C6892,Protocol[Step],0))</f>
        <v>0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467010003</v>
      </c>
      <c r="H6892" s="134">
        <f>Systematic[[#This Row],[SampleVariableLabel]]+100*Systematic[[#This Row],[State]]</f>
        <v>467010003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467</v>
      </c>
      <c r="B6893" s="1">
        <f>IF(C6893=0,IF(B6892=Protocol!$V$20,1,B6892+1),B6892)</f>
        <v>1</v>
      </c>
      <c r="C6893" s="1">
        <f>IF(C6892+1=Protocol!$V$21,0,C6892+1)</f>
        <v>1</v>
      </c>
      <c r="D6893" s="1">
        <f t="shared" si="231"/>
        <v>4</v>
      </c>
      <c r="E6893" s="1" t="str">
        <f>INDEX(Protocol[Mark],MATCH(C6893,Protocol[Step],0))</f>
        <v>1D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467010004</v>
      </c>
      <c r="H6893" s="134">
        <f>Systematic[[#This Row],[SampleVariableLabel]]+100*Systematic[[#This Row],[State]]</f>
        <v>467010104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467</v>
      </c>
      <c r="B6894" s="1">
        <f>IF(C6894=0,IF(B6893=Protocol!$V$20,1,B6893+1),B6893)</f>
        <v>1</v>
      </c>
      <c r="C6894" s="1">
        <f>IF(C6893+1=Protocol!$V$21,0,C6893+1)</f>
        <v>2</v>
      </c>
      <c r="D6894" s="1">
        <f t="shared" si="231"/>
        <v>5</v>
      </c>
      <c r="E6894" s="1" t="str">
        <f>INDEX(Protocol[Mark],MATCH(C6894,Protocol[Step],0))</f>
        <v>(M.1)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467010005</v>
      </c>
      <c r="H6894" s="134">
        <f>Systematic[[#This Row],[SampleVariableLabel]]+100*Systematic[[#This Row],[State]]</f>
        <v>467010205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467</v>
      </c>
      <c r="B6895" s="1">
        <f>IF(C6895=0,IF(B6894=Protocol!$V$20,1,B6894+1),B6894)</f>
        <v>1</v>
      </c>
      <c r="C6895" s="1">
        <f>IF(C6894+1=Protocol!$V$21,0,C6894+1)</f>
        <v>3</v>
      </c>
      <c r="D6895" s="1">
        <f t="shared" si="231"/>
        <v>6</v>
      </c>
      <c r="E6895" s="1" t="str">
        <f>INDEX(Protocol[Mark],MATCH(C6895,Protocol[Step],0))</f>
        <v>2Oct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467010006</v>
      </c>
      <c r="H6895" s="134">
        <f>Systematic[[#This Row],[SampleVariableLabel]]+100*Systematic[[#This Row],[State]]</f>
        <v>467010306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467</v>
      </c>
      <c r="B6896" s="1">
        <f>IF(C6896=0,IF(B6895=Protocol!$V$20,1,B6895+1),B6895)</f>
        <v>1</v>
      </c>
      <c r="C6896" s="1">
        <f>IF(C6895+1=Protocol!$V$21,0,C6895+1)</f>
        <v>4</v>
      </c>
      <c r="D6896" s="1">
        <f t="shared" si="231"/>
        <v>1</v>
      </c>
      <c r="E6896" s="1" t="str">
        <f>INDEX(Protocol[Mark],MATCH(C6896,Protocol[Step],0))</f>
        <v>3M2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467010001</v>
      </c>
      <c r="H6896" s="134">
        <f>Systematic[[#This Row],[SampleVariableLabel]]+100*Systematic[[#This Row],[State]]</f>
        <v>467010401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467</v>
      </c>
      <c r="B6897" s="1">
        <f>IF(C6897=0,IF(B6896=Protocol!$V$20,1,B6896+1),B6896)</f>
        <v>1</v>
      </c>
      <c r="C6897" s="1">
        <f>IF(C6896+1=Protocol!$V$21,0,C6896+1)</f>
        <v>5</v>
      </c>
      <c r="D6897" s="1">
        <f t="shared" si="231"/>
        <v>2</v>
      </c>
      <c r="E6897" s="1" t="str">
        <f>INDEX(Protocol[Mark],MATCH(C6897,Protocol[Step],0))</f>
        <v>M(c)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467010002</v>
      </c>
      <c r="H6897" s="134">
        <f>Systematic[[#This Row],[SampleVariableLabel]]+100*Systematic[[#This Row],[State]]</f>
        <v>467010502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467</v>
      </c>
      <c r="B6898" s="1">
        <f>IF(C6898=0,IF(B6897=Protocol!$V$20,1,B6897+1),B6897)</f>
        <v>1</v>
      </c>
      <c r="C6898" s="1">
        <f>IF(C6897+1=Protocol!$V$21,0,C6897+1)</f>
        <v>6</v>
      </c>
      <c r="D6898" s="1">
        <f t="shared" si="231"/>
        <v>3</v>
      </c>
      <c r="E6898" s="1" t="str">
        <f>INDEX(Protocol[Mark],MATCH(C6898,Protocol[Step],0))</f>
        <v>4P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467010003</v>
      </c>
      <c r="H6898" s="134">
        <f>Systematic[[#This Row],[SampleVariableLabel]]+100*Systematic[[#This Row],[State]]</f>
        <v>467010603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467</v>
      </c>
      <c r="B6899" s="1">
        <f>IF(C6899=0,IF(B6898=Protocol!$V$20,1,B6898+1),B6898)</f>
        <v>1</v>
      </c>
      <c r="C6899" s="1">
        <f>IF(C6898+1=Protocol!$V$21,0,C6898+1)</f>
        <v>7</v>
      </c>
      <c r="D6899" s="1">
        <f t="shared" si="231"/>
        <v>4</v>
      </c>
      <c r="E6899" s="1" t="str">
        <f>INDEX(Protocol[Mark],MATCH(C6899,Protocol[Step],0))</f>
        <v>5G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467010004</v>
      </c>
      <c r="H6899" s="134">
        <f>Systematic[[#This Row],[SampleVariableLabel]]+100*Systematic[[#This Row],[State]]</f>
        <v>467010704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467</v>
      </c>
      <c r="B6900" s="1">
        <f>IF(C6900=0,IF(B6899=Protocol!$V$20,1,B6899+1),B6899)</f>
        <v>1</v>
      </c>
      <c r="C6900" s="1">
        <f>IF(C6899+1=Protocol!$V$21,0,C6899+1)</f>
        <v>8</v>
      </c>
      <c r="D6900" s="1">
        <f t="shared" si="231"/>
        <v>5</v>
      </c>
      <c r="E6900" s="1" t="str">
        <f>INDEX(Protocol[Mark],MATCH(C6900,Protocol[Step],0))</f>
        <v>6S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467010005</v>
      </c>
      <c r="H6900" s="134">
        <f>Systematic[[#This Row],[SampleVariableLabel]]+100*Systematic[[#This Row],[State]]</f>
        <v>467010805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467</v>
      </c>
      <c r="B6901" s="1">
        <f>IF(C6901=0,IF(B6900=Protocol!$V$20,1,B6900+1),B6900)</f>
        <v>1</v>
      </c>
      <c r="C6901" s="1">
        <f>IF(C6900+1=Protocol!$V$21,0,C6900+1)</f>
        <v>9</v>
      </c>
      <c r="D6901" s="1">
        <f t="shared" si="231"/>
        <v>6</v>
      </c>
      <c r="E6901" s="1" t="str">
        <f>INDEX(Protocol[Mark],MATCH(C6901,Protocol[Step],0))</f>
        <v>7Gp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467010006</v>
      </c>
      <c r="H6901" s="134">
        <f>Systematic[[#This Row],[SampleVariableLabel]]+100*Systematic[[#This Row],[State]]</f>
        <v>467010906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467</v>
      </c>
      <c r="B6902" s="1">
        <f>IF(C6902=0,IF(B6901=Protocol!$V$20,1,B6901+1),B6901)</f>
        <v>1</v>
      </c>
      <c r="C6902" s="1">
        <f>IF(C6901+1=Protocol!$V$21,0,C6901+1)</f>
        <v>10</v>
      </c>
      <c r="D6902" s="1">
        <f t="shared" si="231"/>
        <v>1</v>
      </c>
      <c r="E6902" s="1" t="str">
        <f>INDEX(Protocol[Mark],MATCH(C6902,Protocol[Step],0))</f>
        <v>8U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467010001</v>
      </c>
      <c r="H6902" s="134">
        <f>Systematic[[#This Row],[SampleVariableLabel]]+100*Systematic[[#This Row],[State]]</f>
        <v>467011001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467</v>
      </c>
      <c r="B6903" s="1">
        <f>IF(C6903=0,IF(B6902=Protocol!$V$20,1,B6902+1),B6902)</f>
        <v>1</v>
      </c>
      <c r="C6903" s="1">
        <f>IF(C6902+1=Protocol!$V$21,0,C6902+1)</f>
        <v>11</v>
      </c>
      <c r="D6903" s="1">
        <f t="shared" si="231"/>
        <v>2</v>
      </c>
      <c r="E6903" s="1" t="str">
        <f>INDEX(Protocol[Mark],MATCH(C6903,Protocol[Step],0))</f>
        <v>9Rot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467010002</v>
      </c>
      <c r="H6903" s="134">
        <f>Systematic[[#This Row],[SampleVariableLabel]]+100*Systematic[[#This Row],[State]]</f>
        <v>467011102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467</v>
      </c>
      <c r="B6904" s="1">
        <f>IF(C6904=0,IF(B6903=Protocol!$V$20,1,B6903+1),B6903)</f>
        <v>1</v>
      </c>
      <c r="C6904" s="1">
        <f>IF(C6903+1=Protocol!$V$21,0,C6903+1)</f>
        <v>12</v>
      </c>
      <c r="D6904" s="1">
        <f t="shared" si="231"/>
        <v>3</v>
      </c>
      <c r="E6904" s="1" t="str">
        <f>INDEX(Protocol[Mark],MATCH(C6904,Protocol[Step],0))</f>
        <v>10Ama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467010003</v>
      </c>
      <c r="H6904" s="134">
        <f>Systematic[[#This Row],[SampleVariableLabel]]+100*Systematic[[#This Row],[State]]</f>
        <v>467011203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468</v>
      </c>
      <c r="B6905" s="1">
        <f>IF(C6905=0,IF(B6904=Protocol!$V$20,1,B6904+1),B6904)</f>
        <v>1</v>
      </c>
      <c r="C6905" s="1">
        <f>IF(C6904+1=Protocol!$V$21,0,C6904+1)</f>
        <v>0</v>
      </c>
      <c r="D6905" s="1">
        <f t="shared" si="231"/>
        <v>4</v>
      </c>
      <c r="E6905" s="1" t="str">
        <f>INDEX(Protocol[Mark],MATCH(C6905,Protocol[Step],0))</f>
        <v>0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468010004</v>
      </c>
      <c r="H6905" s="134">
        <f>Systematic[[#This Row],[SampleVariableLabel]]+100*Systematic[[#This Row],[State]]</f>
        <v>468010004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468</v>
      </c>
      <c r="B6906" s="1">
        <f>IF(C6906=0,IF(B6905=Protocol!$V$20,1,B6905+1),B6905)</f>
        <v>1</v>
      </c>
      <c r="C6906" s="1">
        <f>IF(C6905+1=Protocol!$V$21,0,C6905+1)</f>
        <v>1</v>
      </c>
      <c r="D6906" s="1">
        <f t="shared" si="231"/>
        <v>5</v>
      </c>
      <c r="E6906" s="1" t="str">
        <f>INDEX(Protocol[Mark],MATCH(C6906,Protocol[Step],0))</f>
        <v>1D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468010005</v>
      </c>
      <c r="H6906" s="134">
        <f>Systematic[[#This Row],[SampleVariableLabel]]+100*Systematic[[#This Row],[State]]</f>
        <v>468010105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468</v>
      </c>
      <c r="B6907" s="1">
        <f>IF(C6907=0,IF(B6906=Protocol!$V$20,1,B6906+1),B6906)</f>
        <v>1</v>
      </c>
      <c r="C6907" s="1">
        <f>IF(C6906+1=Protocol!$V$21,0,C6906+1)</f>
        <v>2</v>
      </c>
      <c r="D6907" s="1">
        <f t="shared" si="231"/>
        <v>6</v>
      </c>
      <c r="E6907" s="1" t="str">
        <f>INDEX(Protocol[Mark],MATCH(C6907,Protocol[Step],0))</f>
        <v>(M.1)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468010006</v>
      </c>
      <c r="H6907" s="134">
        <f>Systematic[[#This Row],[SampleVariableLabel]]+100*Systematic[[#This Row],[State]]</f>
        <v>468010206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468</v>
      </c>
      <c r="B6908" s="1">
        <f>IF(C6908=0,IF(B6907=Protocol!$V$20,1,B6907+1),B6907)</f>
        <v>1</v>
      </c>
      <c r="C6908" s="1">
        <f>IF(C6907+1=Protocol!$V$21,0,C6907+1)</f>
        <v>3</v>
      </c>
      <c r="D6908" s="1">
        <f t="shared" si="231"/>
        <v>1</v>
      </c>
      <c r="E6908" s="1" t="str">
        <f>INDEX(Protocol[Mark],MATCH(C6908,Protocol[Step],0))</f>
        <v>2Oct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468010001</v>
      </c>
      <c r="H6908" s="134">
        <f>Systematic[[#This Row],[SampleVariableLabel]]+100*Systematic[[#This Row],[State]]</f>
        <v>468010301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468</v>
      </c>
      <c r="B6909" s="1">
        <f>IF(C6909=0,IF(B6908=Protocol!$V$20,1,B6908+1),B6908)</f>
        <v>1</v>
      </c>
      <c r="C6909" s="1">
        <f>IF(C6908+1=Protocol!$V$21,0,C6908+1)</f>
        <v>4</v>
      </c>
      <c r="D6909" s="1">
        <f t="shared" si="231"/>
        <v>2</v>
      </c>
      <c r="E6909" s="1" t="str">
        <f>INDEX(Protocol[Mark],MATCH(C6909,Protocol[Step],0))</f>
        <v>3M2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468010002</v>
      </c>
      <c r="H6909" s="134">
        <f>Systematic[[#This Row],[SampleVariableLabel]]+100*Systematic[[#This Row],[State]]</f>
        <v>468010402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468</v>
      </c>
      <c r="B6910" s="1">
        <f>IF(C6910=0,IF(B6909=Protocol!$V$20,1,B6909+1),B6909)</f>
        <v>1</v>
      </c>
      <c r="C6910" s="1">
        <f>IF(C6909+1=Protocol!$V$21,0,C6909+1)</f>
        <v>5</v>
      </c>
      <c r="D6910" s="1">
        <f t="shared" si="231"/>
        <v>3</v>
      </c>
      <c r="E6910" s="1" t="str">
        <f>INDEX(Protocol[Mark],MATCH(C6910,Protocol[Step],0))</f>
        <v>M(c)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468010003</v>
      </c>
      <c r="H6910" s="134">
        <f>Systematic[[#This Row],[SampleVariableLabel]]+100*Systematic[[#This Row],[State]]</f>
        <v>468010503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468</v>
      </c>
      <c r="B6911" s="1">
        <f>IF(C6911=0,IF(B6910=Protocol!$V$20,1,B6910+1),B6910)</f>
        <v>1</v>
      </c>
      <c r="C6911" s="1">
        <f>IF(C6910+1=Protocol!$V$21,0,C6910+1)</f>
        <v>6</v>
      </c>
      <c r="D6911" s="1">
        <f t="shared" si="231"/>
        <v>4</v>
      </c>
      <c r="E6911" s="1" t="str">
        <f>INDEX(Protocol[Mark],MATCH(C6911,Protocol[Step],0))</f>
        <v>4P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468010004</v>
      </c>
      <c r="H6911" s="134">
        <f>Systematic[[#This Row],[SampleVariableLabel]]+100*Systematic[[#This Row],[State]]</f>
        <v>468010604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468</v>
      </c>
      <c r="B6912" s="1">
        <f>IF(C6912=0,IF(B6911=Protocol!$V$20,1,B6911+1),B6911)</f>
        <v>1</v>
      </c>
      <c r="C6912" s="1">
        <f>IF(C6911+1=Protocol!$V$21,0,C6911+1)</f>
        <v>7</v>
      </c>
      <c r="D6912" s="1">
        <f t="shared" si="231"/>
        <v>5</v>
      </c>
      <c r="E6912" s="1" t="str">
        <f>INDEX(Protocol[Mark],MATCH(C6912,Protocol[Step],0))</f>
        <v>5G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468010005</v>
      </c>
      <c r="H6912" s="134">
        <f>Systematic[[#This Row],[SampleVariableLabel]]+100*Systematic[[#This Row],[State]]</f>
        <v>468010705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468</v>
      </c>
      <c r="B6913" s="1">
        <f>IF(C6913=0,IF(B6912=Protocol!$V$20,1,B6912+1),B6912)</f>
        <v>1</v>
      </c>
      <c r="C6913" s="1">
        <f>IF(C6912+1=Protocol!$V$21,0,C6912+1)</f>
        <v>8</v>
      </c>
      <c r="D6913" s="1">
        <f t="shared" si="231"/>
        <v>6</v>
      </c>
      <c r="E6913" s="1" t="str">
        <f>INDEX(Protocol[Mark],MATCH(C6913,Protocol[Step],0))</f>
        <v>6S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468010006</v>
      </c>
      <c r="H6913" s="134">
        <f>Systematic[[#This Row],[SampleVariableLabel]]+100*Systematic[[#This Row],[State]]</f>
        <v>468010806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468</v>
      </c>
      <c r="B6914" s="1">
        <f>IF(C6914=0,IF(B6913=Protocol!$V$20,1,B6913+1),B6913)</f>
        <v>1</v>
      </c>
      <c r="C6914" s="1">
        <f>IF(C6913+1=Protocol!$V$21,0,C6913+1)</f>
        <v>9</v>
      </c>
      <c r="D6914" s="1">
        <f t="shared" si="231"/>
        <v>1</v>
      </c>
      <c r="E6914" s="1" t="str">
        <f>INDEX(Protocol[Mark],MATCH(C6914,Protocol[Step],0))</f>
        <v>7Gp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468010001</v>
      </c>
      <c r="H6914" s="134">
        <f>Systematic[[#This Row],[SampleVariableLabel]]+100*Systematic[[#This Row],[State]]</f>
        <v>468010901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468</v>
      </c>
      <c r="B6915" s="1">
        <f>IF(C6915=0,IF(B6914=Protocol!$V$20,1,B6914+1),B6914)</f>
        <v>1</v>
      </c>
      <c r="C6915" s="1">
        <f>IF(C6914+1=Protocol!$V$21,0,C6914+1)</f>
        <v>10</v>
      </c>
      <c r="D6915" s="1">
        <f t="shared" ref="D6915:D6978" si="233">IF(D6914=nVariables,1,D6914+1)</f>
        <v>2</v>
      </c>
      <c r="E6915" s="1" t="str">
        <f>INDEX(Protocol[Mark],MATCH(C6915,Protocol[Step],0))</f>
        <v>8U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468010002</v>
      </c>
      <c r="H6915" s="134">
        <f>Systematic[[#This Row],[SampleVariableLabel]]+100*Systematic[[#This Row],[State]]</f>
        <v>468011002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468</v>
      </c>
      <c r="B6916" s="1">
        <f>IF(C6916=0,IF(B6915=Protocol!$V$20,1,B6915+1),B6915)</f>
        <v>1</v>
      </c>
      <c r="C6916" s="1">
        <f>IF(C6915+1=Protocol!$V$21,0,C6915+1)</f>
        <v>11</v>
      </c>
      <c r="D6916" s="1">
        <f t="shared" si="233"/>
        <v>3</v>
      </c>
      <c r="E6916" s="1" t="str">
        <f>INDEX(Protocol[Mark],MATCH(C6916,Protocol[Step],0))</f>
        <v>9Rot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468010003</v>
      </c>
      <c r="H6916" s="134">
        <f>Systematic[[#This Row],[SampleVariableLabel]]+100*Systematic[[#This Row],[State]]</f>
        <v>468011103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468</v>
      </c>
      <c r="B6917" s="1">
        <f>IF(C6917=0,IF(B6916=Protocol!$V$20,1,B6916+1),B6916)</f>
        <v>1</v>
      </c>
      <c r="C6917" s="1">
        <f>IF(C6916+1=Protocol!$V$21,0,C6916+1)</f>
        <v>12</v>
      </c>
      <c r="D6917" s="1">
        <f t="shared" si="233"/>
        <v>4</v>
      </c>
      <c r="E6917" s="1" t="str">
        <f>INDEX(Protocol[Mark],MATCH(C6917,Protocol[Step],0))</f>
        <v>10Ama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468010004</v>
      </c>
      <c r="H6917" s="134">
        <f>Systematic[[#This Row],[SampleVariableLabel]]+100*Systematic[[#This Row],[State]]</f>
        <v>468011204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469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0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469010005</v>
      </c>
      <c r="H6918" s="134">
        <f>Systematic[[#This Row],[SampleVariableLabel]]+100*Systematic[[#This Row],[State]]</f>
        <v>469010005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469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1D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469010006</v>
      </c>
      <c r="H6919" s="134">
        <f>Systematic[[#This Row],[SampleVariableLabel]]+100*Systematic[[#This Row],[State]]</f>
        <v>469010106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469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(M.1)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469010001</v>
      </c>
      <c r="H6920" s="134">
        <f>Systematic[[#This Row],[SampleVariableLabel]]+100*Systematic[[#This Row],[State]]</f>
        <v>469010201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469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2Oct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469010002</v>
      </c>
      <c r="H6921" s="134">
        <f>Systematic[[#This Row],[SampleVariableLabel]]+100*Systematic[[#This Row],[State]]</f>
        <v>469010302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469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3M2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469010003</v>
      </c>
      <c r="H6922" s="134">
        <f>Systematic[[#This Row],[SampleVariableLabel]]+100*Systematic[[#This Row],[State]]</f>
        <v>469010403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469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M(c)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469010004</v>
      </c>
      <c r="H6923" s="134">
        <f>Systematic[[#This Row],[SampleVariableLabel]]+100*Systematic[[#This Row],[State]]</f>
        <v>469010504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469</v>
      </c>
      <c r="B6924" s="1">
        <f>IF(C6924=0,IF(B6923=Protocol!$V$20,1,B6923+1),B6923)</f>
        <v>1</v>
      </c>
      <c r="C6924" s="1">
        <f>IF(C6923+1=Protocol!$V$21,0,C6923+1)</f>
        <v>6</v>
      </c>
      <c r="D6924" s="1">
        <f t="shared" si="233"/>
        <v>5</v>
      </c>
      <c r="E6924" s="1" t="str">
        <f>INDEX(Protocol[Mark],MATCH(C6924,Protocol[Step],0))</f>
        <v>4P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469010005</v>
      </c>
      <c r="H6924" s="134">
        <f>Systematic[[#This Row],[SampleVariableLabel]]+100*Systematic[[#This Row],[State]]</f>
        <v>469010605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469</v>
      </c>
      <c r="B6925" s="1">
        <f>IF(C6925=0,IF(B6924=Protocol!$V$20,1,B6924+1),B6924)</f>
        <v>1</v>
      </c>
      <c r="C6925" s="1">
        <f>IF(C6924+1=Protocol!$V$21,0,C6924+1)</f>
        <v>7</v>
      </c>
      <c r="D6925" s="1">
        <f t="shared" si="233"/>
        <v>6</v>
      </c>
      <c r="E6925" s="1" t="str">
        <f>INDEX(Protocol[Mark],MATCH(C6925,Protocol[Step],0))</f>
        <v>5G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469010006</v>
      </c>
      <c r="H6925" s="134">
        <f>Systematic[[#This Row],[SampleVariableLabel]]+100*Systematic[[#This Row],[State]]</f>
        <v>469010706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469</v>
      </c>
      <c r="B6926" s="1">
        <f>IF(C6926=0,IF(B6925=Protocol!$V$20,1,B6925+1),B6925)</f>
        <v>1</v>
      </c>
      <c r="C6926" s="1">
        <f>IF(C6925+1=Protocol!$V$21,0,C6925+1)</f>
        <v>8</v>
      </c>
      <c r="D6926" s="1">
        <f t="shared" si="233"/>
        <v>1</v>
      </c>
      <c r="E6926" s="1" t="str">
        <f>INDEX(Protocol[Mark],MATCH(C6926,Protocol[Step],0))</f>
        <v>6S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469010001</v>
      </c>
      <c r="H6926" s="134">
        <f>Systematic[[#This Row],[SampleVariableLabel]]+100*Systematic[[#This Row],[State]]</f>
        <v>469010801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469</v>
      </c>
      <c r="B6927" s="1">
        <f>IF(C6927=0,IF(B6926=Protocol!$V$20,1,B6926+1),B6926)</f>
        <v>1</v>
      </c>
      <c r="C6927" s="1">
        <f>IF(C6926+1=Protocol!$V$21,0,C6926+1)</f>
        <v>9</v>
      </c>
      <c r="D6927" s="1">
        <f t="shared" si="233"/>
        <v>2</v>
      </c>
      <c r="E6927" s="1" t="str">
        <f>INDEX(Protocol[Mark],MATCH(C6927,Protocol[Step],0))</f>
        <v>7Gp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469010002</v>
      </c>
      <c r="H6927" s="134">
        <f>Systematic[[#This Row],[SampleVariableLabel]]+100*Systematic[[#This Row],[State]]</f>
        <v>469010902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469</v>
      </c>
      <c r="B6928" s="1">
        <f>IF(C6928=0,IF(B6927=Protocol!$V$20,1,B6927+1),B6927)</f>
        <v>1</v>
      </c>
      <c r="C6928" s="1">
        <f>IF(C6927+1=Protocol!$V$21,0,C6927+1)</f>
        <v>10</v>
      </c>
      <c r="D6928" s="1">
        <f t="shared" si="233"/>
        <v>3</v>
      </c>
      <c r="E6928" s="1" t="str">
        <f>INDEX(Protocol[Mark],MATCH(C6928,Protocol[Step],0))</f>
        <v>8U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469010003</v>
      </c>
      <c r="H6928" s="134">
        <f>Systematic[[#This Row],[SampleVariableLabel]]+100*Systematic[[#This Row],[State]]</f>
        <v>469011003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469</v>
      </c>
      <c r="B6929" s="1">
        <f>IF(C6929=0,IF(B6928=Protocol!$V$20,1,B6928+1),B6928)</f>
        <v>1</v>
      </c>
      <c r="C6929" s="1">
        <f>IF(C6928+1=Protocol!$V$21,0,C6928+1)</f>
        <v>11</v>
      </c>
      <c r="D6929" s="1">
        <f t="shared" si="233"/>
        <v>4</v>
      </c>
      <c r="E6929" s="1" t="str">
        <f>INDEX(Protocol[Mark],MATCH(C6929,Protocol[Step],0))</f>
        <v>9Rot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469010004</v>
      </c>
      <c r="H6929" s="134">
        <f>Systematic[[#This Row],[SampleVariableLabel]]+100*Systematic[[#This Row],[State]]</f>
        <v>469011104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469</v>
      </c>
      <c r="B6930" s="1">
        <f>IF(C6930=0,IF(B6929=Protocol!$V$20,1,B6929+1),B6929)</f>
        <v>1</v>
      </c>
      <c r="C6930" s="1">
        <f>IF(C6929+1=Protocol!$V$21,0,C6929+1)</f>
        <v>12</v>
      </c>
      <c r="D6930" s="1">
        <f t="shared" si="233"/>
        <v>5</v>
      </c>
      <c r="E6930" s="1" t="str">
        <f>INDEX(Protocol[Mark],MATCH(C6930,Protocol[Step],0))</f>
        <v>10Ama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469010005</v>
      </c>
      <c r="H6930" s="134">
        <f>Systematic[[#This Row],[SampleVariableLabel]]+100*Systematic[[#This Row],[State]]</f>
        <v>469011205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470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0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470010006</v>
      </c>
      <c r="H6931" s="134">
        <f>Systematic[[#This Row],[SampleVariableLabel]]+100*Systematic[[#This Row],[State]]</f>
        <v>470010006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470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470010001</v>
      </c>
      <c r="H6932" s="134">
        <f>Systematic[[#This Row],[SampleVariableLabel]]+100*Systematic[[#This Row],[State]]</f>
        <v>470010101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470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(M.1)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470010002</v>
      </c>
      <c r="H6933" s="134">
        <f>Systematic[[#This Row],[SampleVariableLabel]]+100*Systematic[[#This Row],[State]]</f>
        <v>470010202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470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470010003</v>
      </c>
      <c r="H6934" s="134">
        <f>Systematic[[#This Row],[SampleVariableLabel]]+100*Systematic[[#This Row],[State]]</f>
        <v>470010303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470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3M2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470010004</v>
      </c>
      <c r="H6935" s="134">
        <f>Systematic[[#This Row],[SampleVariableLabel]]+100*Systematic[[#This Row],[State]]</f>
        <v>470010404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470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M(c)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470010005</v>
      </c>
      <c r="H6936" s="134">
        <f>Systematic[[#This Row],[SampleVariableLabel]]+100*Systematic[[#This Row],[State]]</f>
        <v>470010505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470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4P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470010006</v>
      </c>
      <c r="H6937" s="134">
        <f>Systematic[[#This Row],[SampleVariableLabel]]+100*Systematic[[#This Row],[State]]</f>
        <v>470010606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470</v>
      </c>
      <c r="B6938" s="1">
        <f>IF(C6938=0,IF(B6937=Protocol!$V$20,1,B6937+1),B6937)</f>
        <v>1</v>
      </c>
      <c r="C6938" s="1">
        <f>IF(C6937+1=Protocol!$V$21,0,C6937+1)</f>
        <v>7</v>
      </c>
      <c r="D6938" s="1">
        <f t="shared" si="233"/>
        <v>1</v>
      </c>
      <c r="E6938" s="1" t="str">
        <f>INDEX(Protocol[Mark],MATCH(C6938,Protocol[Step],0))</f>
        <v>5G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470010001</v>
      </c>
      <c r="H6938" s="134">
        <f>Systematic[[#This Row],[SampleVariableLabel]]+100*Systematic[[#This Row],[State]]</f>
        <v>470010701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470</v>
      </c>
      <c r="B6939" s="1">
        <f>IF(C6939=0,IF(B6938=Protocol!$V$20,1,B6938+1),B6938)</f>
        <v>1</v>
      </c>
      <c r="C6939" s="1">
        <f>IF(C6938+1=Protocol!$V$21,0,C6938+1)</f>
        <v>8</v>
      </c>
      <c r="D6939" s="1">
        <f t="shared" si="233"/>
        <v>2</v>
      </c>
      <c r="E6939" s="1" t="str">
        <f>INDEX(Protocol[Mark],MATCH(C6939,Protocol[Step],0))</f>
        <v>6S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470010002</v>
      </c>
      <c r="H6939" s="134">
        <f>Systematic[[#This Row],[SampleVariableLabel]]+100*Systematic[[#This Row],[State]]</f>
        <v>470010802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470</v>
      </c>
      <c r="B6940" s="1">
        <f>IF(C6940=0,IF(B6939=Protocol!$V$20,1,B6939+1),B6939)</f>
        <v>1</v>
      </c>
      <c r="C6940" s="1">
        <f>IF(C6939+1=Protocol!$V$21,0,C6939+1)</f>
        <v>9</v>
      </c>
      <c r="D6940" s="1">
        <f t="shared" si="233"/>
        <v>3</v>
      </c>
      <c r="E6940" s="1" t="str">
        <f>INDEX(Protocol[Mark],MATCH(C6940,Protocol[Step],0))</f>
        <v>7Gp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470010003</v>
      </c>
      <c r="H6940" s="134">
        <f>Systematic[[#This Row],[SampleVariableLabel]]+100*Systematic[[#This Row],[State]]</f>
        <v>470010903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470</v>
      </c>
      <c r="B6941" s="1">
        <f>IF(C6941=0,IF(B6940=Protocol!$V$20,1,B6940+1),B6940)</f>
        <v>1</v>
      </c>
      <c r="C6941" s="1">
        <f>IF(C6940+1=Protocol!$V$21,0,C6940+1)</f>
        <v>10</v>
      </c>
      <c r="D6941" s="1">
        <f t="shared" si="233"/>
        <v>4</v>
      </c>
      <c r="E6941" s="1" t="str">
        <f>INDEX(Protocol[Mark],MATCH(C6941,Protocol[Step],0))</f>
        <v>8U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470010004</v>
      </c>
      <c r="H6941" s="134">
        <f>Systematic[[#This Row],[SampleVariableLabel]]+100*Systematic[[#This Row],[State]]</f>
        <v>470011004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470</v>
      </c>
      <c r="B6942" s="1">
        <f>IF(C6942=0,IF(B6941=Protocol!$V$20,1,B6941+1),B6941)</f>
        <v>1</v>
      </c>
      <c r="C6942" s="1">
        <f>IF(C6941+1=Protocol!$V$21,0,C6941+1)</f>
        <v>11</v>
      </c>
      <c r="D6942" s="1">
        <f t="shared" si="233"/>
        <v>5</v>
      </c>
      <c r="E6942" s="1" t="str">
        <f>INDEX(Protocol[Mark],MATCH(C6942,Protocol[Step],0))</f>
        <v>9Rot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470010005</v>
      </c>
      <c r="H6942" s="134">
        <f>Systematic[[#This Row],[SampleVariableLabel]]+100*Systematic[[#This Row],[State]]</f>
        <v>470011105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470</v>
      </c>
      <c r="B6943" s="1">
        <f>IF(C6943=0,IF(B6942=Protocol!$V$20,1,B6942+1),B6942)</f>
        <v>1</v>
      </c>
      <c r="C6943" s="1">
        <f>IF(C6942+1=Protocol!$V$21,0,C6942+1)</f>
        <v>12</v>
      </c>
      <c r="D6943" s="1">
        <f t="shared" si="233"/>
        <v>6</v>
      </c>
      <c r="E6943" s="1" t="str">
        <f>INDEX(Protocol[Mark],MATCH(C6943,Protocol[Step],0))</f>
        <v>10Ama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470010006</v>
      </c>
      <c r="H6943" s="134">
        <f>Systematic[[#This Row],[SampleVariableLabel]]+100*Systematic[[#This Row],[State]]</f>
        <v>470011206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471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0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471010001</v>
      </c>
      <c r="H6944" s="134">
        <f>Systematic[[#This Row],[SampleVariableLabel]]+100*Systematic[[#This Row],[State]]</f>
        <v>471010001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471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471010002</v>
      </c>
      <c r="H6945" s="134">
        <f>Systematic[[#This Row],[SampleVariableLabel]]+100*Systematic[[#This Row],[State]]</f>
        <v>471010102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471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(M.1)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471010003</v>
      </c>
      <c r="H6946" s="134">
        <f>Systematic[[#This Row],[SampleVariableLabel]]+100*Systematic[[#This Row],[State]]</f>
        <v>471010203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471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2Oct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471010004</v>
      </c>
      <c r="H6947" s="134">
        <f>Systematic[[#This Row],[SampleVariableLabel]]+100*Systematic[[#This Row],[State]]</f>
        <v>471010304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471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3M2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471010005</v>
      </c>
      <c r="H6948" s="134">
        <f>Systematic[[#This Row],[SampleVariableLabel]]+100*Systematic[[#This Row],[State]]</f>
        <v>471010405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471</v>
      </c>
      <c r="B6949" s="1">
        <f>IF(C6949=0,IF(B6948=Protocol!$V$20,1,B6948+1),B6948)</f>
        <v>1</v>
      </c>
      <c r="C6949" s="1">
        <f>IF(C6948+1=Protocol!$V$21,0,C6948+1)</f>
        <v>5</v>
      </c>
      <c r="D6949" s="1">
        <f t="shared" si="233"/>
        <v>6</v>
      </c>
      <c r="E6949" s="1" t="str">
        <f>INDEX(Protocol[Mark],MATCH(C6949,Protocol[Step],0))</f>
        <v>M(c)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471010006</v>
      </c>
      <c r="H6949" s="134">
        <f>Systematic[[#This Row],[SampleVariableLabel]]+100*Systematic[[#This Row],[State]]</f>
        <v>471010506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471</v>
      </c>
      <c r="B6950" s="1">
        <f>IF(C6950=0,IF(B6949=Protocol!$V$20,1,B6949+1),B6949)</f>
        <v>1</v>
      </c>
      <c r="C6950" s="1">
        <f>IF(C6949+1=Protocol!$V$21,0,C6949+1)</f>
        <v>6</v>
      </c>
      <c r="D6950" s="1">
        <f t="shared" si="233"/>
        <v>1</v>
      </c>
      <c r="E6950" s="1" t="str">
        <f>INDEX(Protocol[Mark],MATCH(C6950,Protocol[Step],0))</f>
        <v>4P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471010001</v>
      </c>
      <c r="H6950" s="134">
        <f>Systematic[[#This Row],[SampleVariableLabel]]+100*Systematic[[#This Row],[State]]</f>
        <v>471010601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471</v>
      </c>
      <c r="B6951" s="1">
        <f>IF(C6951=0,IF(B6950=Protocol!$V$20,1,B6950+1),B6950)</f>
        <v>1</v>
      </c>
      <c r="C6951" s="1">
        <f>IF(C6950+1=Protocol!$V$21,0,C6950+1)</f>
        <v>7</v>
      </c>
      <c r="D6951" s="1">
        <f t="shared" si="233"/>
        <v>2</v>
      </c>
      <c r="E6951" s="1" t="str">
        <f>INDEX(Protocol[Mark],MATCH(C6951,Protocol[Step],0))</f>
        <v>5G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471010002</v>
      </c>
      <c r="H6951" s="134">
        <f>Systematic[[#This Row],[SampleVariableLabel]]+100*Systematic[[#This Row],[State]]</f>
        <v>471010702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471</v>
      </c>
      <c r="B6952" s="1">
        <f>IF(C6952=0,IF(B6951=Protocol!$V$20,1,B6951+1),B6951)</f>
        <v>1</v>
      </c>
      <c r="C6952" s="1">
        <f>IF(C6951+1=Protocol!$V$21,0,C6951+1)</f>
        <v>8</v>
      </c>
      <c r="D6952" s="1">
        <f t="shared" si="233"/>
        <v>3</v>
      </c>
      <c r="E6952" s="1" t="str">
        <f>INDEX(Protocol[Mark],MATCH(C6952,Protocol[Step],0))</f>
        <v>6S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471010003</v>
      </c>
      <c r="H6952" s="134">
        <f>Systematic[[#This Row],[SampleVariableLabel]]+100*Systematic[[#This Row],[State]]</f>
        <v>471010803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471</v>
      </c>
      <c r="B6953" s="1">
        <f>IF(C6953=0,IF(B6952=Protocol!$V$20,1,B6952+1),B6952)</f>
        <v>1</v>
      </c>
      <c r="C6953" s="1">
        <f>IF(C6952+1=Protocol!$V$21,0,C6952+1)</f>
        <v>9</v>
      </c>
      <c r="D6953" s="1">
        <f t="shared" si="233"/>
        <v>4</v>
      </c>
      <c r="E6953" s="1" t="str">
        <f>INDEX(Protocol[Mark],MATCH(C6953,Protocol[Step],0))</f>
        <v>7Gp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471010004</v>
      </c>
      <c r="H6953" s="134">
        <f>Systematic[[#This Row],[SampleVariableLabel]]+100*Systematic[[#This Row],[State]]</f>
        <v>471010904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471</v>
      </c>
      <c r="B6954" s="1">
        <f>IF(C6954=0,IF(B6953=Protocol!$V$20,1,B6953+1),B6953)</f>
        <v>1</v>
      </c>
      <c r="C6954" s="1">
        <f>IF(C6953+1=Protocol!$V$21,0,C6953+1)</f>
        <v>10</v>
      </c>
      <c r="D6954" s="1">
        <f t="shared" si="233"/>
        <v>5</v>
      </c>
      <c r="E6954" s="1" t="str">
        <f>INDEX(Protocol[Mark],MATCH(C6954,Protocol[Step],0))</f>
        <v>8U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471010005</v>
      </c>
      <c r="H6954" s="134">
        <f>Systematic[[#This Row],[SampleVariableLabel]]+100*Systematic[[#This Row],[State]]</f>
        <v>471011005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471</v>
      </c>
      <c r="B6955" s="1">
        <f>IF(C6955=0,IF(B6954=Protocol!$V$20,1,B6954+1),B6954)</f>
        <v>1</v>
      </c>
      <c r="C6955" s="1">
        <f>IF(C6954+1=Protocol!$V$21,0,C6954+1)</f>
        <v>11</v>
      </c>
      <c r="D6955" s="1">
        <f t="shared" si="233"/>
        <v>6</v>
      </c>
      <c r="E6955" s="1" t="str">
        <f>INDEX(Protocol[Mark],MATCH(C6955,Protocol[Step],0))</f>
        <v>9Rot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471010006</v>
      </c>
      <c r="H6955" s="134">
        <f>Systematic[[#This Row],[SampleVariableLabel]]+100*Systematic[[#This Row],[State]]</f>
        <v>471011106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471</v>
      </c>
      <c r="B6956" s="1">
        <f>IF(C6956=0,IF(B6955=Protocol!$V$20,1,B6955+1),B6955)</f>
        <v>1</v>
      </c>
      <c r="C6956" s="1">
        <f>IF(C6955+1=Protocol!$V$21,0,C6955+1)</f>
        <v>12</v>
      </c>
      <c r="D6956" s="1">
        <f t="shared" si="233"/>
        <v>1</v>
      </c>
      <c r="E6956" s="1" t="str">
        <f>INDEX(Protocol[Mark],MATCH(C6956,Protocol[Step],0))</f>
        <v>10Ama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471010001</v>
      </c>
      <c r="H6956" s="134">
        <f>Systematic[[#This Row],[SampleVariableLabel]]+100*Systematic[[#This Row],[State]]</f>
        <v>471011201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472</v>
      </c>
      <c r="B6957" s="1">
        <f>IF(C6957=0,IF(B6956=Protocol!$V$20,1,B6956+1),B6956)</f>
        <v>1</v>
      </c>
      <c r="C6957" s="1">
        <f>IF(C6956+1=Protocol!$V$21,0,C6956+1)</f>
        <v>0</v>
      </c>
      <c r="D6957" s="1">
        <f t="shared" si="233"/>
        <v>2</v>
      </c>
      <c r="E6957" s="1" t="str">
        <f>INDEX(Protocol[Mark],MATCH(C6957,Protocol[Step],0))</f>
        <v>0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472010002</v>
      </c>
      <c r="H6957" s="134">
        <f>Systematic[[#This Row],[SampleVariableLabel]]+100*Systematic[[#This Row],[State]]</f>
        <v>472010002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472</v>
      </c>
      <c r="B6958" s="1">
        <f>IF(C6958=0,IF(B6957=Protocol!$V$20,1,B6957+1),B6957)</f>
        <v>1</v>
      </c>
      <c r="C6958" s="1">
        <f>IF(C6957+1=Protocol!$V$21,0,C6957+1)</f>
        <v>1</v>
      </c>
      <c r="D6958" s="1">
        <f t="shared" si="233"/>
        <v>3</v>
      </c>
      <c r="E6958" s="1" t="str">
        <f>INDEX(Protocol[Mark],MATCH(C6958,Protocol[Step],0))</f>
        <v>1D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472010003</v>
      </c>
      <c r="H6958" s="134">
        <f>Systematic[[#This Row],[SampleVariableLabel]]+100*Systematic[[#This Row],[State]]</f>
        <v>472010103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472</v>
      </c>
      <c r="B6959" s="1">
        <f>IF(C6959=0,IF(B6958=Protocol!$V$20,1,B6958+1),B6958)</f>
        <v>1</v>
      </c>
      <c r="C6959" s="1">
        <f>IF(C6958+1=Protocol!$V$21,0,C6958+1)</f>
        <v>2</v>
      </c>
      <c r="D6959" s="1">
        <f t="shared" si="233"/>
        <v>4</v>
      </c>
      <c r="E6959" s="1" t="str">
        <f>INDEX(Protocol[Mark],MATCH(C6959,Protocol[Step],0))</f>
        <v>(M.1)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472010004</v>
      </c>
      <c r="H6959" s="134">
        <f>Systematic[[#This Row],[SampleVariableLabel]]+100*Systematic[[#This Row],[State]]</f>
        <v>472010204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472</v>
      </c>
      <c r="B6960" s="1">
        <f>IF(C6960=0,IF(B6959=Protocol!$V$20,1,B6959+1),B6959)</f>
        <v>1</v>
      </c>
      <c r="C6960" s="1">
        <f>IF(C6959+1=Protocol!$V$21,0,C6959+1)</f>
        <v>3</v>
      </c>
      <c r="D6960" s="1">
        <f t="shared" si="233"/>
        <v>5</v>
      </c>
      <c r="E6960" s="1" t="str">
        <f>INDEX(Protocol[Mark],MATCH(C6960,Protocol[Step],0))</f>
        <v>2Oct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472010005</v>
      </c>
      <c r="H6960" s="134">
        <f>Systematic[[#This Row],[SampleVariableLabel]]+100*Systematic[[#This Row],[State]]</f>
        <v>472010305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472</v>
      </c>
      <c r="B6961" s="1">
        <f>IF(C6961=0,IF(B6960=Protocol!$V$20,1,B6960+1),B6960)</f>
        <v>1</v>
      </c>
      <c r="C6961" s="1">
        <f>IF(C6960+1=Protocol!$V$21,0,C6960+1)</f>
        <v>4</v>
      </c>
      <c r="D6961" s="1">
        <f t="shared" si="233"/>
        <v>6</v>
      </c>
      <c r="E6961" s="1" t="str">
        <f>INDEX(Protocol[Mark],MATCH(C6961,Protocol[Step],0))</f>
        <v>3M2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472010006</v>
      </c>
      <c r="H6961" s="134">
        <f>Systematic[[#This Row],[SampleVariableLabel]]+100*Systematic[[#This Row],[State]]</f>
        <v>472010406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472</v>
      </c>
      <c r="B6962" s="1">
        <f>IF(C6962=0,IF(B6961=Protocol!$V$20,1,B6961+1),B6961)</f>
        <v>1</v>
      </c>
      <c r="C6962" s="1">
        <f>IF(C6961+1=Protocol!$V$21,0,C6961+1)</f>
        <v>5</v>
      </c>
      <c r="D6962" s="1">
        <f t="shared" si="233"/>
        <v>1</v>
      </c>
      <c r="E6962" s="1" t="str">
        <f>INDEX(Protocol[Mark],MATCH(C6962,Protocol[Step],0))</f>
        <v>M(c)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472010001</v>
      </c>
      <c r="H6962" s="134">
        <f>Systematic[[#This Row],[SampleVariableLabel]]+100*Systematic[[#This Row],[State]]</f>
        <v>472010501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472</v>
      </c>
      <c r="B6963" s="1">
        <f>IF(C6963=0,IF(B6962=Protocol!$V$20,1,B6962+1),B6962)</f>
        <v>1</v>
      </c>
      <c r="C6963" s="1">
        <f>IF(C6962+1=Protocol!$V$21,0,C6962+1)</f>
        <v>6</v>
      </c>
      <c r="D6963" s="1">
        <f t="shared" si="233"/>
        <v>2</v>
      </c>
      <c r="E6963" s="1" t="str">
        <f>INDEX(Protocol[Mark],MATCH(C6963,Protocol[Step],0))</f>
        <v>4P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472010002</v>
      </c>
      <c r="H6963" s="134">
        <f>Systematic[[#This Row],[SampleVariableLabel]]+100*Systematic[[#This Row],[State]]</f>
        <v>472010602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472</v>
      </c>
      <c r="B6964" s="1">
        <f>IF(C6964=0,IF(B6963=Protocol!$V$20,1,B6963+1),B6963)</f>
        <v>1</v>
      </c>
      <c r="C6964" s="1">
        <f>IF(C6963+1=Protocol!$V$21,0,C6963+1)</f>
        <v>7</v>
      </c>
      <c r="D6964" s="1">
        <f t="shared" si="233"/>
        <v>3</v>
      </c>
      <c r="E6964" s="1" t="str">
        <f>INDEX(Protocol[Mark],MATCH(C6964,Protocol[Step],0))</f>
        <v>5G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472010003</v>
      </c>
      <c r="H6964" s="134">
        <f>Systematic[[#This Row],[SampleVariableLabel]]+100*Systematic[[#This Row],[State]]</f>
        <v>472010703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472</v>
      </c>
      <c r="B6965" s="1">
        <f>IF(C6965=0,IF(B6964=Protocol!$V$20,1,B6964+1),B6964)</f>
        <v>1</v>
      </c>
      <c r="C6965" s="1">
        <f>IF(C6964+1=Protocol!$V$21,0,C6964+1)</f>
        <v>8</v>
      </c>
      <c r="D6965" s="1">
        <f t="shared" si="233"/>
        <v>4</v>
      </c>
      <c r="E6965" s="1" t="str">
        <f>INDEX(Protocol[Mark],MATCH(C6965,Protocol[Step],0))</f>
        <v>6S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472010004</v>
      </c>
      <c r="H6965" s="134">
        <f>Systematic[[#This Row],[SampleVariableLabel]]+100*Systematic[[#This Row],[State]]</f>
        <v>472010804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472</v>
      </c>
      <c r="B6966" s="1">
        <f>IF(C6966=0,IF(B6965=Protocol!$V$20,1,B6965+1),B6965)</f>
        <v>1</v>
      </c>
      <c r="C6966" s="1">
        <f>IF(C6965+1=Protocol!$V$21,0,C6965+1)</f>
        <v>9</v>
      </c>
      <c r="D6966" s="1">
        <f t="shared" si="233"/>
        <v>5</v>
      </c>
      <c r="E6966" s="1" t="str">
        <f>INDEX(Protocol[Mark],MATCH(C6966,Protocol[Step],0))</f>
        <v>7Gp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472010005</v>
      </c>
      <c r="H6966" s="134">
        <f>Systematic[[#This Row],[SampleVariableLabel]]+100*Systematic[[#This Row],[State]]</f>
        <v>472010905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472</v>
      </c>
      <c r="B6967" s="1">
        <f>IF(C6967=0,IF(B6966=Protocol!$V$20,1,B6966+1),B6966)</f>
        <v>1</v>
      </c>
      <c r="C6967" s="1">
        <f>IF(C6966+1=Protocol!$V$21,0,C6966+1)</f>
        <v>10</v>
      </c>
      <c r="D6967" s="1">
        <f t="shared" si="233"/>
        <v>6</v>
      </c>
      <c r="E6967" s="1" t="str">
        <f>INDEX(Protocol[Mark],MATCH(C6967,Protocol[Step],0))</f>
        <v>8U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472010006</v>
      </c>
      <c r="H6967" s="134">
        <f>Systematic[[#This Row],[SampleVariableLabel]]+100*Systematic[[#This Row],[State]]</f>
        <v>472011006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472</v>
      </c>
      <c r="B6968" s="1">
        <f>IF(C6968=0,IF(B6967=Protocol!$V$20,1,B6967+1),B6967)</f>
        <v>1</v>
      </c>
      <c r="C6968" s="1">
        <f>IF(C6967+1=Protocol!$V$21,0,C6967+1)</f>
        <v>11</v>
      </c>
      <c r="D6968" s="1">
        <f t="shared" si="233"/>
        <v>1</v>
      </c>
      <c r="E6968" s="1" t="str">
        <f>INDEX(Protocol[Mark],MATCH(C6968,Protocol[Step],0))</f>
        <v>9Rot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472010001</v>
      </c>
      <c r="H6968" s="134">
        <f>Systematic[[#This Row],[SampleVariableLabel]]+100*Systematic[[#This Row],[State]]</f>
        <v>472011101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472</v>
      </c>
      <c r="B6969" s="1">
        <f>IF(C6969=0,IF(B6968=Protocol!$V$20,1,B6968+1),B6968)</f>
        <v>1</v>
      </c>
      <c r="C6969" s="1">
        <f>IF(C6968+1=Protocol!$V$21,0,C6968+1)</f>
        <v>12</v>
      </c>
      <c r="D6969" s="1">
        <f t="shared" si="233"/>
        <v>2</v>
      </c>
      <c r="E6969" s="1" t="str">
        <f>INDEX(Protocol[Mark],MATCH(C6969,Protocol[Step],0))</f>
        <v>10Ama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472010002</v>
      </c>
      <c r="H6969" s="134">
        <f>Systematic[[#This Row],[SampleVariableLabel]]+100*Systematic[[#This Row],[State]]</f>
        <v>472011202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473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0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473010003</v>
      </c>
      <c r="H6970" s="134">
        <f>Systematic[[#This Row],[SampleVariableLabel]]+100*Systematic[[#This Row],[State]]</f>
        <v>473010003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473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1D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473010004</v>
      </c>
      <c r="H6971" s="134">
        <f>Systematic[[#This Row],[SampleVariableLabel]]+100*Systematic[[#This Row],[State]]</f>
        <v>473010104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473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(M.1)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473010005</v>
      </c>
      <c r="H6972" s="134">
        <f>Systematic[[#This Row],[SampleVariableLabel]]+100*Systematic[[#This Row],[State]]</f>
        <v>473010205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473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2Oct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473010006</v>
      </c>
      <c r="H6973" s="134">
        <f>Systematic[[#This Row],[SampleVariableLabel]]+100*Systematic[[#This Row],[State]]</f>
        <v>473010306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473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3M2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473010001</v>
      </c>
      <c r="H6974" s="134">
        <f>Systematic[[#This Row],[SampleVariableLabel]]+100*Systematic[[#This Row],[State]]</f>
        <v>473010401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473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M(c)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473010002</v>
      </c>
      <c r="H6975" s="134">
        <f>Systematic[[#This Row],[SampleVariableLabel]]+100*Systematic[[#This Row],[State]]</f>
        <v>473010502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473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4P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473010003</v>
      </c>
      <c r="H6976" s="134">
        <f>Systematic[[#This Row],[SampleVariableLabel]]+100*Systematic[[#This Row],[State]]</f>
        <v>473010603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473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5G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473010004</v>
      </c>
      <c r="H6977" s="134">
        <f>Systematic[[#This Row],[SampleVariableLabel]]+100*Systematic[[#This Row],[State]]</f>
        <v>473010704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473</v>
      </c>
      <c r="B6978" s="1">
        <f>IF(C6978=0,IF(B6977=Protocol!$V$20,1,B6977+1),B6977)</f>
        <v>1</v>
      </c>
      <c r="C6978" s="1">
        <f>IF(C6977+1=Protocol!$V$21,0,C6977+1)</f>
        <v>8</v>
      </c>
      <c r="D6978" s="1">
        <f t="shared" si="233"/>
        <v>5</v>
      </c>
      <c r="E6978" s="1" t="str">
        <f>INDEX(Protocol[Mark],MATCH(C6978,Protocol[Step],0))</f>
        <v>6S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473010005</v>
      </c>
      <c r="H6978" s="134">
        <f>Systematic[[#This Row],[SampleVariableLabel]]+100*Systematic[[#This Row],[State]]</f>
        <v>473010805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473</v>
      </c>
      <c r="B6979" s="1">
        <f>IF(C6979=0,IF(B6978=Protocol!$V$20,1,B6978+1),B6978)</f>
        <v>1</v>
      </c>
      <c r="C6979" s="1">
        <f>IF(C6978+1=Protocol!$V$21,0,C6978+1)</f>
        <v>9</v>
      </c>
      <c r="D6979" s="1">
        <f t="shared" ref="D6979:D7042" si="235">IF(D6978=nVariables,1,D6978+1)</f>
        <v>6</v>
      </c>
      <c r="E6979" s="1" t="str">
        <f>INDEX(Protocol[Mark],MATCH(C6979,Protocol[Step],0))</f>
        <v>7Gp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473010006</v>
      </c>
      <c r="H6979" s="134">
        <f>Systematic[[#This Row],[SampleVariableLabel]]+100*Systematic[[#This Row],[State]]</f>
        <v>473010906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473</v>
      </c>
      <c r="B6980" s="1">
        <f>IF(C6980=0,IF(B6979=Protocol!$V$20,1,B6979+1),B6979)</f>
        <v>1</v>
      </c>
      <c r="C6980" s="1">
        <f>IF(C6979+1=Protocol!$V$21,0,C6979+1)</f>
        <v>10</v>
      </c>
      <c r="D6980" s="1">
        <f t="shared" si="235"/>
        <v>1</v>
      </c>
      <c r="E6980" s="1" t="str">
        <f>INDEX(Protocol[Mark],MATCH(C6980,Protocol[Step],0))</f>
        <v>8U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473010001</v>
      </c>
      <c r="H6980" s="134">
        <f>Systematic[[#This Row],[SampleVariableLabel]]+100*Systematic[[#This Row],[State]]</f>
        <v>473011001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473</v>
      </c>
      <c r="B6981" s="1">
        <f>IF(C6981=0,IF(B6980=Protocol!$V$20,1,B6980+1),B6980)</f>
        <v>1</v>
      </c>
      <c r="C6981" s="1">
        <f>IF(C6980+1=Protocol!$V$21,0,C6980+1)</f>
        <v>11</v>
      </c>
      <c r="D6981" s="1">
        <f t="shared" si="235"/>
        <v>2</v>
      </c>
      <c r="E6981" s="1" t="str">
        <f>INDEX(Protocol[Mark],MATCH(C6981,Protocol[Step],0))</f>
        <v>9Rot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473010002</v>
      </c>
      <c r="H6981" s="134">
        <f>Systematic[[#This Row],[SampleVariableLabel]]+100*Systematic[[#This Row],[State]]</f>
        <v>473011102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473</v>
      </c>
      <c r="B6982" s="1">
        <f>IF(C6982=0,IF(B6981=Protocol!$V$20,1,B6981+1),B6981)</f>
        <v>1</v>
      </c>
      <c r="C6982" s="1">
        <f>IF(C6981+1=Protocol!$V$21,0,C6981+1)</f>
        <v>12</v>
      </c>
      <c r="D6982" s="1">
        <f t="shared" si="235"/>
        <v>3</v>
      </c>
      <c r="E6982" s="1" t="str">
        <f>INDEX(Protocol[Mark],MATCH(C6982,Protocol[Step],0))</f>
        <v>10Ama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473010003</v>
      </c>
      <c r="H6982" s="134">
        <f>Systematic[[#This Row],[SampleVariableLabel]]+100*Systematic[[#This Row],[State]]</f>
        <v>473011203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474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0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474010004</v>
      </c>
      <c r="H6983" s="134">
        <f>Systematic[[#This Row],[SampleVariableLabel]]+100*Systematic[[#This Row],[State]]</f>
        <v>474010004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474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1D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474010005</v>
      </c>
      <c r="H6984" s="134">
        <f>Systematic[[#This Row],[SampleVariableLabel]]+100*Systematic[[#This Row],[State]]</f>
        <v>474010105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474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(M.1)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474010006</v>
      </c>
      <c r="H6985" s="134">
        <f>Systematic[[#This Row],[SampleVariableLabel]]+100*Systematic[[#This Row],[State]]</f>
        <v>474010206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474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2Oct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474010001</v>
      </c>
      <c r="H6986" s="134">
        <f>Systematic[[#This Row],[SampleVariableLabel]]+100*Systematic[[#This Row],[State]]</f>
        <v>474010301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474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3M2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474010002</v>
      </c>
      <c r="H6987" s="134">
        <f>Systematic[[#This Row],[SampleVariableLabel]]+100*Systematic[[#This Row],[State]]</f>
        <v>474010402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474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M(c)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474010003</v>
      </c>
      <c r="H6988" s="134">
        <f>Systematic[[#This Row],[SampleVariableLabel]]+100*Systematic[[#This Row],[State]]</f>
        <v>474010503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474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4P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474010004</v>
      </c>
      <c r="H6989" s="134">
        <f>Systematic[[#This Row],[SampleVariableLabel]]+100*Systematic[[#This Row],[State]]</f>
        <v>474010604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474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5G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474010005</v>
      </c>
      <c r="H6990" s="134">
        <f>Systematic[[#This Row],[SampleVariableLabel]]+100*Systematic[[#This Row],[State]]</f>
        <v>474010705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474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6S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474010006</v>
      </c>
      <c r="H6991" s="134">
        <f>Systematic[[#This Row],[SampleVariableLabel]]+100*Systematic[[#This Row],[State]]</f>
        <v>474010806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474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7Gp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474010001</v>
      </c>
      <c r="H6992" s="134">
        <f>Systematic[[#This Row],[SampleVariableLabel]]+100*Systematic[[#This Row],[State]]</f>
        <v>474010901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474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8U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474010002</v>
      </c>
      <c r="H6993" s="134">
        <f>Systematic[[#This Row],[SampleVariableLabel]]+100*Systematic[[#This Row],[State]]</f>
        <v>474011002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474</v>
      </c>
      <c r="B6994" s="1">
        <f>IF(C6994=0,IF(B6993=Protocol!$V$20,1,B6993+1),B6993)</f>
        <v>1</v>
      </c>
      <c r="C6994" s="1">
        <f>IF(C6993+1=Protocol!$V$21,0,C6993+1)</f>
        <v>11</v>
      </c>
      <c r="D6994" s="1">
        <f t="shared" si="235"/>
        <v>3</v>
      </c>
      <c r="E6994" s="1" t="str">
        <f>INDEX(Protocol[Mark],MATCH(C6994,Protocol[Step],0))</f>
        <v>9Rot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474010003</v>
      </c>
      <c r="H6994" s="134">
        <f>Systematic[[#This Row],[SampleVariableLabel]]+100*Systematic[[#This Row],[State]]</f>
        <v>474011103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474</v>
      </c>
      <c r="B6995" s="1">
        <f>IF(C6995=0,IF(B6994=Protocol!$V$20,1,B6994+1),B6994)</f>
        <v>1</v>
      </c>
      <c r="C6995" s="1">
        <f>IF(C6994+1=Protocol!$V$21,0,C6994+1)</f>
        <v>12</v>
      </c>
      <c r="D6995" s="1">
        <f t="shared" si="235"/>
        <v>4</v>
      </c>
      <c r="E6995" s="1" t="str">
        <f>INDEX(Protocol[Mark],MATCH(C6995,Protocol[Step],0))</f>
        <v>10Ama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474010004</v>
      </c>
      <c r="H6995" s="134">
        <f>Systematic[[#This Row],[SampleVariableLabel]]+100*Systematic[[#This Row],[State]]</f>
        <v>474011204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475</v>
      </c>
      <c r="B6996" s="1">
        <f>IF(C6996=0,IF(B6995=Protocol!$V$20,1,B6995+1),B6995)</f>
        <v>1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0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475010005</v>
      </c>
      <c r="H6996" s="134">
        <f>Systematic[[#This Row],[SampleVariableLabel]]+100*Systematic[[#This Row],[State]]</f>
        <v>475010005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475</v>
      </c>
      <c r="B6997" s="1">
        <f>IF(C6997=0,IF(B6996=Protocol!$V$20,1,B6996+1),B6996)</f>
        <v>1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1D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475010006</v>
      </c>
      <c r="H6997" s="134">
        <f>Systematic[[#This Row],[SampleVariableLabel]]+100*Systematic[[#This Row],[State]]</f>
        <v>475010106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475</v>
      </c>
      <c r="B6998" s="1">
        <f>IF(C6998=0,IF(B6997=Protocol!$V$20,1,B6997+1),B6997)</f>
        <v>1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(M.1)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475010001</v>
      </c>
      <c r="H6998" s="134">
        <f>Systematic[[#This Row],[SampleVariableLabel]]+100*Systematic[[#This Row],[State]]</f>
        <v>475010201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475</v>
      </c>
      <c r="B6999" s="1">
        <f>IF(C6999=0,IF(B6998=Protocol!$V$20,1,B6998+1),B6998)</f>
        <v>1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2Oct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475010002</v>
      </c>
      <c r="H6999" s="134">
        <f>Systematic[[#This Row],[SampleVariableLabel]]+100*Systematic[[#This Row],[State]]</f>
        <v>475010302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475</v>
      </c>
      <c r="B7000" s="1">
        <f>IF(C7000=0,IF(B6999=Protocol!$V$20,1,B6999+1),B6999)</f>
        <v>1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3M2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475010003</v>
      </c>
      <c r="H7000" s="134">
        <f>Systematic[[#This Row],[SampleVariableLabel]]+100*Systematic[[#This Row],[State]]</f>
        <v>475010403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475</v>
      </c>
      <c r="B7001" s="1">
        <f>IF(C7001=0,IF(B7000=Protocol!$V$20,1,B7000+1),B7000)</f>
        <v>1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M(c)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475010004</v>
      </c>
      <c r="H7001" s="134">
        <f>Systematic[[#This Row],[SampleVariableLabel]]+100*Systematic[[#This Row],[State]]</f>
        <v>475010504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475</v>
      </c>
      <c r="B7002" s="1">
        <f>IF(C7002=0,IF(B7001=Protocol!$V$20,1,B7001+1),B7001)</f>
        <v>1</v>
      </c>
      <c r="C7002" s="1">
        <f>IF(C7001+1=Protocol!$V$21,0,C7001+1)</f>
        <v>6</v>
      </c>
      <c r="D7002" s="1">
        <f t="shared" si="235"/>
        <v>5</v>
      </c>
      <c r="E7002" s="1" t="str">
        <f>INDEX(Protocol[Mark],MATCH(C7002,Protocol[Step],0))</f>
        <v>4P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475010005</v>
      </c>
      <c r="H7002" s="134">
        <f>Systematic[[#This Row],[SampleVariableLabel]]+100*Systematic[[#This Row],[State]]</f>
        <v>475010605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475</v>
      </c>
      <c r="B7003" s="1">
        <f>IF(C7003=0,IF(B7002=Protocol!$V$20,1,B7002+1),B7002)</f>
        <v>1</v>
      </c>
      <c r="C7003" s="1">
        <f>IF(C7002+1=Protocol!$V$21,0,C7002+1)</f>
        <v>7</v>
      </c>
      <c r="D7003" s="1">
        <f t="shared" si="235"/>
        <v>6</v>
      </c>
      <c r="E7003" s="1" t="str">
        <f>INDEX(Protocol[Mark],MATCH(C7003,Protocol[Step],0))</f>
        <v>5G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475010006</v>
      </c>
      <c r="H7003" s="134">
        <f>Systematic[[#This Row],[SampleVariableLabel]]+100*Systematic[[#This Row],[State]]</f>
        <v>475010706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475</v>
      </c>
      <c r="B7004" s="1">
        <f>IF(C7004=0,IF(B7003=Protocol!$V$20,1,B7003+1),B7003)</f>
        <v>1</v>
      </c>
      <c r="C7004" s="1">
        <f>IF(C7003+1=Protocol!$V$21,0,C7003+1)</f>
        <v>8</v>
      </c>
      <c r="D7004" s="1">
        <f t="shared" si="235"/>
        <v>1</v>
      </c>
      <c r="E7004" s="1" t="str">
        <f>INDEX(Protocol[Mark],MATCH(C7004,Protocol[Step],0))</f>
        <v>6S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475010001</v>
      </c>
      <c r="H7004" s="134">
        <f>Systematic[[#This Row],[SampleVariableLabel]]+100*Systematic[[#This Row],[State]]</f>
        <v>475010801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475</v>
      </c>
      <c r="B7005" s="1">
        <f>IF(C7005=0,IF(B7004=Protocol!$V$20,1,B7004+1),B7004)</f>
        <v>1</v>
      </c>
      <c r="C7005" s="1">
        <f>IF(C7004+1=Protocol!$V$21,0,C7004+1)</f>
        <v>9</v>
      </c>
      <c r="D7005" s="1">
        <f t="shared" si="235"/>
        <v>2</v>
      </c>
      <c r="E7005" s="1" t="str">
        <f>INDEX(Protocol[Mark],MATCH(C7005,Protocol[Step],0))</f>
        <v>7Gp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475010002</v>
      </c>
      <c r="H7005" s="134">
        <f>Systematic[[#This Row],[SampleVariableLabel]]+100*Systematic[[#This Row],[State]]</f>
        <v>475010902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475</v>
      </c>
      <c r="B7006" s="1">
        <f>IF(C7006=0,IF(B7005=Protocol!$V$20,1,B7005+1),B7005)</f>
        <v>1</v>
      </c>
      <c r="C7006" s="1">
        <f>IF(C7005+1=Protocol!$V$21,0,C7005+1)</f>
        <v>10</v>
      </c>
      <c r="D7006" s="1">
        <f t="shared" si="235"/>
        <v>3</v>
      </c>
      <c r="E7006" s="1" t="str">
        <f>INDEX(Protocol[Mark],MATCH(C7006,Protocol[Step],0))</f>
        <v>8U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475010003</v>
      </c>
      <c r="H7006" s="134">
        <f>Systematic[[#This Row],[SampleVariableLabel]]+100*Systematic[[#This Row],[State]]</f>
        <v>475011003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475</v>
      </c>
      <c r="B7007" s="1">
        <f>IF(C7007=0,IF(B7006=Protocol!$V$20,1,B7006+1),B7006)</f>
        <v>1</v>
      </c>
      <c r="C7007" s="1">
        <f>IF(C7006+1=Protocol!$V$21,0,C7006+1)</f>
        <v>11</v>
      </c>
      <c r="D7007" s="1">
        <f t="shared" si="235"/>
        <v>4</v>
      </c>
      <c r="E7007" s="1" t="str">
        <f>INDEX(Protocol[Mark],MATCH(C7007,Protocol[Step],0))</f>
        <v>9Rot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475010004</v>
      </c>
      <c r="H7007" s="134">
        <f>Systematic[[#This Row],[SampleVariableLabel]]+100*Systematic[[#This Row],[State]]</f>
        <v>475011104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475</v>
      </c>
      <c r="B7008" s="1">
        <f>IF(C7008=0,IF(B7007=Protocol!$V$20,1,B7007+1),B7007)</f>
        <v>1</v>
      </c>
      <c r="C7008" s="1">
        <f>IF(C7007+1=Protocol!$V$21,0,C7007+1)</f>
        <v>12</v>
      </c>
      <c r="D7008" s="1">
        <f t="shared" si="235"/>
        <v>5</v>
      </c>
      <c r="E7008" s="1" t="str">
        <f>INDEX(Protocol[Mark],MATCH(C7008,Protocol[Step],0))</f>
        <v>10Ama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475010005</v>
      </c>
      <c r="H7008" s="134">
        <f>Systematic[[#This Row],[SampleVariableLabel]]+100*Systematic[[#This Row],[State]]</f>
        <v>475011205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476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0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476010006</v>
      </c>
      <c r="H7009" s="134">
        <f>Systematic[[#This Row],[SampleVariableLabel]]+100*Systematic[[#This Row],[State]]</f>
        <v>476010006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476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1D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476010001</v>
      </c>
      <c r="H7010" s="134">
        <f>Systematic[[#This Row],[SampleVariableLabel]]+100*Systematic[[#This Row],[State]]</f>
        <v>476010101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476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(M.1)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476010002</v>
      </c>
      <c r="H7011" s="134">
        <f>Systematic[[#This Row],[SampleVariableLabel]]+100*Systematic[[#This Row],[State]]</f>
        <v>476010202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476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2Oct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476010003</v>
      </c>
      <c r="H7012" s="134">
        <f>Systematic[[#This Row],[SampleVariableLabel]]+100*Systematic[[#This Row],[State]]</f>
        <v>476010303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476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3M2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476010004</v>
      </c>
      <c r="H7013" s="134">
        <f>Systematic[[#This Row],[SampleVariableLabel]]+100*Systematic[[#This Row],[State]]</f>
        <v>476010404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476</v>
      </c>
      <c r="B7014" s="1">
        <f>IF(C7014=0,IF(B7013=Protocol!$V$20,1,B7013+1),B7013)</f>
        <v>1</v>
      </c>
      <c r="C7014" s="1">
        <f>IF(C7013+1=Protocol!$V$21,0,C7013+1)</f>
        <v>5</v>
      </c>
      <c r="D7014" s="1">
        <f t="shared" si="235"/>
        <v>5</v>
      </c>
      <c r="E7014" s="1" t="str">
        <f>INDEX(Protocol[Mark],MATCH(C7014,Protocol[Step],0))</f>
        <v>M(c)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476010005</v>
      </c>
      <c r="H7014" s="134">
        <f>Systematic[[#This Row],[SampleVariableLabel]]+100*Systematic[[#This Row],[State]]</f>
        <v>476010505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476</v>
      </c>
      <c r="B7015" s="1">
        <f>IF(C7015=0,IF(B7014=Protocol!$V$20,1,B7014+1),B7014)</f>
        <v>1</v>
      </c>
      <c r="C7015" s="1">
        <f>IF(C7014+1=Protocol!$V$21,0,C7014+1)</f>
        <v>6</v>
      </c>
      <c r="D7015" s="1">
        <f t="shared" si="235"/>
        <v>6</v>
      </c>
      <c r="E7015" s="1" t="str">
        <f>INDEX(Protocol[Mark],MATCH(C7015,Protocol[Step],0))</f>
        <v>4P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476010006</v>
      </c>
      <c r="H7015" s="134">
        <f>Systematic[[#This Row],[SampleVariableLabel]]+100*Systematic[[#This Row],[State]]</f>
        <v>476010606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476</v>
      </c>
      <c r="B7016" s="1">
        <f>IF(C7016=0,IF(B7015=Protocol!$V$20,1,B7015+1),B7015)</f>
        <v>1</v>
      </c>
      <c r="C7016" s="1">
        <f>IF(C7015+1=Protocol!$V$21,0,C7015+1)</f>
        <v>7</v>
      </c>
      <c r="D7016" s="1">
        <f t="shared" si="235"/>
        <v>1</v>
      </c>
      <c r="E7016" s="1" t="str">
        <f>INDEX(Protocol[Mark],MATCH(C7016,Protocol[Step],0))</f>
        <v>5G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476010001</v>
      </c>
      <c r="H7016" s="134">
        <f>Systematic[[#This Row],[SampleVariableLabel]]+100*Systematic[[#This Row],[State]]</f>
        <v>476010701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476</v>
      </c>
      <c r="B7017" s="1">
        <f>IF(C7017=0,IF(B7016=Protocol!$V$20,1,B7016+1),B7016)</f>
        <v>1</v>
      </c>
      <c r="C7017" s="1">
        <f>IF(C7016+1=Protocol!$V$21,0,C7016+1)</f>
        <v>8</v>
      </c>
      <c r="D7017" s="1">
        <f t="shared" si="235"/>
        <v>2</v>
      </c>
      <c r="E7017" s="1" t="str">
        <f>INDEX(Protocol[Mark],MATCH(C7017,Protocol[Step],0))</f>
        <v>6S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476010002</v>
      </c>
      <c r="H7017" s="134">
        <f>Systematic[[#This Row],[SampleVariableLabel]]+100*Systematic[[#This Row],[State]]</f>
        <v>476010802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476</v>
      </c>
      <c r="B7018" s="1">
        <f>IF(C7018=0,IF(B7017=Protocol!$V$20,1,B7017+1),B7017)</f>
        <v>1</v>
      </c>
      <c r="C7018" s="1">
        <f>IF(C7017+1=Protocol!$V$21,0,C7017+1)</f>
        <v>9</v>
      </c>
      <c r="D7018" s="1">
        <f t="shared" si="235"/>
        <v>3</v>
      </c>
      <c r="E7018" s="1" t="str">
        <f>INDEX(Protocol[Mark],MATCH(C7018,Protocol[Step],0))</f>
        <v>7Gp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476010003</v>
      </c>
      <c r="H7018" s="134">
        <f>Systematic[[#This Row],[SampleVariableLabel]]+100*Systematic[[#This Row],[State]]</f>
        <v>476010903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476</v>
      </c>
      <c r="B7019" s="1">
        <f>IF(C7019=0,IF(B7018=Protocol!$V$20,1,B7018+1),B7018)</f>
        <v>1</v>
      </c>
      <c r="C7019" s="1">
        <f>IF(C7018+1=Protocol!$V$21,0,C7018+1)</f>
        <v>10</v>
      </c>
      <c r="D7019" s="1">
        <f t="shared" si="235"/>
        <v>4</v>
      </c>
      <c r="E7019" s="1" t="str">
        <f>INDEX(Protocol[Mark],MATCH(C7019,Protocol[Step],0))</f>
        <v>8U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476010004</v>
      </c>
      <c r="H7019" s="134">
        <f>Systematic[[#This Row],[SampleVariableLabel]]+100*Systematic[[#This Row],[State]]</f>
        <v>476011004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476</v>
      </c>
      <c r="B7020" s="1">
        <f>IF(C7020=0,IF(B7019=Protocol!$V$20,1,B7019+1),B7019)</f>
        <v>1</v>
      </c>
      <c r="C7020" s="1">
        <f>IF(C7019+1=Protocol!$V$21,0,C7019+1)</f>
        <v>11</v>
      </c>
      <c r="D7020" s="1">
        <f t="shared" si="235"/>
        <v>5</v>
      </c>
      <c r="E7020" s="1" t="str">
        <f>INDEX(Protocol[Mark],MATCH(C7020,Protocol[Step],0))</f>
        <v>9Rot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476010005</v>
      </c>
      <c r="H7020" s="134">
        <f>Systematic[[#This Row],[SampleVariableLabel]]+100*Systematic[[#This Row],[State]]</f>
        <v>476011105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476</v>
      </c>
      <c r="B7021" s="1">
        <f>IF(C7021=0,IF(B7020=Protocol!$V$20,1,B7020+1),B7020)</f>
        <v>1</v>
      </c>
      <c r="C7021" s="1">
        <f>IF(C7020+1=Protocol!$V$21,0,C7020+1)</f>
        <v>12</v>
      </c>
      <c r="D7021" s="1">
        <f t="shared" si="235"/>
        <v>6</v>
      </c>
      <c r="E7021" s="1" t="str">
        <f>INDEX(Protocol[Mark],MATCH(C7021,Protocol[Step],0))</f>
        <v>10Ama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476010006</v>
      </c>
      <c r="H7021" s="134">
        <f>Systematic[[#This Row],[SampleVariableLabel]]+100*Systematic[[#This Row],[State]]</f>
        <v>476011206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477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0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477010001</v>
      </c>
      <c r="H7022" s="134">
        <f>Systematic[[#This Row],[SampleVariableLabel]]+100*Systematic[[#This Row],[State]]</f>
        <v>477010001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477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1D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477010002</v>
      </c>
      <c r="H7023" s="134">
        <f>Systematic[[#This Row],[SampleVariableLabel]]+100*Systematic[[#This Row],[State]]</f>
        <v>477010102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477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(M.1)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477010003</v>
      </c>
      <c r="H7024" s="134">
        <f>Systematic[[#This Row],[SampleVariableLabel]]+100*Systematic[[#This Row],[State]]</f>
        <v>477010203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477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2Oct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477010004</v>
      </c>
      <c r="H7025" s="134">
        <f>Systematic[[#This Row],[SampleVariableLabel]]+100*Systematic[[#This Row],[State]]</f>
        <v>477010304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477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3M2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477010005</v>
      </c>
      <c r="H7026" s="134">
        <f>Systematic[[#This Row],[SampleVariableLabel]]+100*Systematic[[#This Row],[State]]</f>
        <v>477010405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477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M(c)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477010006</v>
      </c>
      <c r="H7027" s="134">
        <f>Systematic[[#This Row],[SampleVariableLabel]]+100*Systematic[[#This Row],[State]]</f>
        <v>477010506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477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4P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477010001</v>
      </c>
      <c r="H7028" s="134">
        <f>Systematic[[#This Row],[SampleVariableLabel]]+100*Systematic[[#This Row],[State]]</f>
        <v>477010601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477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5G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477010002</v>
      </c>
      <c r="H7029" s="134">
        <f>Systematic[[#This Row],[SampleVariableLabel]]+100*Systematic[[#This Row],[State]]</f>
        <v>477010702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477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6S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477010003</v>
      </c>
      <c r="H7030" s="134">
        <f>Systematic[[#This Row],[SampleVariableLabel]]+100*Systematic[[#This Row],[State]]</f>
        <v>477010803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477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7Gp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477010004</v>
      </c>
      <c r="H7031" s="134">
        <f>Systematic[[#This Row],[SampleVariableLabel]]+100*Systematic[[#This Row],[State]]</f>
        <v>477010904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477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8U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477010005</v>
      </c>
      <c r="H7032" s="134">
        <f>Systematic[[#This Row],[SampleVariableLabel]]+100*Systematic[[#This Row],[State]]</f>
        <v>477011005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477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9Rot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477010006</v>
      </c>
      <c r="H7033" s="134">
        <f>Systematic[[#This Row],[SampleVariableLabel]]+100*Systematic[[#This Row],[State]]</f>
        <v>477011106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477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10Ama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477010001</v>
      </c>
      <c r="H7034" s="134">
        <f>Systematic[[#This Row],[SampleVariableLabel]]+100*Systematic[[#This Row],[State]]</f>
        <v>477011201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478</v>
      </c>
      <c r="B7035" s="1">
        <f>IF(C7035=0,IF(B7034=Protocol!$V$20,1,B7034+1),B7034)</f>
        <v>1</v>
      </c>
      <c r="C7035" s="1">
        <f>IF(C7034+1=Protocol!$V$21,0,C7034+1)</f>
        <v>0</v>
      </c>
      <c r="D7035" s="1">
        <f t="shared" si="235"/>
        <v>2</v>
      </c>
      <c r="E7035" s="1" t="str">
        <f>INDEX(Protocol[Mark],MATCH(C7035,Protocol[Step],0))</f>
        <v>0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478010002</v>
      </c>
      <c r="H7035" s="134">
        <f>Systematic[[#This Row],[SampleVariableLabel]]+100*Systematic[[#This Row],[State]]</f>
        <v>478010002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478</v>
      </c>
      <c r="B7036" s="1">
        <f>IF(C7036=0,IF(B7035=Protocol!$V$20,1,B7035+1),B7035)</f>
        <v>1</v>
      </c>
      <c r="C7036" s="1">
        <f>IF(C7035+1=Protocol!$V$21,0,C7035+1)</f>
        <v>1</v>
      </c>
      <c r="D7036" s="1">
        <f t="shared" si="235"/>
        <v>3</v>
      </c>
      <c r="E7036" s="1" t="str">
        <f>INDEX(Protocol[Mark],MATCH(C7036,Protocol[Step],0))</f>
        <v>1D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478010003</v>
      </c>
      <c r="H7036" s="134">
        <f>Systematic[[#This Row],[SampleVariableLabel]]+100*Systematic[[#This Row],[State]]</f>
        <v>478010103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478</v>
      </c>
      <c r="B7037" s="1">
        <f>IF(C7037=0,IF(B7036=Protocol!$V$20,1,B7036+1),B7036)</f>
        <v>1</v>
      </c>
      <c r="C7037" s="1">
        <f>IF(C7036+1=Protocol!$V$21,0,C7036+1)</f>
        <v>2</v>
      </c>
      <c r="D7037" s="1">
        <f t="shared" si="235"/>
        <v>4</v>
      </c>
      <c r="E7037" s="1" t="str">
        <f>INDEX(Protocol[Mark],MATCH(C7037,Protocol[Step],0))</f>
        <v>(M.1)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478010004</v>
      </c>
      <c r="H7037" s="134">
        <f>Systematic[[#This Row],[SampleVariableLabel]]+100*Systematic[[#This Row],[State]]</f>
        <v>478010204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478</v>
      </c>
      <c r="B7038" s="1">
        <f>IF(C7038=0,IF(B7037=Protocol!$V$20,1,B7037+1),B7037)</f>
        <v>1</v>
      </c>
      <c r="C7038" s="1">
        <f>IF(C7037+1=Protocol!$V$21,0,C7037+1)</f>
        <v>3</v>
      </c>
      <c r="D7038" s="1">
        <f t="shared" si="235"/>
        <v>5</v>
      </c>
      <c r="E7038" s="1" t="str">
        <f>INDEX(Protocol[Mark],MATCH(C7038,Protocol[Step],0))</f>
        <v>2Oct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478010005</v>
      </c>
      <c r="H7038" s="134">
        <f>Systematic[[#This Row],[SampleVariableLabel]]+100*Systematic[[#This Row],[State]]</f>
        <v>478010305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478</v>
      </c>
      <c r="B7039" s="1">
        <f>IF(C7039=0,IF(B7038=Protocol!$V$20,1,B7038+1),B7038)</f>
        <v>1</v>
      </c>
      <c r="C7039" s="1">
        <f>IF(C7038+1=Protocol!$V$21,0,C7038+1)</f>
        <v>4</v>
      </c>
      <c r="D7039" s="1">
        <f t="shared" si="235"/>
        <v>6</v>
      </c>
      <c r="E7039" s="1" t="str">
        <f>INDEX(Protocol[Mark],MATCH(C7039,Protocol[Step],0))</f>
        <v>3M2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478010006</v>
      </c>
      <c r="H7039" s="134">
        <f>Systematic[[#This Row],[SampleVariableLabel]]+100*Systematic[[#This Row],[State]]</f>
        <v>478010406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478</v>
      </c>
      <c r="B7040" s="1">
        <f>IF(C7040=0,IF(B7039=Protocol!$V$20,1,B7039+1),B7039)</f>
        <v>1</v>
      </c>
      <c r="C7040" s="1">
        <f>IF(C7039+1=Protocol!$V$21,0,C7039+1)</f>
        <v>5</v>
      </c>
      <c r="D7040" s="1">
        <f t="shared" si="235"/>
        <v>1</v>
      </c>
      <c r="E7040" s="1" t="str">
        <f>INDEX(Protocol[Mark],MATCH(C7040,Protocol[Step],0))</f>
        <v>M(c)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478010001</v>
      </c>
      <c r="H7040" s="134">
        <f>Systematic[[#This Row],[SampleVariableLabel]]+100*Systematic[[#This Row],[State]]</f>
        <v>478010501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478</v>
      </c>
      <c r="B7041" s="1">
        <f>IF(C7041=0,IF(B7040=Protocol!$V$20,1,B7040+1),B7040)</f>
        <v>1</v>
      </c>
      <c r="C7041" s="1">
        <f>IF(C7040+1=Protocol!$V$21,0,C7040+1)</f>
        <v>6</v>
      </c>
      <c r="D7041" s="1">
        <f t="shared" si="235"/>
        <v>2</v>
      </c>
      <c r="E7041" s="1" t="str">
        <f>INDEX(Protocol[Mark],MATCH(C7041,Protocol[Step],0))</f>
        <v>4P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478010002</v>
      </c>
      <c r="H7041" s="134">
        <f>Systematic[[#This Row],[SampleVariableLabel]]+100*Systematic[[#This Row],[State]]</f>
        <v>478010602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478</v>
      </c>
      <c r="B7042" s="1">
        <f>IF(C7042=0,IF(B7041=Protocol!$V$20,1,B7041+1),B7041)</f>
        <v>1</v>
      </c>
      <c r="C7042" s="1">
        <f>IF(C7041+1=Protocol!$V$21,0,C7041+1)</f>
        <v>7</v>
      </c>
      <c r="D7042" s="1">
        <f t="shared" si="235"/>
        <v>3</v>
      </c>
      <c r="E7042" s="1" t="str">
        <f>INDEX(Protocol[Mark],MATCH(C7042,Protocol[Step],0))</f>
        <v>5G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478010003</v>
      </c>
      <c r="H7042" s="134">
        <f>Systematic[[#This Row],[SampleVariableLabel]]+100*Systematic[[#This Row],[State]]</f>
        <v>478010703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478</v>
      </c>
      <c r="B7043" s="1">
        <f>IF(C7043=0,IF(B7042=Protocol!$V$20,1,B7042+1),B7042)</f>
        <v>1</v>
      </c>
      <c r="C7043" s="1">
        <f>IF(C7042+1=Protocol!$V$21,0,C7042+1)</f>
        <v>8</v>
      </c>
      <c r="D7043" s="1">
        <f t="shared" ref="D7043:D7106" si="237">IF(D7042=nVariables,1,D7042+1)</f>
        <v>4</v>
      </c>
      <c r="E7043" s="1" t="str">
        <f>INDEX(Protocol[Mark],MATCH(C7043,Protocol[Step],0))</f>
        <v>6S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478010004</v>
      </c>
      <c r="H7043" s="134">
        <f>Systematic[[#This Row],[SampleVariableLabel]]+100*Systematic[[#This Row],[State]]</f>
        <v>478010804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478</v>
      </c>
      <c r="B7044" s="1">
        <f>IF(C7044=0,IF(B7043=Protocol!$V$20,1,B7043+1),B7043)</f>
        <v>1</v>
      </c>
      <c r="C7044" s="1">
        <f>IF(C7043+1=Protocol!$V$21,0,C7043+1)</f>
        <v>9</v>
      </c>
      <c r="D7044" s="1">
        <f t="shared" si="237"/>
        <v>5</v>
      </c>
      <c r="E7044" s="1" t="str">
        <f>INDEX(Protocol[Mark],MATCH(C7044,Protocol[Step],0))</f>
        <v>7Gp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478010005</v>
      </c>
      <c r="H7044" s="134">
        <f>Systematic[[#This Row],[SampleVariableLabel]]+100*Systematic[[#This Row],[State]]</f>
        <v>478010905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478</v>
      </c>
      <c r="B7045" s="1">
        <f>IF(C7045=0,IF(B7044=Protocol!$V$20,1,B7044+1),B7044)</f>
        <v>1</v>
      </c>
      <c r="C7045" s="1">
        <f>IF(C7044+1=Protocol!$V$21,0,C7044+1)</f>
        <v>10</v>
      </c>
      <c r="D7045" s="1">
        <f t="shared" si="237"/>
        <v>6</v>
      </c>
      <c r="E7045" s="1" t="str">
        <f>INDEX(Protocol[Mark],MATCH(C7045,Protocol[Step],0))</f>
        <v>8U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478010006</v>
      </c>
      <c r="H7045" s="134">
        <f>Systematic[[#This Row],[SampleVariableLabel]]+100*Systematic[[#This Row],[State]]</f>
        <v>478011006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478</v>
      </c>
      <c r="B7046" s="1">
        <f>IF(C7046=0,IF(B7045=Protocol!$V$20,1,B7045+1),B7045)</f>
        <v>1</v>
      </c>
      <c r="C7046" s="1">
        <f>IF(C7045+1=Protocol!$V$21,0,C7045+1)</f>
        <v>11</v>
      </c>
      <c r="D7046" s="1">
        <f t="shared" si="237"/>
        <v>1</v>
      </c>
      <c r="E7046" s="1" t="str">
        <f>INDEX(Protocol[Mark],MATCH(C7046,Protocol[Step],0))</f>
        <v>9Rot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478010001</v>
      </c>
      <c r="H7046" s="134">
        <f>Systematic[[#This Row],[SampleVariableLabel]]+100*Systematic[[#This Row],[State]]</f>
        <v>478011101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478</v>
      </c>
      <c r="B7047" s="1">
        <f>IF(C7047=0,IF(B7046=Protocol!$V$20,1,B7046+1),B7046)</f>
        <v>1</v>
      </c>
      <c r="C7047" s="1">
        <f>IF(C7046+1=Protocol!$V$21,0,C7046+1)</f>
        <v>12</v>
      </c>
      <c r="D7047" s="1">
        <f t="shared" si="237"/>
        <v>2</v>
      </c>
      <c r="E7047" s="1" t="str">
        <f>INDEX(Protocol[Mark],MATCH(C7047,Protocol[Step],0))</f>
        <v>10Ama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478010002</v>
      </c>
      <c r="H7047" s="134">
        <f>Systematic[[#This Row],[SampleVariableLabel]]+100*Systematic[[#This Row],[State]]</f>
        <v>478011202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479</v>
      </c>
      <c r="B7048" s="1">
        <f>IF(C7048=0,IF(B7047=Protocol!$V$20,1,B7047+1),B7047)</f>
        <v>1</v>
      </c>
      <c r="C7048" s="1">
        <f>IF(C7047+1=Protocol!$V$21,0,C7047+1)</f>
        <v>0</v>
      </c>
      <c r="D7048" s="1">
        <f t="shared" si="237"/>
        <v>3</v>
      </c>
      <c r="E7048" s="1" t="str">
        <f>INDEX(Protocol[Mark],MATCH(C7048,Protocol[Step],0))</f>
        <v>0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479010003</v>
      </c>
      <c r="H7048" s="134">
        <f>Systematic[[#This Row],[SampleVariableLabel]]+100*Systematic[[#This Row],[State]]</f>
        <v>479010003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479</v>
      </c>
      <c r="B7049" s="1">
        <f>IF(C7049=0,IF(B7048=Protocol!$V$20,1,B7048+1),B7048)</f>
        <v>1</v>
      </c>
      <c r="C7049" s="1">
        <f>IF(C7048+1=Protocol!$V$21,0,C7048+1)</f>
        <v>1</v>
      </c>
      <c r="D7049" s="1">
        <f t="shared" si="237"/>
        <v>4</v>
      </c>
      <c r="E7049" s="1" t="str">
        <f>INDEX(Protocol[Mark],MATCH(C7049,Protocol[Step],0))</f>
        <v>1D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479010004</v>
      </c>
      <c r="H7049" s="134">
        <f>Systematic[[#This Row],[SampleVariableLabel]]+100*Systematic[[#This Row],[State]]</f>
        <v>479010104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479</v>
      </c>
      <c r="B7050" s="1">
        <f>IF(C7050=0,IF(B7049=Protocol!$V$20,1,B7049+1),B7049)</f>
        <v>1</v>
      </c>
      <c r="C7050" s="1">
        <f>IF(C7049+1=Protocol!$V$21,0,C7049+1)</f>
        <v>2</v>
      </c>
      <c r="D7050" s="1">
        <f t="shared" si="237"/>
        <v>5</v>
      </c>
      <c r="E7050" s="1" t="str">
        <f>INDEX(Protocol[Mark],MATCH(C7050,Protocol[Step],0))</f>
        <v>(M.1)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479010005</v>
      </c>
      <c r="H7050" s="134">
        <f>Systematic[[#This Row],[SampleVariableLabel]]+100*Systematic[[#This Row],[State]]</f>
        <v>479010205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479</v>
      </c>
      <c r="B7051" s="1">
        <f>IF(C7051=0,IF(B7050=Protocol!$V$20,1,B7050+1),B7050)</f>
        <v>1</v>
      </c>
      <c r="C7051" s="1">
        <f>IF(C7050+1=Protocol!$V$21,0,C7050+1)</f>
        <v>3</v>
      </c>
      <c r="D7051" s="1">
        <f t="shared" si="237"/>
        <v>6</v>
      </c>
      <c r="E7051" s="1" t="str">
        <f>INDEX(Protocol[Mark],MATCH(C7051,Protocol[Step],0))</f>
        <v>2Oct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479010006</v>
      </c>
      <c r="H7051" s="134">
        <f>Systematic[[#This Row],[SampleVariableLabel]]+100*Systematic[[#This Row],[State]]</f>
        <v>479010306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479</v>
      </c>
      <c r="B7052" s="1">
        <f>IF(C7052=0,IF(B7051=Protocol!$V$20,1,B7051+1),B7051)</f>
        <v>1</v>
      </c>
      <c r="C7052" s="1">
        <f>IF(C7051+1=Protocol!$V$21,0,C7051+1)</f>
        <v>4</v>
      </c>
      <c r="D7052" s="1">
        <f t="shared" si="237"/>
        <v>1</v>
      </c>
      <c r="E7052" s="1" t="str">
        <f>INDEX(Protocol[Mark],MATCH(C7052,Protocol[Step],0))</f>
        <v>3M2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479010001</v>
      </c>
      <c r="H7052" s="134">
        <f>Systematic[[#This Row],[SampleVariableLabel]]+100*Systematic[[#This Row],[State]]</f>
        <v>479010401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479</v>
      </c>
      <c r="B7053" s="1">
        <f>IF(C7053=0,IF(B7052=Protocol!$V$20,1,B7052+1),B7052)</f>
        <v>1</v>
      </c>
      <c r="C7053" s="1">
        <f>IF(C7052+1=Protocol!$V$21,0,C7052+1)</f>
        <v>5</v>
      </c>
      <c r="D7053" s="1">
        <f t="shared" si="237"/>
        <v>2</v>
      </c>
      <c r="E7053" s="1" t="str">
        <f>INDEX(Protocol[Mark],MATCH(C7053,Protocol[Step],0))</f>
        <v>M(c)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479010002</v>
      </c>
      <c r="H7053" s="134">
        <f>Systematic[[#This Row],[SampleVariableLabel]]+100*Systematic[[#This Row],[State]]</f>
        <v>479010502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479</v>
      </c>
      <c r="B7054" s="1">
        <f>IF(C7054=0,IF(B7053=Protocol!$V$20,1,B7053+1),B7053)</f>
        <v>1</v>
      </c>
      <c r="C7054" s="1">
        <f>IF(C7053+1=Protocol!$V$21,0,C7053+1)</f>
        <v>6</v>
      </c>
      <c r="D7054" s="1">
        <f t="shared" si="237"/>
        <v>3</v>
      </c>
      <c r="E7054" s="1" t="str">
        <f>INDEX(Protocol[Mark],MATCH(C7054,Protocol[Step],0))</f>
        <v>4P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479010003</v>
      </c>
      <c r="H7054" s="134">
        <f>Systematic[[#This Row],[SampleVariableLabel]]+100*Systematic[[#This Row],[State]]</f>
        <v>479010603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479</v>
      </c>
      <c r="B7055" s="1">
        <f>IF(C7055=0,IF(B7054=Protocol!$V$20,1,B7054+1),B7054)</f>
        <v>1</v>
      </c>
      <c r="C7055" s="1">
        <f>IF(C7054+1=Protocol!$V$21,0,C7054+1)</f>
        <v>7</v>
      </c>
      <c r="D7055" s="1">
        <f t="shared" si="237"/>
        <v>4</v>
      </c>
      <c r="E7055" s="1" t="str">
        <f>INDEX(Protocol[Mark],MATCH(C7055,Protocol[Step],0))</f>
        <v>5G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479010004</v>
      </c>
      <c r="H7055" s="134">
        <f>Systematic[[#This Row],[SampleVariableLabel]]+100*Systematic[[#This Row],[State]]</f>
        <v>479010704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479</v>
      </c>
      <c r="B7056" s="1">
        <f>IF(C7056=0,IF(B7055=Protocol!$V$20,1,B7055+1),B7055)</f>
        <v>1</v>
      </c>
      <c r="C7056" s="1">
        <f>IF(C7055+1=Protocol!$V$21,0,C7055+1)</f>
        <v>8</v>
      </c>
      <c r="D7056" s="1">
        <f t="shared" si="237"/>
        <v>5</v>
      </c>
      <c r="E7056" s="1" t="str">
        <f>INDEX(Protocol[Mark],MATCH(C7056,Protocol[Step],0))</f>
        <v>6S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479010005</v>
      </c>
      <c r="H7056" s="134">
        <f>Systematic[[#This Row],[SampleVariableLabel]]+100*Systematic[[#This Row],[State]]</f>
        <v>479010805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479</v>
      </c>
      <c r="B7057" s="1">
        <f>IF(C7057=0,IF(B7056=Protocol!$V$20,1,B7056+1),B7056)</f>
        <v>1</v>
      </c>
      <c r="C7057" s="1">
        <f>IF(C7056+1=Protocol!$V$21,0,C7056+1)</f>
        <v>9</v>
      </c>
      <c r="D7057" s="1">
        <f t="shared" si="237"/>
        <v>6</v>
      </c>
      <c r="E7057" s="1" t="str">
        <f>INDEX(Protocol[Mark],MATCH(C7057,Protocol[Step],0))</f>
        <v>7Gp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479010006</v>
      </c>
      <c r="H7057" s="134">
        <f>Systematic[[#This Row],[SampleVariableLabel]]+100*Systematic[[#This Row],[State]]</f>
        <v>479010906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479</v>
      </c>
      <c r="B7058" s="1">
        <f>IF(C7058=0,IF(B7057=Protocol!$V$20,1,B7057+1),B7057)</f>
        <v>1</v>
      </c>
      <c r="C7058" s="1">
        <f>IF(C7057+1=Protocol!$V$21,0,C7057+1)</f>
        <v>10</v>
      </c>
      <c r="D7058" s="1">
        <f t="shared" si="237"/>
        <v>1</v>
      </c>
      <c r="E7058" s="1" t="str">
        <f>INDEX(Protocol[Mark],MATCH(C7058,Protocol[Step],0))</f>
        <v>8U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479010001</v>
      </c>
      <c r="H7058" s="134">
        <f>Systematic[[#This Row],[SampleVariableLabel]]+100*Systematic[[#This Row],[State]]</f>
        <v>479011001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479</v>
      </c>
      <c r="B7059" s="1">
        <f>IF(C7059=0,IF(B7058=Protocol!$V$20,1,B7058+1),B7058)</f>
        <v>1</v>
      </c>
      <c r="C7059" s="1">
        <f>IF(C7058+1=Protocol!$V$21,0,C7058+1)</f>
        <v>11</v>
      </c>
      <c r="D7059" s="1">
        <f t="shared" si="237"/>
        <v>2</v>
      </c>
      <c r="E7059" s="1" t="str">
        <f>INDEX(Protocol[Mark],MATCH(C7059,Protocol[Step],0))</f>
        <v>9Rot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479010002</v>
      </c>
      <c r="H7059" s="134">
        <f>Systematic[[#This Row],[SampleVariableLabel]]+100*Systematic[[#This Row],[State]]</f>
        <v>479011102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479</v>
      </c>
      <c r="B7060" s="1">
        <f>IF(C7060=0,IF(B7059=Protocol!$V$20,1,B7059+1),B7059)</f>
        <v>1</v>
      </c>
      <c r="C7060" s="1">
        <f>IF(C7059+1=Protocol!$V$21,0,C7059+1)</f>
        <v>12</v>
      </c>
      <c r="D7060" s="1">
        <f t="shared" si="237"/>
        <v>3</v>
      </c>
      <c r="E7060" s="1" t="str">
        <f>INDEX(Protocol[Mark],MATCH(C7060,Protocol[Step],0))</f>
        <v>10Ama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479010003</v>
      </c>
      <c r="H7060" s="134">
        <f>Systematic[[#This Row],[SampleVariableLabel]]+100*Systematic[[#This Row],[State]]</f>
        <v>479011203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480</v>
      </c>
      <c r="B7061" s="1">
        <f>IF(C7061=0,IF(B7060=Protocol!$V$20,1,B7060+1),B7060)</f>
        <v>1</v>
      </c>
      <c r="C7061" s="1">
        <f>IF(C7060+1=Protocol!$V$21,0,C7060+1)</f>
        <v>0</v>
      </c>
      <c r="D7061" s="1">
        <f t="shared" si="237"/>
        <v>4</v>
      </c>
      <c r="E7061" s="1" t="str">
        <f>INDEX(Protocol[Mark],MATCH(C7061,Protocol[Step],0))</f>
        <v>0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480010004</v>
      </c>
      <c r="H7061" s="134">
        <f>Systematic[[#This Row],[SampleVariableLabel]]+100*Systematic[[#This Row],[State]]</f>
        <v>480010004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480</v>
      </c>
      <c r="B7062" s="1">
        <f>IF(C7062=0,IF(B7061=Protocol!$V$20,1,B7061+1),B7061)</f>
        <v>1</v>
      </c>
      <c r="C7062" s="1">
        <f>IF(C7061+1=Protocol!$V$21,0,C7061+1)</f>
        <v>1</v>
      </c>
      <c r="D7062" s="1">
        <f t="shared" si="237"/>
        <v>5</v>
      </c>
      <c r="E7062" s="1" t="str">
        <f>INDEX(Protocol[Mark],MATCH(C7062,Protocol[Step],0))</f>
        <v>1D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480010005</v>
      </c>
      <c r="H7062" s="134">
        <f>Systematic[[#This Row],[SampleVariableLabel]]+100*Systematic[[#This Row],[State]]</f>
        <v>480010105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480</v>
      </c>
      <c r="B7063" s="1">
        <f>IF(C7063=0,IF(B7062=Protocol!$V$20,1,B7062+1),B7062)</f>
        <v>1</v>
      </c>
      <c r="C7063" s="1">
        <f>IF(C7062+1=Protocol!$V$21,0,C7062+1)</f>
        <v>2</v>
      </c>
      <c r="D7063" s="1">
        <f t="shared" si="237"/>
        <v>6</v>
      </c>
      <c r="E7063" s="1" t="str">
        <f>INDEX(Protocol[Mark],MATCH(C7063,Protocol[Step],0))</f>
        <v>(M.1)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480010006</v>
      </c>
      <c r="H7063" s="134">
        <f>Systematic[[#This Row],[SampleVariableLabel]]+100*Systematic[[#This Row],[State]]</f>
        <v>480010206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480</v>
      </c>
      <c r="B7064" s="1">
        <f>IF(C7064=0,IF(B7063=Protocol!$V$20,1,B7063+1),B7063)</f>
        <v>1</v>
      </c>
      <c r="C7064" s="1">
        <f>IF(C7063+1=Protocol!$V$21,0,C7063+1)</f>
        <v>3</v>
      </c>
      <c r="D7064" s="1">
        <f t="shared" si="237"/>
        <v>1</v>
      </c>
      <c r="E7064" s="1" t="str">
        <f>INDEX(Protocol[Mark],MATCH(C7064,Protocol[Step],0))</f>
        <v>2Oct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480010001</v>
      </c>
      <c r="H7064" s="134">
        <f>Systematic[[#This Row],[SampleVariableLabel]]+100*Systematic[[#This Row],[State]]</f>
        <v>480010301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480</v>
      </c>
      <c r="B7065" s="1">
        <f>IF(C7065=0,IF(B7064=Protocol!$V$20,1,B7064+1),B7064)</f>
        <v>1</v>
      </c>
      <c r="C7065" s="1">
        <f>IF(C7064+1=Protocol!$V$21,0,C7064+1)</f>
        <v>4</v>
      </c>
      <c r="D7065" s="1">
        <f t="shared" si="237"/>
        <v>2</v>
      </c>
      <c r="E7065" s="1" t="str">
        <f>INDEX(Protocol[Mark],MATCH(C7065,Protocol[Step],0))</f>
        <v>3M2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480010002</v>
      </c>
      <c r="H7065" s="134">
        <f>Systematic[[#This Row],[SampleVariableLabel]]+100*Systematic[[#This Row],[State]]</f>
        <v>480010402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480</v>
      </c>
      <c r="B7066" s="1">
        <f>IF(C7066=0,IF(B7065=Protocol!$V$20,1,B7065+1),B7065)</f>
        <v>1</v>
      </c>
      <c r="C7066" s="1">
        <f>IF(C7065+1=Protocol!$V$21,0,C7065+1)</f>
        <v>5</v>
      </c>
      <c r="D7066" s="1">
        <f t="shared" si="237"/>
        <v>3</v>
      </c>
      <c r="E7066" s="1" t="str">
        <f>INDEX(Protocol[Mark],MATCH(C7066,Protocol[Step],0))</f>
        <v>M(c)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480010003</v>
      </c>
      <c r="H7066" s="134">
        <f>Systematic[[#This Row],[SampleVariableLabel]]+100*Systematic[[#This Row],[State]]</f>
        <v>480010503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480</v>
      </c>
      <c r="B7067" s="1">
        <f>IF(C7067=0,IF(B7066=Protocol!$V$20,1,B7066+1),B7066)</f>
        <v>1</v>
      </c>
      <c r="C7067" s="1">
        <f>IF(C7066+1=Protocol!$V$21,0,C7066+1)</f>
        <v>6</v>
      </c>
      <c r="D7067" s="1">
        <f t="shared" si="237"/>
        <v>4</v>
      </c>
      <c r="E7067" s="1" t="str">
        <f>INDEX(Protocol[Mark],MATCH(C7067,Protocol[Step],0))</f>
        <v>4P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480010004</v>
      </c>
      <c r="H7067" s="134">
        <f>Systematic[[#This Row],[SampleVariableLabel]]+100*Systematic[[#This Row],[State]]</f>
        <v>480010604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480</v>
      </c>
      <c r="B7068" s="1">
        <f>IF(C7068=0,IF(B7067=Protocol!$V$20,1,B7067+1),B7067)</f>
        <v>1</v>
      </c>
      <c r="C7068" s="1">
        <f>IF(C7067+1=Protocol!$V$21,0,C7067+1)</f>
        <v>7</v>
      </c>
      <c r="D7068" s="1">
        <f t="shared" si="237"/>
        <v>5</v>
      </c>
      <c r="E7068" s="1" t="str">
        <f>INDEX(Protocol[Mark],MATCH(C7068,Protocol[Step],0))</f>
        <v>5G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480010005</v>
      </c>
      <c r="H7068" s="134">
        <f>Systematic[[#This Row],[SampleVariableLabel]]+100*Systematic[[#This Row],[State]]</f>
        <v>480010705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480</v>
      </c>
      <c r="B7069" s="1">
        <f>IF(C7069=0,IF(B7068=Protocol!$V$20,1,B7068+1),B7068)</f>
        <v>1</v>
      </c>
      <c r="C7069" s="1">
        <f>IF(C7068+1=Protocol!$V$21,0,C7068+1)</f>
        <v>8</v>
      </c>
      <c r="D7069" s="1">
        <f t="shared" si="237"/>
        <v>6</v>
      </c>
      <c r="E7069" s="1" t="str">
        <f>INDEX(Protocol[Mark],MATCH(C7069,Protocol[Step],0))</f>
        <v>6S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480010006</v>
      </c>
      <c r="H7069" s="134">
        <f>Systematic[[#This Row],[SampleVariableLabel]]+100*Systematic[[#This Row],[State]]</f>
        <v>480010806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480</v>
      </c>
      <c r="B7070" s="1">
        <f>IF(C7070=0,IF(B7069=Protocol!$V$20,1,B7069+1),B7069)</f>
        <v>1</v>
      </c>
      <c r="C7070" s="1">
        <f>IF(C7069+1=Protocol!$V$21,0,C7069+1)</f>
        <v>9</v>
      </c>
      <c r="D7070" s="1">
        <f t="shared" si="237"/>
        <v>1</v>
      </c>
      <c r="E7070" s="1" t="str">
        <f>INDEX(Protocol[Mark],MATCH(C7070,Protocol[Step],0))</f>
        <v>7Gp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480010001</v>
      </c>
      <c r="H7070" s="134">
        <f>Systematic[[#This Row],[SampleVariableLabel]]+100*Systematic[[#This Row],[State]]</f>
        <v>480010901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480</v>
      </c>
      <c r="B7071" s="1">
        <f>IF(C7071=0,IF(B7070=Protocol!$V$20,1,B7070+1),B7070)</f>
        <v>1</v>
      </c>
      <c r="C7071" s="1">
        <f>IF(C7070+1=Protocol!$V$21,0,C7070+1)</f>
        <v>10</v>
      </c>
      <c r="D7071" s="1">
        <f t="shared" si="237"/>
        <v>2</v>
      </c>
      <c r="E7071" s="1" t="str">
        <f>INDEX(Protocol[Mark],MATCH(C7071,Protocol[Step],0))</f>
        <v>8U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480010002</v>
      </c>
      <c r="H7071" s="134">
        <f>Systematic[[#This Row],[SampleVariableLabel]]+100*Systematic[[#This Row],[State]]</f>
        <v>480011002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480</v>
      </c>
      <c r="B7072" s="1">
        <f>IF(C7072=0,IF(B7071=Protocol!$V$20,1,B7071+1),B7071)</f>
        <v>1</v>
      </c>
      <c r="C7072" s="1">
        <f>IF(C7071+1=Protocol!$V$21,0,C7071+1)</f>
        <v>11</v>
      </c>
      <c r="D7072" s="1">
        <f t="shared" si="237"/>
        <v>3</v>
      </c>
      <c r="E7072" s="1" t="str">
        <f>INDEX(Protocol[Mark],MATCH(C7072,Protocol[Step],0))</f>
        <v>9Rot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480010003</v>
      </c>
      <c r="H7072" s="134">
        <f>Systematic[[#This Row],[SampleVariableLabel]]+100*Systematic[[#This Row],[State]]</f>
        <v>480011103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480</v>
      </c>
      <c r="B7073" s="1">
        <f>IF(C7073=0,IF(B7072=Protocol!$V$20,1,B7072+1),B7072)</f>
        <v>1</v>
      </c>
      <c r="C7073" s="1">
        <f>IF(C7072+1=Protocol!$V$21,0,C7072+1)</f>
        <v>12</v>
      </c>
      <c r="D7073" s="1">
        <f t="shared" si="237"/>
        <v>4</v>
      </c>
      <c r="E7073" s="1" t="str">
        <f>INDEX(Protocol[Mark],MATCH(C7073,Protocol[Step],0))</f>
        <v>10Ama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480010004</v>
      </c>
      <c r="H7073" s="134">
        <f>Systematic[[#This Row],[SampleVariableLabel]]+100*Systematic[[#This Row],[State]]</f>
        <v>480011204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481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0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481010005</v>
      </c>
      <c r="H7074" s="134">
        <f>Systematic[[#This Row],[SampleVariableLabel]]+100*Systematic[[#This Row],[State]]</f>
        <v>481010005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481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481010006</v>
      </c>
      <c r="H7075" s="134">
        <f>Systematic[[#This Row],[SampleVariableLabel]]+100*Systematic[[#This Row],[State]]</f>
        <v>481010106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481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(M.1)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481010001</v>
      </c>
      <c r="H7076" s="134">
        <f>Systematic[[#This Row],[SampleVariableLabel]]+100*Systematic[[#This Row],[State]]</f>
        <v>481010201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481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2Oct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481010002</v>
      </c>
      <c r="H7077" s="134">
        <f>Systematic[[#This Row],[SampleVariableLabel]]+100*Systematic[[#This Row],[State]]</f>
        <v>481010302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481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3M2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481010003</v>
      </c>
      <c r="H7078" s="134">
        <f>Systematic[[#This Row],[SampleVariableLabel]]+100*Systematic[[#This Row],[State]]</f>
        <v>481010403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481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M(c)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481010004</v>
      </c>
      <c r="H7079" s="134">
        <f>Systematic[[#This Row],[SampleVariableLabel]]+100*Systematic[[#This Row],[State]]</f>
        <v>481010504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481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4P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481010005</v>
      </c>
      <c r="H7080" s="134">
        <f>Systematic[[#This Row],[SampleVariableLabel]]+100*Systematic[[#This Row],[State]]</f>
        <v>481010605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481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5G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481010006</v>
      </c>
      <c r="H7081" s="134">
        <f>Systematic[[#This Row],[SampleVariableLabel]]+100*Systematic[[#This Row],[State]]</f>
        <v>481010706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481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6S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481010001</v>
      </c>
      <c r="H7082" s="134">
        <f>Systematic[[#This Row],[SampleVariableLabel]]+100*Systematic[[#This Row],[State]]</f>
        <v>481010801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481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7Gp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481010002</v>
      </c>
      <c r="H7083" s="134">
        <f>Systematic[[#This Row],[SampleVariableLabel]]+100*Systematic[[#This Row],[State]]</f>
        <v>481010902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481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8U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481010003</v>
      </c>
      <c r="H7084" s="134">
        <f>Systematic[[#This Row],[SampleVariableLabel]]+100*Systematic[[#This Row],[State]]</f>
        <v>481011003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481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9Rot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481010004</v>
      </c>
      <c r="H7085" s="134">
        <f>Systematic[[#This Row],[SampleVariableLabel]]+100*Systematic[[#This Row],[State]]</f>
        <v>481011104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481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10Ama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481010005</v>
      </c>
      <c r="H7086" s="134">
        <f>Systematic[[#This Row],[SampleVariableLabel]]+100*Systematic[[#This Row],[State]]</f>
        <v>481011205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482</v>
      </c>
      <c r="B7087" s="1">
        <f>IF(C7087=0,IF(B7086=Protocol!$V$20,1,B7086+1),B7086)</f>
        <v>1</v>
      </c>
      <c r="C7087" s="1">
        <f>IF(C7086+1=Protocol!$V$21,0,C7086+1)</f>
        <v>0</v>
      </c>
      <c r="D7087" s="1">
        <f t="shared" si="237"/>
        <v>6</v>
      </c>
      <c r="E7087" s="1" t="str">
        <f>INDEX(Protocol[Mark],MATCH(C7087,Protocol[Step],0))</f>
        <v>0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482010006</v>
      </c>
      <c r="H7087" s="134">
        <f>Systematic[[#This Row],[SampleVariableLabel]]+100*Systematic[[#This Row],[State]]</f>
        <v>482010006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482</v>
      </c>
      <c r="B7088" s="1">
        <f>IF(C7088=0,IF(B7087=Protocol!$V$20,1,B7087+1),B7087)</f>
        <v>1</v>
      </c>
      <c r="C7088" s="1">
        <f>IF(C7087+1=Protocol!$V$21,0,C7087+1)</f>
        <v>1</v>
      </c>
      <c r="D7088" s="1">
        <f t="shared" si="237"/>
        <v>1</v>
      </c>
      <c r="E7088" s="1" t="str">
        <f>INDEX(Protocol[Mark],MATCH(C7088,Protocol[Step],0))</f>
        <v>1D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482010001</v>
      </c>
      <c r="H7088" s="134">
        <f>Systematic[[#This Row],[SampleVariableLabel]]+100*Systematic[[#This Row],[State]]</f>
        <v>482010101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482</v>
      </c>
      <c r="B7089" s="1">
        <f>IF(C7089=0,IF(B7088=Protocol!$V$20,1,B7088+1),B7088)</f>
        <v>1</v>
      </c>
      <c r="C7089" s="1">
        <f>IF(C7088+1=Protocol!$V$21,0,C7088+1)</f>
        <v>2</v>
      </c>
      <c r="D7089" s="1">
        <f t="shared" si="237"/>
        <v>2</v>
      </c>
      <c r="E7089" s="1" t="str">
        <f>INDEX(Protocol[Mark],MATCH(C7089,Protocol[Step],0))</f>
        <v>(M.1)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482010002</v>
      </c>
      <c r="H7089" s="134">
        <f>Systematic[[#This Row],[SampleVariableLabel]]+100*Systematic[[#This Row],[State]]</f>
        <v>482010202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482</v>
      </c>
      <c r="B7090" s="1">
        <f>IF(C7090=0,IF(B7089=Protocol!$V$20,1,B7089+1),B7089)</f>
        <v>1</v>
      </c>
      <c r="C7090" s="1">
        <f>IF(C7089+1=Protocol!$V$21,0,C7089+1)</f>
        <v>3</v>
      </c>
      <c r="D7090" s="1">
        <f t="shared" si="237"/>
        <v>3</v>
      </c>
      <c r="E7090" s="1" t="str">
        <f>INDEX(Protocol[Mark],MATCH(C7090,Protocol[Step],0))</f>
        <v>2Oct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482010003</v>
      </c>
      <c r="H7090" s="134">
        <f>Systematic[[#This Row],[SampleVariableLabel]]+100*Systematic[[#This Row],[State]]</f>
        <v>482010303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482</v>
      </c>
      <c r="B7091" s="1">
        <f>IF(C7091=0,IF(B7090=Protocol!$V$20,1,B7090+1),B7090)</f>
        <v>1</v>
      </c>
      <c r="C7091" s="1">
        <f>IF(C7090+1=Protocol!$V$21,0,C7090+1)</f>
        <v>4</v>
      </c>
      <c r="D7091" s="1">
        <f t="shared" si="237"/>
        <v>4</v>
      </c>
      <c r="E7091" s="1" t="str">
        <f>INDEX(Protocol[Mark],MATCH(C7091,Protocol[Step],0))</f>
        <v>3M2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482010004</v>
      </c>
      <c r="H7091" s="134">
        <f>Systematic[[#This Row],[SampleVariableLabel]]+100*Systematic[[#This Row],[State]]</f>
        <v>482010404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482</v>
      </c>
      <c r="B7092" s="1">
        <f>IF(C7092=0,IF(B7091=Protocol!$V$20,1,B7091+1),B7091)</f>
        <v>1</v>
      </c>
      <c r="C7092" s="1">
        <f>IF(C7091+1=Protocol!$V$21,0,C7091+1)</f>
        <v>5</v>
      </c>
      <c r="D7092" s="1">
        <f t="shared" si="237"/>
        <v>5</v>
      </c>
      <c r="E7092" s="1" t="str">
        <f>INDEX(Protocol[Mark],MATCH(C7092,Protocol[Step],0))</f>
        <v>M(c)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482010005</v>
      </c>
      <c r="H7092" s="134">
        <f>Systematic[[#This Row],[SampleVariableLabel]]+100*Systematic[[#This Row],[State]]</f>
        <v>482010505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482</v>
      </c>
      <c r="B7093" s="1">
        <f>IF(C7093=0,IF(B7092=Protocol!$V$20,1,B7092+1),B7092)</f>
        <v>1</v>
      </c>
      <c r="C7093" s="1">
        <f>IF(C7092+1=Protocol!$V$21,0,C7092+1)</f>
        <v>6</v>
      </c>
      <c r="D7093" s="1">
        <f t="shared" si="237"/>
        <v>6</v>
      </c>
      <c r="E7093" s="1" t="str">
        <f>INDEX(Protocol[Mark],MATCH(C7093,Protocol[Step],0))</f>
        <v>4P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482010006</v>
      </c>
      <c r="H7093" s="134">
        <f>Systematic[[#This Row],[SampleVariableLabel]]+100*Systematic[[#This Row],[State]]</f>
        <v>482010606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482</v>
      </c>
      <c r="B7094" s="1">
        <f>IF(C7094=0,IF(B7093=Protocol!$V$20,1,B7093+1),B7093)</f>
        <v>1</v>
      </c>
      <c r="C7094" s="1">
        <f>IF(C7093+1=Protocol!$V$21,0,C7093+1)</f>
        <v>7</v>
      </c>
      <c r="D7094" s="1">
        <f t="shared" si="237"/>
        <v>1</v>
      </c>
      <c r="E7094" s="1" t="str">
        <f>INDEX(Protocol[Mark],MATCH(C7094,Protocol[Step],0))</f>
        <v>5G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482010001</v>
      </c>
      <c r="H7094" s="134">
        <f>Systematic[[#This Row],[SampleVariableLabel]]+100*Systematic[[#This Row],[State]]</f>
        <v>482010701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482</v>
      </c>
      <c r="B7095" s="1">
        <f>IF(C7095=0,IF(B7094=Protocol!$V$20,1,B7094+1),B7094)</f>
        <v>1</v>
      </c>
      <c r="C7095" s="1">
        <f>IF(C7094+1=Protocol!$V$21,0,C7094+1)</f>
        <v>8</v>
      </c>
      <c r="D7095" s="1">
        <f t="shared" si="237"/>
        <v>2</v>
      </c>
      <c r="E7095" s="1" t="str">
        <f>INDEX(Protocol[Mark],MATCH(C7095,Protocol[Step],0))</f>
        <v>6S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482010002</v>
      </c>
      <c r="H7095" s="134">
        <f>Systematic[[#This Row],[SampleVariableLabel]]+100*Systematic[[#This Row],[State]]</f>
        <v>482010802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482</v>
      </c>
      <c r="B7096" s="1">
        <f>IF(C7096=0,IF(B7095=Protocol!$V$20,1,B7095+1),B7095)</f>
        <v>1</v>
      </c>
      <c r="C7096" s="1">
        <f>IF(C7095+1=Protocol!$V$21,0,C7095+1)</f>
        <v>9</v>
      </c>
      <c r="D7096" s="1">
        <f t="shared" si="237"/>
        <v>3</v>
      </c>
      <c r="E7096" s="1" t="str">
        <f>INDEX(Protocol[Mark],MATCH(C7096,Protocol[Step],0))</f>
        <v>7Gp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482010003</v>
      </c>
      <c r="H7096" s="134">
        <f>Systematic[[#This Row],[SampleVariableLabel]]+100*Systematic[[#This Row],[State]]</f>
        <v>482010903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482</v>
      </c>
      <c r="B7097" s="1">
        <f>IF(C7097=0,IF(B7096=Protocol!$V$20,1,B7096+1),B7096)</f>
        <v>1</v>
      </c>
      <c r="C7097" s="1">
        <f>IF(C7096+1=Protocol!$V$21,0,C7096+1)</f>
        <v>10</v>
      </c>
      <c r="D7097" s="1">
        <f t="shared" si="237"/>
        <v>4</v>
      </c>
      <c r="E7097" s="1" t="str">
        <f>INDEX(Protocol[Mark],MATCH(C7097,Protocol[Step],0))</f>
        <v>8U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482010004</v>
      </c>
      <c r="H7097" s="134">
        <f>Systematic[[#This Row],[SampleVariableLabel]]+100*Systematic[[#This Row],[State]]</f>
        <v>482011004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482</v>
      </c>
      <c r="B7098" s="1">
        <f>IF(C7098=0,IF(B7097=Protocol!$V$20,1,B7097+1),B7097)</f>
        <v>1</v>
      </c>
      <c r="C7098" s="1">
        <f>IF(C7097+1=Protocol!$V$21,0,C7097+1)</f>
        <v>11</v>
      </c>
      <c r="D7098" s="1">
        <f t="shared" si="237"/>
        <v>5</v>
      </c>
      <c r="E7098" s="1" t="str">
        <f>INDEX(Protocol[Mark],MATCH(C7098,Protocol[Step],0))</f>
        <v>9Rot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482010005</v>
      </c>
      <c r="H7098" s="134">
        <f>Systematic[[#This Row],[SampleVariableLabel]]+100*Systematic[[#This Row],[State]]</f>
        <v>482011105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482</v>
      </c>
      <c r="B7099" s="1">
        <f>IF(C7099=0,IF(B7098=Protocol!$V$20,1,B7098+1),B7098)</f>
        <v>1</v>
      </c>
      <c r="C7099" s="1">
        <f>IF(C7098+1=Protocol!$V$21,0,C7098+1)</f>
        <v>12</v>
      </c>
      <c r="D7099" s="1">
        <f t="shared" si="237"/>
        <v>6</v>
      </c>
      <c r="E7099" s="1" t="str">
        <f>INDEX(Protocol[Mark],MATCH(C7099,Protocol[Step],0))</f>
        <v>10Ama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482010006</v>
      </c>
      <c r="H7099" s="134">
        <f>Systematic[[#This Row],[SampleVariableLabel]]+100*Systematic[[#This Row],[State]]</f>
        <v>482011206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483</v>
      </c>
      <c r="B7100" s="1">
        <f>IF(C7100=0,IF(B7099=Protocol!$V$20,1,B7099+1),B7099)</f>
        <v>1</v>
      </c>
      <c r="C7100" s="1">
        <f>IF(C7099+1=Protocol!$V$21,0,C7099+1)</f>
        <v>0</v>
      </c>
      <c r="D7100" s="1">
        <f t="shared" si="237"/>
        <v>1</v>
      </c>
      <c r="E7100" s="1" t="str">
        <f>INDEX(Protocol[Mark],MATCH(C7100,Protocol[Step],0))</f>
        <v>0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483010001</v>
      </c>
      <c r="H7100" s="134">
        <f>Systematic[[#This Row],[SampleVariableLabel]]+100*Systematic[[#This Row],[State]]</f>
        <v>483010001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483</v>
      </c>
      <c r="B7101" s="1">
        <f>IF(C7101=0,IF(B7100=Protocol!$V$20,1,B7100+1),B7100)</f>
        <v>1</v>
      </c>
      <c r="C7101" s="1">
        <f>IF(C7100+1=Protocol!$V$21,0,C7100+1)</f>
        <v>1</v>
      </c>
      <c r="D7101" s="1">
        <f t="shared" si="237"/>
        <v>2</v>
      </c>
      <c r="E7101" s="1" t="str">
        <f>INDEX(Protocol[Mark],MATCH(C7101,Protocol[Step],0))</f>
        <v>1D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483010002</v>
      </c>
      <c r="H7101" s="134">
        <f>Systematic[[#This Row],[SampleVariableLabel]]+100*Systematic[[#This Row],[State]]</f>
        <v>483010102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483</v>
      </c>
      <c r="B7102" s="1">
        <f>IF(C7102=0,IF(B7101=Protocol!$V$20,1,B7101+1),B7101)</f>
        <v>1</v>
      </c>
      <c r="C7102" s="1">
        <f>IF(C7101+1=Protocol!$V$21,0,C7101+1)</f>
        <v>2</v>
      </c>
      <c r="D7102" s="1">
        <f t="shared" si="237"/>
        <v>3</v>
      </c>
      <c r="E7102" s="1" t="str">
        <f>INDEX(Protocol[Mark],MATCH(C7102,Protocol[Step],0))</f>
        <v>(M.1)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483010003</v>
      </c>
      <c r="H7102" s="134">
        <f>Systematic[[#This Row],[SampleVariableLabel]]+100*Systematic[[#This Row],[State]]</f>
        <v>483010203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483</v>
      </c>
      <c r="B7103" s="1">
        <f>IF(C7103=0,IF(B7102=Protocol!$V$20,1,B7102+1),B7102)</f>
        <v>1</v>
      </c>
      <c r="C7103" s="1">
        <f>IF(C7102+1=Protocol!$V$21,0,C7102+1)</f>
        <v>3</v>
      </c>
      <c r="D7103" s="1">
        <f t="shared" si="237"/>
        <v>4</v>
      </c>
      <c r="E7103" s="1" t="str">
        <f>INDEX(Protocol[Mark],MATCH(C7103,Protocol[Step],0))</f>
        <v>2Oct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483010004</v>
      </c>
      <c r="H7103" s="134">
        <f>Systematic[[#This Row],[SampleVariableLabel]]+100*Systematic[[#This Row],[State]]</f>
        <v>483010304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483</v>
      </c>
      <c r="B7104" s="1">
        <f>IF(C7104=0,IF(B7103=Protocol!$V$20,1,B7103+1),B7103)</f>
        <v>1</v>
      </c>
      <c r="C7104" s="1">
        <f>IF(C7103+1=Protocol!$V$21,0,C7103+1)</f>
        <v>4</v>
      </c>
      <c r="D7104" s="1">
        <f t="shared" si="237"/>
        <v>5</v>
      </c>
      <c r="E7104" s="1" t="str">
        <f>INDEX(Protocol[Mark],MATCH(C7104,Protocol[Step],0))</f>
        <v>3M2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483010005</v>
      </c>
      <c r="H7104" s="134">
        <f>Systematic[[#This Row],[SampleVariableLabel]]+100*Systematic[[#This Row],[State]]</f>
        <v>483010405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483</v>
      </c>
      <c r="B7105" s="1">
        <f>IF(C7105=0,IF(B7104=Protocol!$V$20,1,B7104+1),B7104)</f>
        <v>1</v>
      </c>
      <c r="C7105" s="1">
        <f>IF(C7104+1=Protocol!$V$21,0,C7104+1)</f>
        <v>5</v>
      </c>
      <c r="D7105" s="1">
        <f t="shared" si="237"/>
        <v>6</v>
      </c>
      <c r="E7105" s="1" t="str">
        <f>INDEX(Protocol[Mark],MATCH(C7105,Protocol[Step],0))</f>
        <v>M(c)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483010006</v>
      </c>
      <c r="H7105" s="134">
        <f>Systematic[[#This Row],[SampleVariableLabel]]+100*Systematic[[#This Row],[State]]</f>
        <v>483010506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483</v>
      </c>
      <c r="B7106" s="1">
        <f>IF(C7106=0,IF(B7105=Protocol!$V$20,1,B7105+1),B7105)</f>
        <v>1</v>
      </c>
      <c r="C7106" s="1">
        <f>IF(C7105+1=Protocol!$V$21,0,C7105+1)</f>
        <v>6</v>
      </c>
      <c r="D7106" s="1">
        <f t="shared" si="237"/>
        <v>1</v>
      </c>
      <c r="E7106" s="1" t="str">
        <f>INDEX(Protocol[Mark],MATCH(C7106,Protocol[Step],0))</f>
        <v>4P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483010001</v>
      </c>
      <c r="H7106" s="134">
        <f>Systematic[[#This Row],[SampleVariableLabel]]+100*Systematic[[#This Row],[State]]</f>
        <v>483010601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483</v>
      </c>
      <c r="B7107" s="1">
        <f>IF(C7107=0,IF(B7106=Protocol!$V$20,1,B7106+1),B7106)</f>
        <v>1</v>
      </c>
      <c r="C7107" s="1">
        <f>IF(C7106+1=Protocol!$V$21,0,C7106+1)</f>
        <v>7</v>
      </c>
      <c r="D7107" s="1">
        <f t="shared" ref="D7107:D7170" si="239">IF(D7106=nVariables,1,D7106+1)</f>
        <v>2</v>
      </c>
      <c r="E7107" s="1" t="str">
        <f>INDEX(Protocol[Mark],MATCH(C7107,Protocol[Step],0))</f>
        <v>5G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483010002</v>
      </c>
      <c r="H7107" s="134">
        <f>Systematic[[#This Row],[SampleVariableLabel]]+100*Systematic[[#This Row],[State]]</f>
        <v>483010702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483</v>
      </c>
      <c r="B7108" s="1">
        <f>IF(C7108=0,IF(B7107=Protocol!$V$20,1,B7107+1),B7107)</f>
        <v>1</v>
      </c>
      <c r="C7108" s="1">
        <f>IF(C7107+1=Protocol!$V$21,0,C7107+1)</f>
        <v>8</v>
      </c>
      <c r="D7108" s="1">
        <f t="shared" si="239"/>
        <v>3</v>
      </c>
      <c r="E7108" s="1" t="str">
        <f>INDEX(Protocol[Mark],MATCH(C7108,Protocol[Step],0))</f>
        <v>6S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483010003</v>
      </c>
      <c r="H7108" s="134">
        <f>Systematic[[#This Row],[SampleVariableLabel]]+100*Systematic[[#This Row],[State]]</f>
        <v>483010803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483</v>
      </c>
      <c r="B7109" s="1">
        <f>IF(C7109=0,IF(B7108=Protocol!$V$20,1,B7108+1),B7108)</f>
        <v>1</v>
      </c>
      <c r="C7109" s="1">
        <f>IF(C7108+1=Protocol!$V$21,0,C7108+1)</f>
        <v>9</v>
      </c>
      <c r="D7109" s="1">
        <f t="shared" si="239"/>
        <v>4</v>
      </c>
      <c r="E7109" s="1" t="str">
        <f>INDEX(Protocol[Mark],MATCH(C7109,Protocol[Step],0))</f>
        <v>7Gp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483010004</v>
      </c>
      <c r="H7109" s="134">
        <f>Systematic[[#This Row],[SampleVariableLabel]]+100*Systematic[[#This Row],[State]]</f>
        <v>483010904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483</v>
      </c>
      <c r="B7110" s="1">
        <f>IF(C7110=0,IF(B7109=Protocol!$V$20,1,B7109+1),B7109)</f>
        <v>1</v>
      </c>
      <c r="C7110" s="1">
        <f>IF(C7109+1=Protocol!$V$21,0,C7109+1)</f>
        <v>10</v>
      </c>
      <c r="D7110" s="1">
        <f t="shared" si="239"/>
        <v>5</v>
      </c>
      <c r="E7110" s="1" t="str">
        <f>INDEX(Protocol[Mark],MATCH(C7110,Protocol[Step],0))</f>
        <v>8U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483010005</v>
      </c>
      <c r="H7110" s="134">
        <f>Systematic[[#This Row],[SampleVariableLabel]]+100*Systematic[[#This Row],[State]]</f>
        <v>483011005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483</v>
      </c>
      <c r="B7111" s="1">
        <f>IF(C7111=0,IF(B7110=Protocol!$V$20,1,B7110+1),B7110)</f>
        <v>1</v>
      </c>
      <c r="C7111" s="1">
        <f>IF(C7110+1=Protocol!$V$21,0,C7110+1)</f>
        <v>11</v>
      </c>
      <c r="D7111" s="1">
        <f t="shared" si="239"/>
        <v>6</v>
      </c>
      <c r="E7111" s="1" t="str">
        <f>INDEX(Protocol[Mark],MATCH(C7111,Protocol[Step],0))</f>
        <v>9Rot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483010006</v>
      </c>
      <c r="H7111" s="134">
        <f>Systematic[[#This Row],[SampleVariableLabel]]+100*Systematic[[#This Row],[State]]</f>
        <v>483011106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483</v>
      </c>
      <c r="B7112" s="1">
        <f>IF(C7112=0,IF(B7111=Protocol!$V$20,1,B7111+1),B7111)</f>
        <v>1</v>
      </c>
      <c r="C7112" s="1">
        <f>IF(C7111+1=Protocol!$V$21,0,C7111+1)</f>
        <v>12</v>
      </c>
      <c r="D7112" s="1">
        <f t="shared" si="239"/>
        <v>1</v>
      </c>
      <c r="E7112" s="1" t="str">
        <f>INDEX(Protocol[Mark],MATCH(C7112,Protocol[Step],0))</f>
        <v>10Ama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483010001</v>
      </c>
      <c r="H7112" s="134">
        <f>Systematic[[#This Row],[SampleVariableLabel]]+100*Systematic[[#This Row],[State]]</f>
        <v>483011201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484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0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484010002</v>
      </c>
      <c r="H7113" s="134">
        <f>Systematic[[#This Row],[SampleVariableLabel]]+100*Systematic[[#This Row],[State]]</f>
        <v>484010002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484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1D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484010003</v>
      </c>
      <c r="H7114" s="134">
        <f>Systematic[[#This Row],[SampleVariableLabel]]+100*Systematic[[#This Row],[State]]</f>
        <v>484010103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484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(M.1)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484010004</v>
      </c>
      <c r="H7115" s="134">
        <f>Systematic[[#This Row],[SampleVariableLabel]]+100*Systematic[[#This Row],[State]]</f>
        <v>484010204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484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2Oct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484010005</v>
      </c>
      <c r="H7116" s="134">
        <f>Systematic[[#This Row],[SampleVariableLabel]]+100*Systematic[[#This Row],[State]]</f>
        <v>484010305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484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3M2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484010006</v>
      </c>
      <c r="H7117" s="134">
        <f>Systematic[[#This Row],[SampleVariableLabel]]+100*Systematic[[#This Row],[State]]</f>
        <v>484010406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484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M(c)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484010001</v>
      </c>
      <c r="H7118" s="134">
        <f>Systematic[[#This Row],[SampleVariableLabel]]+100*Systematic[[#This Row],[State]]</f>
        <v>484010501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484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4P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484010002</v>
      </c>
      <c r="H7119" s="134">
        <f>Systematic[[#This Row],[SampleVariableLabel]]+100*Systematic[[#This Row],[State]]</f>
        <v>484010602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484</v>
      </c>
      <c r="B7120" s="1">
        <f>IF(C7120=0,IF(B7119=Protocol!$V$20,1,B7119+1),B7119)</f>
        <v>1</v>
      </c>
      <c r="C7120" s="1">
        <f>IF(C7119+1=Protocol!$V$21,0,C7119+1)</f>
        <v>7</v>
      </c>
      <c r="D7120" s="1">
        <f t="shared" si="239"/>
        <v>3</v>
      </c>
      <c r="E7120" s="1" t="str">
        <f>INDEX(Protocol[Mark],MATCH(C7120,Protocol[Step],0))</f>
        <v>5G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484010003</v>
      </c>
      <c r="H7120" s="134">
        <f>Systematic[[#This Row],[SampleVariableLabel]]+100*Systematic[[#This Row],[State]]</f>
        <v>484010703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484</v>
      </c>
      <c r="B7121" s="1">
        <f>IF(C7121=0,IF(B7120=Protocol!$V$20,1,B7120+1),B7120)</f>
        <v>1</v>
      </c>
      <c r="C7121" s="1">
        <f>IF(C7120+1=Protocol!$V$21,0,C7120+1)</f>
        <v>8</v>
      </c>
      <c r="D7121" s="1">
        <f t="shared" si="239"/>
        <v>4</v>
      </c>
      <c r="E7121" s="1" t="str">
        <f>INDEX(Protocol[Mark],MATCH(C7121,Protocol[Step],0))</f>
        <v>6S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484010004</v>
      </c>
      <c r="H7121" s="134">
        <f>Systematic[[#This Row],[SampleVariableLabel]]+100*Systematic[[#This Row],[State]]</f>
        <v>484010804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484</v>
      </c>
      <c r="B7122" s="1">
        <f>IF(C7122=0,IF(B7121=Protocol!$V$20,1,B7121+1),B7121)</f>
        <v>1</v>
      </c>
      <c r="C7122" s="1">
        <f>IF(C7121+1=Protocol!$V$21,0,C7121+1)</f>
        <v>9</v>
      </c>
      <c r="D7122" s="1">
        <f t="shared" si="239"/>
        <v>5</v>
      </c>
      <c r="E7122" s="1" t="str">
        <f>INDEX(Protocol[Mark],MATCH(C7122,Protocol[Step],0))</f>
        <v>7Gp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484010005</v>
      </c>
      <c r="H7122" s="134">
        <f>Systematic[[#This Row],[SampleVariableLabel]]+100*Systematic[[#This Row],[State]]</f>
        <v>484010905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484</v>
      </c>
      <c r="B7123" s="1">
        <f>IF(C7123=0,IF(B7122=Protocol!$V$20,1,B7122+1),B7122)</f>
        <v>1</v>
      </c>
      <c r="C7123" s="1">
        <f>IF(C7122+1=Protocol!$V$21,0,C7122+1)</f>
        <v>10</v>
      </c>
      <c r="D7123" s="1">
        <f t="shared" si="239"/>
        <v>6</v>
      </c>
      <c r="E7123" s="1" t="str">
        <f>INDEX(Protocol[Mark],MATCH(C7123,Protocol[Step],0))</f>
        <v>8U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484010006</v>
      </c>
      <c r="H7123" s="134">
        <f>Systematic[[#This Row],[SampleVariableLabel]]+100*Systematic[[#This Row],[State]]</f>
        <v>484011006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484</v>
      </c>
      <c r="B7124" s="1">
        <f>IF(C7124=0,IF(B7123=Protocol!$V$20,1,B7123+1),B7123)</f>
        <v>1</v>
      </c>
      <c r="C7124" s="1">
        <f>IF(C7123+1=Protocol!$V$21,0,C7123+1)</f>
        <v>11</v>
      </c>
      <c r="D7124" s="1">
        <f t="shared" si="239"/>
        <v>1</v>
      </c>
      <c r="E7124" s="1" t="str">
        <f>INDEX(Protocol[Mark],MATCH(C7124,Protocol[Step],0))</f>
        <v>9Rot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484010001</v>
      </c>
      <c r="H7124" s="134">
        <f>Systematic[[#This Row],[SampleVariableLabel]]+100*Systematic[[#This Row],[State]]</f>
        <v>484011101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484</v>
      </c>
      <c r="B7125" s="1">
        <f>IF(C7125=0,IF(B7124=Protocol!$V$20,1,B7124+1),B7124)</f>
        <v>1</v>
      </c>
      <c r="C7125" s="1">
        <f>IF(C7124+1=Protocol!$V$21,0,C7124+1)</f>
        <v>12</v>
      </c>
      <c r="D7125" s="1">
        <f t="shared" si="239"/>
        <v>2</v>
      </c>
      <c r="E7125" s="1" t="str">
        <f>INDEX(Protocol[Mark],MATCH(C7125,Protocol[Step],0))</f>
        <v>10Ama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484010002</v>
      </c>
      <c r="H7125" s="134">
        <f>Systematic[[#This Row],[SampleVariableLabel]]+100*Systematic[[#This Row],[State]]</f>
        <v>484011202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485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0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485010003</v>
      </c>
      <c r="H7126" s="134">
        <f>Systematic[[#This Row],[SampleVariableLabel]]+100*Systematic[[#This Row],[State]]</f>
        <v>485010003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485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1D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485010004</v>
      </c>
      <c r="H7127" s="134">
        <f>Systematic[[#This Row],[SampleVariableLabel]]+100*Systematic[[#This Row],[State]]</f>
        <v>485010104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485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(M.1)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485010005</v>
      </c>
      <c r="H7128" s="134">
        <f>Systematic[[#This Row],[SampleVariableLabel]]+100*Systematic[[#This Row],[State]]</f>
        <v>485010205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485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2Oct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485010006</v>
      </c>
      <c r="H7129" s="134">
        <f>Systematic[[#This Row],[SampleVariableLabel]]+100*Systematic[[#This Row],[State]]</f>
        <v>485010306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485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3M2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485010001</v>
      </c>
      <c r="H7130" s="134">
        <f>Systematic[[#This Row],[SampleVariableLabel]]+100*Systematic[[#This Row],[State]]</f>
        <v>485010401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485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M(c)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485010002</v>
      </c>
      <c r="H7131" s="134">
        <f>Systematic[[#This Row],[SampleVariableLabel]]+100*Systematic[[#This Row],[State]]</f>
        <v>485010502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485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4P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485010003</v>
      </c>
      <c r="H7132" s="134">
        <f>Systematic[[#This Row],[SampleVariableLabel]]+100*Systematic[[#This Row],[State]]</f>
        <v>485010603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485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5G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485010004</v>
      </c>
      <c r="H7133" s="134">
        <f>Systematic[[#This Row],[SampleVariableLabel]]+100*Systematic[[#This Row],[State]]</f>
        <v>485010704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485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6S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485010005</v>
      </c>
      <c r="H7134" s="134">
        <f>Systematic[[#This Row],[SampleVariableLabel]]+100*Systematic[[#This Row],[State]]</f>
        <v>485010805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485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7Gp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485010006</v>
      </c>
      <c r="H7135" s="134">
        <f>Systematic[[#This Row],[SampleVariableLabel]]+100*Systematic[[#This Row],[State]]</f>
        <v>485010906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485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8U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485010001</v>
      </c>
      <c r="H7136" s="134">
        <f>Systematic[[#This Row],[SampleVariableLabel]]+100*Systematic[[#This Row],[State]]</f>
        <v>485011001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485</v>
      </c>
      <c r="B7137" s="1">
        <f>IF(C7137=0,IF(B7136=Protocol!$V$20,1,B7136+1),B7136)</f>
        <v>1</v>
      </c>
      <c r="C7137" s="1">
        <f>IF(C7136+1=Protocol!$V$21,0,C7136+1)</f>
        <v>11</v>
      </c>
      <c r="D7137" s="1">
        <f t="shared" si="239"/>
        <v>2</v>
      </c>
      <c r="E7137" s="1" t="str">
        <f>INDEX(Protocol[Mark],MATCH(C7137,Protocol[Step],0))</f>
        <v>9Rot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485010002</v>
      </c>
      <c r="H7137" s="134">
        <f>Systematic[[#This Row],[SampleVariableLabel]]+100*Systematic[[#This Row],[State]]</f>
        <v>485011102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485</v>
      </c>
      <c r="B7138" s="1">
        <f>IF(C7138=0,IF(B7137=Protocol!$V$20,1,B7137+1),B7137)</f>
        <v>1</v>
      </c>
      <c r="C7138" s="1">
        <f>IF(C7137+1=Protocol!$V$21,0,C7137+1)</f>
        <v>12</v>
      </c>
      <c r="D7138" s="1">
        <f t="shared" si="239"/>
        <v>3</v>
      </c>
      <c r="E7138" s="1" t="str">
        <f>INDEX(Protocol[Mark],MATCH(C7138,Protocol[Step],0))</f>
        <v>10Ama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485010003</v>
      </c>
      <c r="H7138" s="134">
        <f>Systematic[[#This Row],[SampleVariableLabel]]+100*Systematic[[#This Row],[State]]</f>
        <v>485011203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486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0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486010004</v>
      </c>
      <c r="H7139" s="134">
        <f>Systematic[[#This Row],[SampleVariableLabel]]+100*Systematic[[#This Row],[State]]</f>
        <v>486010004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486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486010005</v>
      </c>
      <c r="H7140" s="134">
        <f>Systematic[[#This Row],[SampleVariableLabel]]+100*Systematic[[#This Row],[State]]</f>
        <v>486010105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486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(M.1)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486010006</v>
      </c>
      <c r="H7141" s="134">
        <f>Systematic[[#This Row],[SampleVariableLabel]]+100*Systematic[[#This Row],[State]]</f>
        <v>486010206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486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2Oct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486010001</v>
      </c>
      <c r="H7142" s="134">
        <f>Systematic[[#This Row],[SampleVariableLabel]]+100*Systematic[[#This Row],[State]]</f>
        <v>486010301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486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3M2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486010002</v>
      </c>
      <c r="H7143" s="134">
        <f>Systematic[[#This Row],[SampleVariableLabel]]+100*Systematic[[#This Row],[State]]</f>
        <v>486010402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486</v>
      </c>
      <c r="B7144" s="1">
        <f>IF(C7144=0,IF(B7143=Protocol!$V$20,1,B7143+1),B7143)</f>
        <v>1</v>
      </c>
      <c r="C7144" s="1">
        <f>IF(C7143+1=Protocol!$V$21,0,C7143+1)</f>
        <v>5</v>
      </c>
      <c r="D7144" s="1">
        <f t="shared" si="239"/>
        <v>3</v>
      </c>
      <c r="E7144" s="1" t="str">
        <f>INDEX(Protocol[Mark],MATCH(C7144,Protocol[Step],0))</f>
        <v>M(c)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486010003</v>
      </c>
      <c r="H7144" s="134">
        <f>Systematic[[#This Row],[SampleVariableLabel]]+100*Systematic[[#This Row],[State]]</f>
        <v>486010503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486</v>
      </c>
      <c r="B7145" s="1">
        <f>IF(C7145=0,IF(B7144=Protocol!$V$20,1,B7144+1),B7144)</f>
        <v>1</v>
      </c>
      <c r="C7145" s="1">
        <f>IF(C7144+1=Protocol!$V$21,0,C7144+1)</f>
        <v>6</v>
      </c>
      <c r="D7145" s="1">
        <f t="shared" si="239"/>
        <v>4</v>
      </c>
      <c r="E7145" s="1" t="str">
        <f>INDEX(Protocol[Mark],MATCH(C7145,Protocol[Step],0))</f>
        <v>4P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486010004</v>
      </c>
      <c r="H7145" s="134">
        <f>Systematic[[#This Row],[SampleVariableLabel]]+100*Systematic[[#This Row],[State]]</f>
        <v>486010604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486</v>
      </c>
      <c r="B7146" s="1">
        <f>IF(C7146=0,IF(B7145=Protocol!$V$20,1,B7145+1),B7145)</f>
        <v>1</v>
      </c>
      <c r="C7146" s="1">
        <f>IF(C7145+1=Protocol!$V$21,0,C7145+1)</f>
        <v>7</v>
      </c>
      <c r="D7146" s="1">
        <f t="shared" si="239"/>
        <v>5</v>
      </c>
      <c r="E7146" s="1" t="str">
        <f>INDEX(Protocol[Mark],MATCH(C7146,Protocol[Step],0))</f>
        <v>5G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486010005</v>
      </c>
      <c r="H7146" s="134">
        <f>Systematic[[#This Row],[SampleVariableLabel]]+100*Systematic[[#This Row],[State]]</f>
        <v>486010705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486</v>
      </c>
      <c r="B7147" s="1">
        <f>IF(C7147=0,IF(B7146=Protocol!$V$20,1,B7146+1),B7146)</f>
        <v>1</v>
      </c>
      <c r="C7147" s="1">
        <f>IF(C7146+1=Protocol!$V$21,0,C7146+1)</f>
        <v>8</v>
      </c>
      <c r="D7147" s="1">
        <f t="shared" si="239"/>
        <v>6</v>
      </c>
      <c r="E7147" s="1" t="str">
        <f>INDEX(Protocol[Mark],MATCH(C7147,Protocol[Step],0))</f>
        <v>6S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486010006</v>
      </c>
      <c r="H7147" s="134">
        <f>Systematic[[#This Row],[SampleVariableLabel]]+100*Systematic[[#This Row],[State]]</f>
        <v>486010806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486</v>
      </c>
      <c r="B7148" s="1">
        <f>IF(C7148=0,IF(B7147=Protocol!$V$20,1,B7147+1),B7147)</f>
        <v>1</v>
      </c>
      <c r="C7148" s="1">
        <f>IF(C7147+1=Protocol!$V$21,0,C7147+1)</f>
        <v>9</v>
      </c>
      <c r="D7148" s="1">
        <f t="shared" si="239"/>
        <v>1</v>
      </c>
      <c r="E7148" s="1" t="str">
        <f>INDEX(Protocol[Mark],MATCH(C7148,Protocol[Step],0))</f>
        <v>7Gp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486010001</v>
      </c>
      <c r="H7148" s="134">
        <f>Systematic[[#This Row],[SampleVariableLabel]]+100*Systematic[[#This Row],[State]]</f>
        <v>486010901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486</v>
      </c>
      <c r="B7149" s="1">
        <f>IF(C7149=0,IF(B7148=Protocol!$V$20,1,B7148+1),B7148)</f>
        <v>1</v>
      </c>
      <c r="C7149" s="1">
        <f>IF(C7148+1=Protocol!$V$21,0,C7148+1)</f>
        <v>10</v>
      </c>
      <c r="D7149" s="1">
        <f t="shared" si="239"/>
        <v>2</v>
      </c>
      <c r="E7149" s="1" t="str">
        <f>INDEX(Protocol[Mark],MATCH(C7149,Protocol[Step],0))</f>
        <v>8U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486010002</v>
      </c>
      <c r="H7149" s="134">
        <f>Systematic[[#This Row],[SampleVariableLabel]]+100*Systematic[[#This Row],[State]]</f>
        <v>486011002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486</v>
      </c>
      <c r="B7150" s="1">
        <f>IF(C7150=0,IF(B7149=Protocol!$V$20,1,B7149+1),B7149)</f>
        <v>1</v>
      </c>
      <c r="C7150" s="1">
        <f>IF(C7149+1=Protocol!$V$21,0,C7149+1)</f>
        <v>11</v>
      </c>
      <c r="D7150" s="1">
        <f t="shared" si="239"/>
        <v>3</v>
      </c>
      <c r="E7150" s="1" t="str">
        <f>INDEX(Protocol[Mark],MATCH(C7150,Protocol[Step],0))</f>
        <v>9Rot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486010003</v>
      </c>
      <c r="H7150" s="134">
        <f>Systematic[[#This Row],[SampleVariableLabel]]+100*Systematic[[#This Row],[State]]</f>
        <v>486011103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486</v>
      </c>
      <c r="B7151" s="1">
        <f>IF(C7151=0,IF(B7150=Protocol!$V$20,1,B7150+1),B7150)</f>
        <v>1</v>
      </c>
      <c r="C7151" s="1">
        <f>IF(C7150+1=Protocol!$V$21,0,C7150+1)</f>
        <v>12</v>
      </c>
      <c r="D7151" s="1">
        <f t="shared" si="239"/>
        <v>4</v>
      </c>
      <c r="E7151" s="1" t="str">
        <f>INDEX(Protocol[Mark],MATCH(C7151,Protocol[Step],0))</f>
        <v>10Ama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486010004</v>
      </c>
      <c r="H7151" s="134">
        <f>Systematic[[#This Row],[SampleVariableLabel]]+100*Systematic[[#This Row],[State]]</f>
        <v>486011204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487</v>
      </c>
      <c r="B7152" s="1">
        <f>IF(C7152=0,IF(B7151=Protocol!$V$20,1,B7151+1),B7151)</f>
        <v>1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0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487010005</v>
      </c>
      <c r="H7152" s="134">
        <f>Systematic[[#This Row],[SampleVariableLabel]]+100*Systematic[[#This Row],[State]]</f>
        <v>487010005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487</v>
      </c>
      <c r="B7153" s="1">
        <f>IF(C7153=0,IF(B7152=Protocol!$V$20,1,B7152+1),B7152)</f>
        <v>1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1D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487010006</v>
      </c>
      <c r="H7153" s="134">
        <f>Systematic[[#This Row],[SampleVariableLabel]]+100*Systematic[[#This Row],[State]]</f>
        <v>487010106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487</v>
      </c>
      <c r="B7154" s="1">
        <f>IF(C7154=0,IF(B7153=Protocol!$V$20,1,B7153+1),B7153)</f>
        <v>1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(M.1)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487010001</v>
      </c>
      <c r="H7154" s="134">
        <f>Systematic[[#This Row],[SampleVariableLabel]]+100*Systematic[[#This Row],[State]]</f>
        <v>487010201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487</v>
      </c>
      <c r="B7155" s="1">
        <f>IF(C7155=0,IF(B7154=Protocol!$V$20,1,B7154+1),B7154)</f>
        <v>1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2Oct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487010002</v>
      </c>
      <c r="H7155" s="134">
        <f>Systematic[[#This Row],[SampleVariableLabel]]+100*Systematic[[#This Row],[State]]</f>
        <v>487010302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487</v>
      </c>
      <c r="B7156" s="1">
        <f>IF(C7156=0,IF(B7155=Protocol!$V$20,1,B7155+1),B7155)</f>
        <v>1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3M2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487010003</v>
      </c>
      <c r="H7156" s="134">
        <f>Systematic[[#This Row],[SampleVariableLabel]]+100*Systematic[[#This Row],[State]]</f>
        <v>487010403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487</v>
      </c>
      <c r="B7157" s="1">
        <f>IF(C7157=0,IF(B7156=Protocol!$V$20,1,B7156+1),B7156)</f>
        <v>1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M(c)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487010004</v>
      </c>
      <c r="H7157" s="134">
        <f>Systematic[[#This Row],[SampleVariableLabel]]+100*Systematic[[#This Row],[State]]</f>
        <v>487010504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487</v>
      </c>
      <c r="B7158" s="1">
        <f>IF(C7158=0,IF(B7157=Protocol!$V$20,1,B7157+1),B7157)</f>
        <v>1</v>
      </c>
      <c r="C7158" s="1">
        <f>IF(C7157+1=Protocol!$V$21,0,C7157+1)</f>
        <v>6</v>
      </c>
      <c r="D7158" s="1">
        <f t="shared" si="239"/>
        <v>5</v>
      </c>
      <c r="E7158" s="1" t="str">
        <f>INDEX(Protocol[Mark],MATCH(C7158,Protocol[Step],0))</f>
        <v>4P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487010005</v>
      </c>
      <c r="H7158" s="134">
        <f>Systematic[[#This Row],[SampleVariableLabel]]+100*Systematic[[#This Row],[State]]</f>
        <v>487010605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487</v>
      </c>
      <c r="B7159" s="1">
        <f>IF(C7159=0,IF(B7158=Protocol!$V$20,1,B7158+1),B7158)</f>
        <v>1</v>
      </c>
      <c r="C7159" s="1">
        <f>IF(C7158+1=Protocol!$V$21,0,C7158+1)</f>
        <v>7</v>
      </c>
      <c r="D7159" s="1">
        <f t="shared" si="239"/>
        <v>6</v>
      </c>
      <c r="E7159" s="1" t="str">
        <f>INDEX(Protocol[Mark],MATCH(C7159,Protocol[Step],0))</f>
        <v>5G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487010006</v>
      </c>
      <c r="H7159" s="134">
        <f>Systematic[[#This Row],[SampleVariableLabel]]+100*Systematic[[#This Row],[State]]</f>
        <v>487010706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487</v>
      </c>
      <c r="B7160" s="1">
        <f>IF(C7160=0,IF(B7159=Protocol!$V$20,1,B7159+1),B7159)</f>
        <v>1</v>
      </c>
      <c r="C7160" s="1">
        <f>IF(C7159+1=Protocol!$V$21,0,C7159+1)</f>
        <v>8</v>
      </c>
      <c r="D7160" s="1">
        <f t="shared" si="239"/>
        <v>1</v>
      </c>
      <c r="E7160" s="1" t="str">
        <f>INDEX(Protocol[Mark],MATCH(C7160,Protocol[Step],0))</f>
        <v>6S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487010001</v>
      </c>
      <c r="H7160" s="134">
        <f>Systematic[[#This Row],[SampleVariableLabel]]+100*Systematic[[#This Row],[State]]</f>
        <v>487010801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487</v>
      </c>
      <c r="B7161" s="1">
        <f>IF(C7161=0,IF(B7160=Protocol!$V$20,1,B7160+1),B7160)</f>
        <v>1</v>
      </c>
      <c r="C7161" s="1">
        <f>IF(C7160+1=Protocol!$V$21,0,C7160+1)</f>
        <v>9</v>
      </c>
      <c r="D7161" s="1">
        <f t="shared" si="239"/>
        <v>2</v>
      </c>
      <c r="E7161" s="1" t="str">
        <f>INDEX(Protocol[Mark],MATCH(C7161,Protocol[Step],0))</f>
        <v>7Gp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487010002</v>
      </c>
      <c r="H7161" s="134">
        <f>Systematic[[#This Row],[SampleVariableLabel]]+100*Systematic[[#This Row],[State]]</f>
        <v>487010902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487</v>
      </c>
      <c r="B7162" s="1">
        <f>IF(C7162=0,IF(B7161=Protocol!$V$20,1,B7161+1),B7161)</f>
        <v>1</v>
      </c>
      <c r="C7162" s="1">
        <f>IF(C7161+1=Protocol!$V$21,0,C7161+1)</f>
        <v>10</v>
      </c>
      <c r="D7162" s="1">
        <f t="shared" si="239"/>
        <v>3</v>
      </c>
      <c r="E7162" s="1" t="str">
        <f>INDEX(Protocol[Mark],MATCH(C7162,Protocol[Step],0))</f>
        <v>8U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487010003</v>
      </c>
      <c r="H7162" s="134">
        <f>Systematic[[#This Row],[SampleVariableLabel]]+100*Systematic[[#This Row],[State]]</f>
        <v>487011003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487</v>
      </c>
      <c r="B7163" s="1">
        <f>IF(C7163=0,IF(B7162=Protocol!$V$20,1,B7162+1),B7162)</f>
        <v>1</v>
      </c>
      <c r="C7163" s="1">
        <f>IF(C7162+1=Protocol!$V$21,0,C7162+1)</f>
        <v>11</v>
      </c>
      <c r="D7163" s="1">
        <f t="shared" si="239"/>
        <v>4</v>
      </c>
      <c r="E7163" s="1" t="str">
        <f>INDEX(Protocol[Mark],MATCH(C7163,Protocol[Step],0))</f>
        <v>9Rot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487010004</v>
      </c>
      <c r="H7163" s="134">
        <f>Systematic[[#This Row],[SampleVariableLabel]]+100*Systematic[[#This Row],[State]]</f>
        <v>487011104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487</v>
      </c>
      <c r="B7164" s="1">
        <f>IF(C7164=0,IF(B7163=Protocol!$V$20,1,B7163+1),B7163)</f>
        <v>1</v>
      </c>
      <c r="C7164" s="1">
        <f>IF(C7163+1=Protocol!$V$21,0,C7163+1)</f>
        <v>12</v>
      </c>
      <c r="D7164" s="1">
        <f t="shared" si="239"/>
        <v>5</v>
      </c>
      <c r="E7164" s="1" t="str">
        <f>INDEX(Protocol[Mark],MATCH(C7164,Protocol[Step],0))</f>
        <v>10Ama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487010005</v>
      </c>
      <c r="H7164" s="134">
        <f>Systematic[[#This Row],[SampleVariableLabel]]+100*Systematic[[#This Row],[State]]</f>
        <v>487011205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488</v>
      </c>
      <c r="B7165" s="1">
        <f>IF(C7165=0,IF(B7164=Protocol!$V$20,1,B7164+1),B7164)</f>
        <v>1</v>
      </c>
      <c r="C7165" s="1">
        <f>IF(C7164+1=Protocol!$V$21,0,C7164+1)</f>
        <v>0</v>
      </c>
      <c r="D7165" s="1">
        <f t="shared" si="239"/>
        <v>6</v>
      </c>
      <c r="E7165" s="1" t="str">
        <f>INDEX(Protocol[Mark],MATCH(C7165,Protocol[Step],0))</f>
        <v>0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488010006</v>
      </c>
      <c r="H7165" s="134">
        <f>Systematic[[#This Row],[SampleVariableLabel]]+100*Systematic[[#This Row],[State]]</f>
        <v>488010006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488</v>
      </c>
      <c r="B7166" s="1">
        <f>IF(C7166=0,IF(B7165=Protocol!$V$20,1,B7165+1),B7165)</f>
        <v>1</v>
      </c>
      <c r="C7166" s="1">
        <f>IF(C7165+1=Protocol!$V$21,0,C7165+1)</f>
        <v>1</v>
      </c>
      <c r="D7166" s="1">
        <f t="shared" si="239"/>
        <v>1</v>
      </c>
      <c r="E7166" s="1" t="str">
        <f>INDEX(Protocol[Mark],MATCH(C7166,Protocol[Step],0))</f>
        <v>1D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488010001</v>
      </c>
      <c r="H7166" s="134">
        <f>Systematic[[#This Row],[SampleVariableLabel]]+100*Systematic[[#This Row],[State]]</f>
        <v>488010101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488</v>
      </c>
      <c r="B7167" s="1">
        <f>IF(C7167=0,IF(B7166=Protocol!$V$20,1,B7166+1),B7166)</f>
        <v>1</v>
      </c>
      <c r="C7167" s="1">
        <f>IF(C7166+1=Protocol!$V$21,0,C7166+1)</f>
        <v>2</v>
      </c>
      <c r="D7167" s="1">
        <f t="shared" si="239"/>
        <v>2</v>
      </c>
      <c r="E7167" s="1" t="str">
        <f>INDEX(Protocol[Mark],MATCH(C7167,Protocol[Step],0))</f>
        <v>(M.1)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488010002</v>
      </c>
      <c r="H7167" s="134">
        <f>Systematic[[#This Row],[SampleVariableLabel]]+100*Systematic[[#This Row],[State]]</f>
        <v>488010202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488</v>
      </c>
      <c r="B7168" s="1">
        <f>IF(C7168=0,IF(B7167=Protocol!$V$20,1,B7167+1),B7167)</f>
        <v>1</v>
      </c>
      <c r="C7168" s="1">
        <f>IF(C7167+1=Protocol!$V$21,0,C7167+1)</f>
        <v>3</v>
      </c>
      <c r="D7168" s="1">
        <f t="shared" si="239"/>
        <v>3</v>
      </c>
      <c r="E7168" s="1" t="str">
        <f>INDEX(Protocol[Mark],MATCH(C7168,Protocol[Step],0))</f>
        <v>2Oct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488010003</v>
      </c>
      <c r="H7168" s="134">
        <f>Systematic[[#This Row],[SampleVariableLabel]]+100*Systematic[[#This Row],[State]]</f>
        <v>488010303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488</v>
      </c>
      <c r="B7169" s="1">
        <f>IF(C7169=0,IF(B7168=Protocol!$V$20,1,B7168+1),B7168)</f>
        <v>1</v>
      </c>
      <c r="C7169" s="1">
        <f>IF(C7168+1=Protocol!$V$21,0,C7168+1)</f>
        <v>4</v>
      </c>
      <c r="D7169" s="1">
        <f t="shared" si="239"/>
        <v>4</v>
      </c>
      <c r="E7169" s="1" t="str">
        <f>INDEX(Protocol[Mark],MATCH(C7169,Protocol[Step],0))</f>
        <v>3M2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488010004</v>
      </c>
      <c r="H7169" s="134">
        <f>Systematic[[#This Row],[SampleVariableLabel]]+100*Systematic[[#This Row],[State]]</f>
        <v>488010404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488</v>
      </c>
      <c r="B7170" s="1">
        <f>IF(C7170=0,IF(B7169=Protocol!$V$20,1,B7169+1),B7169)</f>
        <v>1</v>
      </c>
      <c r="C7170" s="1">
        <f>IF(C7169+1=Protocol!$V$21,0,C7169+1)</f>
        <v>5</v>
      </c>
      <c r="D7170" s="1">
        <f t="shared" si="239"/>
        <v>5</v>
      </c>
      <c r="E7170" s="1" t="str">
        <f>INDEX(Protocol[Mark],MATCH(C7170,Protocol[Step],0))</f>
        <v>M(c)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488010005</v>
      </c>
      <c r="H7170" s="134">
        <f>Systematic[[#This Row],[SampleVariableLabel]]+100*Systematic[[#This Row],[State]]</f>
        <v>488010505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488</v>
      </c>
      <c r="B7171" s="1">
        <f>IF(C7171=0,IF(B7170=Protocol!$V$20,1,B7170+1),B7170)</f>
        <v>1</v>
      </c>
      <c r="C7171" s="1">
        <f>IF(C7170+1=Protocol!$V$21,0,C7170+1)</f>
        <v>6</v>
      </c>
      <c r="D7171" s="1">
        <f t="shared" ref="D7171:D7234" si="241">IF(D7170=nVariables,1,D7170+1)</f>
        <v>6</v>
      </c>
      <c r="E7171" s="1" t="str">
        <f>INDEX(Protocol[Mark],MATCH(C7171,Protocol[Step],0))</f>
        <v>4P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488010006</v>
      </c>
      <c r="H7171" s="134">
        <f>Systematic[[#This Row],[SampleVariableLabel]]+100*Systematic[[#This Row],[State]]</f>
        <v>488010606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488</v>
      </c>
      <c r="B7172" s="1">
        <f>IF(C7172=0,IF(B7171=Protocol!$V$20,1,B7171+1),B7171)</f>
        <v>1</v>
      </c>
      <c r="C7172" s="1">
        <f>IF(C7171+1=Protocol!$V$21,0,C7171+1)</f>
        <v>7</v>
      </c>
      <c r="D7172" s="1">
        <f t="shared" si="241"/>
        <v>1</v>
      </c>
      <c r="E7172" s="1" t="str">
        <f>INDEX(Protocol[Mark],MATCH(C7172,Protocol[Step],0))</f>
        <v>5G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488010001</v>
      </c>
      <c r="H7172" s="134">
        <f>Systematic[[#This Row],[SampleVariableLabel]]+100*Systematic[[#This Row],[State]]</f>
        <v>488010701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488</v>
      </c>
      <c r="B7173" s="1">
        <f>IF(C7173=0,IF(B7172=Protocol!$V$20,1,B7172+1),B7172)</f>
        <v>1</v>
      </c>
      <c r="C7173" s="1">
        <f>IF(C7172+1=Protocol!$V$21,0,C7172+1)</f>
        <v>8</v>
      </c>
      <c r="D7173" s="1">
        <f t="shared" si="241"/>
        <v>2</v>
      </c>
      <c r="E7173" s="1" t="str">
        <f>INDEX(Protocol[Mark],MATCH(C7173,Protocol[Step],0))</f>
        <v>6S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488010002</v>
      </c>
      <c r="H7173" s="134">
        <f>Systematic[[#This Row],[SampleVariableLabel]]+100*Systematic[[#This Row],[State]]</f>
        <v>488010802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488</v>
      </c>
      <c r="B7174" s="1">
        <f>IF(C7174=0,IF(B7173=Protocol!$V$20,1,B7173+1),B7173)</f>
        <v>1</v>
      </c>
      <c r="C7174" s="1">
        <f>IF(C7173+1=Protocol!$V$21,0,C7173+1)</f>
        <v>9</v>
      </c>
      <c r="D7174" s="1">
        <f t="shared" si="241"/>
        <v>3</v>
      </c>
      <c r="E7174" s="1" t="str">
        <f>INDEX(Protocol[Mark],MATCH(C7174,Protocol[Step],0))</f>
        <v>7Gp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488010003</v>
      </c>
      <c r="H7174" s="134">
        <f>Systematic[[#This Row],[SampleVariableLabel]]+100*Systematic[[#This Row],[State]]</f>
        <v>488010903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488</v>
      </c>
      <c r="B7175" s="1">
        <f>IF(C7175=0,IF(B7174=Protocol!$V$20,1,B7174+1),B7174)</f>
        <v>1</v>
      </c>
      <c r="C7175" s="1">
        <f>IF(C7174+1=Protocol!$V$21,0,C7174+1)</f>
        <v>10</v>
      </c>
      <c r="D7175" s="1">
        <f t="shared" si="241"/>
        <v>4</v>
      </c>
      <c r="E7175" s="1" t="str">
        <f>INDEX(Protocol[Mark],MATCH(C7175,Protocol[Step],0))</f>
        <v>8U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488010004</v>
      </c>
      <c r="H7175" s="134">
        <f>Systematic[[#This Row],[SampleVariableLabel]]+100*Systematic[[#This Row],[State]]</f>
        <v>488011004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488</v>
      </c>
      <c r="B7176" s="1">
        <f>IF(C7176=0,IF(B7175=Protocol!$V$20,1,B7175+1),B7175)</f>
        <v>1</v>
      </c>
      <c r="C7176" s="1">
        <f>IF(C7175+1=Protocol!$V$21,0,C7175+1)</f>
        <v>11</v>
      </c>
      <c r="D7176" s="1">
        <f t="shared" si="241"/>
        <v>5</v>
      </c>
      <c r="E7176" s="1" t="str">
        <f>INDEX(Protocol[Mark],MATCH(C7176,Protocol[Step],0))</f>
        <v>9Rot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488010005</v>
      </c>
      <c r="H7176" s="134">
        <f>Systematic[[#This Row],[SampleVariableLabel]]+100*Systematic[[#This Row],[State]]</f>
        <v>488011105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488</v>
      </c>
      <c r="B7177" s="1">
        <f>IF(C7177=0,IF(B7176=Protocol!$V$20,1,B7176+1),B7176)</f>
        <v>1</v>
      </c>
      <c r="C7177" s="1">
        <f>IF(C7176+1=Protocol!$V$21,0,C7176+1)</f>
        <v>12</v>
      </c>
      <c r="D7177" s="1">
        <f t="shared" si="241"/>
        <v>6</v>
      </c>
      <c r="E7177" s="1" t="str">
        <f>INDEX(Protocol[Mark],MATCH(C7177,Protocol[Step],0))</f>
        <v>10Ama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488010006</v>
      </c>
      <c r="H7177" s="134">
        <f>Systematic[[#This Row],[SampleVariableLabel]]+100*Systematic[[#This Row],[State]]</f>
        <v>488011206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489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0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489010001</v>
      </c>
      <c r="H7178" s="134">
        <f>Systematic[[#This Row],[SampleVariableLabel]]+100*Systematic[[#This Row],[State]]</f>
        <v>489010001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489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1D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489010002</v>
      </c>
      <c r="H7179" s="134">
        <f>Systematic[[#This Row],[SampleVariableLabel]]+100*Systematic[[#This Row],[State]]</f>
        <v>489010102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489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(M.1)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489010003</v>
      </c>
      <c r="H7180" s="134">
        <f>Systematic[[#This Row],[SampleVariableLabel]]+100*Systematic[[#This Row],[State]]</f>
        <v>489010203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489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2Oct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489010004</v>
      </c>
      <c r="H7181" s="134">
        <f>Systematic[[#This Row],[SampleVariableLabel]]+100*Systematic[[#This Row],[State]]</f>
        <v>489010304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489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3M2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489010005</v>
      </c>
      <c r="H7182" s="134">
        <f>Systematic[[#This Row],[SampleVariableLabel]]+100*Systematic[[#This Row],[State]]</f>
        <v>489010405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489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M(c)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489010006</v>
      </c>
      <c r="H7183" s="134">
        <f>Systematic[[#This Row],[SampleVariableLabel]]+100*Systematic[[#This Row],[State]]</f>
        <v>489010506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489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4P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489010001</v>
      </c>
      <c r="H7184" s="134">
        <f>Systematic[[#This Row],[SampleVariableLabel]]+100*Systematic[[#This Row],[State]]</f>
        <v>489010601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489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5G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489010002</v>
      </c>
      <c r="H7185" s="134">
        <f>Systematic[[#This Row],[SampleVariableLabel]]+100*Systematic[[#This Row],[State]]</f>
        <v>489010702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489</v>
      </c>
      <c r="B7186" s="1">
        <f>IF(C7186=0,IF(B7185=Protocol!$V$20,1,B7185+1),B7185)</f>
        <v>1</v>
      </c>
      <c r="C7186" s="1">
        <f>IF(C7185+1=Protocol!$V$21,0,C7185+1)</f>
        <v>8</v>
      </c>
      <c r="D7186" s="1">
        <f t="shared" si="241"/>
        <v>3</v>
      </c>
      <c r="E7186" s="1" t="str">
        <f>INDEX(Protocol[Mark],MATCH(C7186,Protocol[Step],0))</f>
        <v>6S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489010003</v>
      </c>
      <c r="H7186" s="134">
        <f>Systematic[[#This Row],[SampleVariableLabel]]+100*Systematic[[#This Row],[State]]</f>
        <v>489010803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489</v>
      </c>
      <c r="B7187" s="1">
        <f>IF(C7187=0,IF(B7186=Protocol!$V$20,1,B7186+1),B7186)</f>
        <v>1</v>
      </c>
      <c r="C7187" s="1">
        <f>IF(C7186+1=Protocol!$V$21,0,C7186+1)</f>
        <v>9</v>
      </c>
      <c r="D7187" s="1">
        <f t="shared" si="241"/>
        <v>4</v>
      </c>
      <c r="E7187" s="1" t="str">
        <f>INDEX(Protocol[Mark],MATCH(C7187,Protocol[Step],0))</f>
        <v>7Gp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489010004</v>
      </c>
      <c r="H7187" s="134">
        <f>Systematic[[#This Row],[SampleVariableLabel]]+100*Systematic[[#This Row],[State]]</f>
        <v>489010904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489</v>
      </c>
      <c r="B7188" s="1">
        <f>IF(C7188=0,IF(B7187=Protocol!$V$20,1,B7187+1),B7187)</f>
        <v>1</v>
      </c>
      <c r="C7188" s="1">
        <f>IF(C7187+1=Protocol!$V$21,0,C7187+1)</f>
        <v>10</v>
      </c>
      <c r="D7188" s="1">
        <f t="shared" si="241"/>
        <v>5</v>
      </c>
      <c r="E7188" s="1" t="str">
        <f>INDEX(Protocol[Mark],MATCH(C7188,Protocol[Step],0))</f>
        <v>8U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489010005</v>
      </c>
      <c r="H7188" s="134">
        <f>Systematic[[#This Row],[SampleVariableLabel]]+100*Systematic[[#This Row],[State]]</f>
        <v>489011005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489</v>
      </c>
      <c r="B7189" s="1">
        <f>IF(C7189=0,IF(B7188=Protocol!$V$20,1,B7188+1),B7188)</f>
        <v>1</v>
      </c>
      <c r="C7189" s="1">
        <f>IF(C7188+1=Protocol!$V$21,0,C7188+1)</f>
        <v>11</v>
      </c>
      <c r="D7189" s="1">
        <f t="shared" si="241"/>
        <v>6</v>
      </c>
      <c r="E7189" s="1" t="str">
        <f>INDEX(Protocol[Mark],MATCH(C7189,Protocol[Step],0))</f>
        <v>9Rot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489010006</v>
      </c>
      <c r="H7189" s="134">
        <f>Systematic[[#This Row],[SampleVariableLabel]]+100*Systematic[[#This Row],[State]]</f>
        <v>489011106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489</v>
      </c>
      <c r="B7190" s="1">
        <f>IF(C7190=0,IF(B7189=Protocol!$V$20,1,B7189+1),B7189)</f>
        <v>1</v>
      </c>
      <c r="C7190" s="1">
        <f>IF(C7189+1=Protocol!$V$21,0,C7189+1)</f>
        <v>12</v>
      </c>
      <c r="D7190" s="1">
        <f t="shared" si="241"/>
        <v>1</v>
      </c>
      <c r="E7190" s="1" t="str">
        <f>INDEX(Protocol[Mark],MATCH(C7190,Protocol[Step],0))</f>
        <v>10Ama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489010001</v>
      </c>
      <c r="H7190" s="134">
        <f>Systematic[[#This Row],[SampleVariableLabel]]+100*Systematic[[#This Row],[State]]</f>
        <v>489011201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490</v>
      </c>
      <c r="B7191" s="1">
        <f>IF(C7191=0,IF(B7190=Protocol!$V$20,1,B7190+1),B7190)</f>
        <v>1</v>
      </c>
      <c r="C7191" s="1">
        <f>IF(C7190+1=Protocol!$V$21,0,C7190+1)</f>
        <v>0</v>
      </c>
      <c r="D7191" s="1">
        <f t="shared" si="241"/>
        <v>2</v>
      </c>
      <c r="E7191" s="1" t="str">
        <f>INDEX(Protocol[Mark],MATCH(C7191,Protocol[Step],0))</f>
        <v>0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490010002</v>
      </c>
      <c r="H7191" s="134">
        <f>Systematic[[#This Row],[SampleVariableLabel]]+100*Systematic[[#This Row],[State]]</f>
        <v>490010002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490</v>
      </c>
      <c r="B7192" s="1">
        <f>IF(C7192=0,IF(B7191=Protocol!$V$20,1,B7191+1),B7191)</f>
        <v>1</v>
      </c>
      <c r="C7192" s="1">
        <f>IF(C7191+1=Protocol!$V$21,0,C7191+1)</f>
        <v>1</v>
      </c>
      <c r="D7192" s="1">
        <f t="shared" si="241"/>
        <v>3</v>
      </c>
      <c r="E7192" s="1" t="str">
        <f>INDEX(Protocol[Mark],MATCH(C7192,Protocol[Step],0))</f>
        <v>1D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490010003</v>
      </c>
      <c r="H7192" s="134">
        <f>Systematic[[#This Row],[SampleVariableLabel]]+100*Systematic[[#This Row],[State]]</f>
        <v>490010103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490</v>
      </c>
      <c r="B7193" s="1">
        <f>IF(C7193=0,IF(B7192=Protocol!$V$20,1,B7192+1),B7192)</f>
        <v>1</v>
      </c>
      <c r="C7193" s="1">
        <f>IF(C7192+1=Protocol!$V$21,0,C7192+1)</f>
        <v>2</v>
      </c>
      <c r="D7193" s="1">
        <f t="shared" si="241"/>
        <v>4</v>
      </c>
      <c r="E7193" s="1" t="str">
        <f>INDEX(Protocol[Mark],MATCH(C7193,Protocol[Step],0))</f>
        <v>(M.1)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490010004</v>
      </c>
      <c r="H7193" s="134">
        <f>Systematic[[#This Row],[SampleVariableLabel]]+100*Systematic[[#This Row],[State]]</f>
        <v>490010204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490</v>
      </c>
      <c r="B7194" s="1">
        <f>IF(C7194=0,IF(B7193=Protocol!$V$20,1,B7193+1),B7193)</f>
        <v>1</v>
      </c>
      <c r="C7194" s="1">
        <f>IF(C7193+1=Protocol!$V$21,0,C7193+1)</f>
        <v>3</v>
      </c>
      <c r="D7194" s="1">
        <f t="shared" si="241"/>
        <v>5</v>
      </c>
      <c r="E7194" s="1" t="str">
        <f>INDEX(Protocol[Mark],MATCH(C7194,Protocol[Step],0))</f>
        <v>2Oct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490010005</v>
      </c>
      <c r="H7194" s="134">
        <f>Systematic[[#This Row],[SampleVariableLabel]]+100*Systematic[[#This Row],[State]]</f>
        <v>490010305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490</v>
      </c>
      <c r="B7195" s="1">
        <f>IF(C7195=0,IF(B7194=Protocol!$V$20,1,B7194+1),B7194)</f>
        <v>1</v>
      </c>
      <c r="C7195" s="1">
        <f>IF(C7194+1=Protocol!$V$21,0,C7194+1)</f>
        <v>4</v>
      </c>
      <c r="D7195" s="1">
        <f t="shared" si="241"/>
        <v>6</v>
      </c>
      <c r="E7195" s="1" t="str">
        <f>INDEX(Protocol[Mark],MATCH(C7195,Protocol[Step],0))</f>
        <v>3M2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490010006</v>
      </c>
      <c r="H7195" s="134">
        <f>Systematic[[#This Row],[SampleVariableLabel]]+100*Systematic[[#This Row],[State]]</f>
        <v>490010406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490</v>
      </c>
      <c r="B7196" s="1">
        <f>IF(C7196=0,IF(B7195=Protocol!$V$20,1,B7195+1),B7195)</f>
        <v>1</v>
      </c>
      <c r="C7196" s="1">
        <f>IF(C7195+1=Protocol!$V$21,0,C7195+1)</f>
        <v>5</v>
      </c>
      <c r="D7196" s="1">
        <f t="shared" si="241"/>
        <v>1</v>
      </c>
      <c r="E7196" s="1" t="str">
        <f>INDEX(Protocol[Mark],MATCH(C7196,Protocol[Step],0))</f>
        <v>M(c)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490010001</v>
      </c>
      <c r="H7196" s="134">
        <f>Systematic[[#This Row],[SampleVariableLabel]]+100*Systematic[[#This Row],[State]]</f>
        <v>490010501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490</v>
      </c>
      <c r="B7197" s="1">
        <f>IF(C7197=0,IF(B7196=Protocol!$V$20,1,B7196+1),B7196)</f>
        <v>1</v>
      </c>
      <c r="C7197" s="1">
        <f>IF(C7196+1=Protocol!$V$21,0,C7196+1)</f>
        <v>6</v>
      </c>
      <c r="D7197" s="1">
        <f t="shared" si="241"/>
        <v>2</v>
      </c>
      <c r="E7197" s="1" t="str">
        <f>INDEX(Protocol[Mark],MATCH(C7197,Protocol[Step],0))</f>
        <v>4P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490010002</v>
      </c>
      <c r="H7197" s="134">
        <f>Systematic[[#This Row],[SampleVariableLabel]]+100*Systematic[[#This Row],[State]]</f>
        <v>490010602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490</v>
      </c>
      <c r="B7198" s="1">
        <f>IF(C7198=0,IF(B7197=Protocol!$V$20,1,B7197+1),B7197)</f>
        <v>1</v>
      </c>
      <c r="C7198" s="1">
        <f>IF(C7197+1=Protocol!$V$21,0,C7197+1)</f>
        <v>7</v>
      </c>
      <c r="D7198" s="1">
        <f t="shared" si="241"/>
        <v>3</v>
      </c>
      <c r="E7198" s="1" t="str">
        <f>INDEX(Protocol[Mark],MATCH(C7198,Protocol[Step],0))</f>
        <v>5G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490010003</v>
      </c>
      <c r="H7198" s="134">
        <f>Systematic[[#This Row],[SampleVariableLabel]]+100*Systematic[[#This Row],[State]]</f>
        <v>490010703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490</v>
      </c>
      <c r="B7199" s="1">
        <f>IF(C7199=0,IF(B7198=Protocol!$V$20,1,B7198+1),B7198)</f>
        <v>1</v>
      </c>
      <c r="C7199" s="1">
        <f>IF(C7198+1=Protocol!$V$21,0,C7198+1)</f>
        <v>8</v>
      </c>
      <c r="D7199" s="1">
        <f t="shared" si="241"/>
        <v>4</v>
      </c>
      <c r="E7199" s="1" t="str">
        <f>INDEX(Protocol[Mark],MATCH(C7199,Protocol[Step],0))</f>
        <v>6S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490010004</v>
      </c>
      <c r="H7199" s="134">
        <f>Systematic[[#This Row],[SampleVariableLabel]]+100*Systematic[[#This Row],[State]]</f>
        <v>490010804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490</v>
      </c>
      <c r="B7200" s="1">
        <f>IF(C7200=0,IF(B7199=Protocol!$V$20,1,B7199+1),B7199)</f>
        <v>1</v>
      </c>
      <c r="C7200" s="1">
        <f>IF(C7199+1=Protocol!$V$21,0,C7199+1)</f>
        <v>9</v>
      </c>
      <c r="D7200" s="1">
        <f t="shared" si="241"/>
        <v>5</v>
      </c>
      <c r="E7200" s="1" t="str">
        <f>INDEX(Protocol[Mark],MATCH(C7200,Protocol[Step],0))</f>
        <v>7Gp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490010005</v>
      </c>
      <c r="H7200" s="134">
        <f>Systematic[[#This Row],[SampleVariableLabel]]+100*Systematic[[#This Row],[State]]</f>
        <v>490010905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490</v>
      </c>
      <c r="B7201" s="1">
        <f>IF(C7201=0,IF(B7200=Protocol!$V$20,1,B7200+1),B7200)</f>
        <v>1</v>
      </c>
      <c r="C7201" s="1">
        <f>IF(C7200+1=Protocol!$V$21,0,C7200+1)</f>
        <v>10</v>
      </c>
      <c r="D7201" s="1">
        <f t="shared" si="241"/>
        <v>6</v>
      </c>
      <c r="E7201" s="1" t="str">
        <f>INDEX(Protocol[Mark],MATCH(C7201,Protocol[Step],0))</f>
        <v>8U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490010006</v>
      </c>
      <c r="H7201" s="134">
        <f>Systematic[[#This Row],[SampleVariableLabel]]+100*Systematic[[#This Row],[State]]</f>
        <v>490011006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490</v>
      </c>
      <c r="B7202" s="1">
        <f>IF(C7202=0,IF(B7201=Protocol!$V$20,1,B7201+1),B7201)</f>
        <v>1</v>
      </c>
      <c r="C7202" s="1">
        <f>IF(C7201+1=Protocol!$V$21,0,C7201+1)</f>
        <v>11</v>
      </c>
      <c r="D7202" s="1">
        <f t="shared" si="241"/>
        <v>1</v>
      </c>
      <c r="E7202" s="1" t="str">
        <f>INDEX(Protocol[Mark],MATCH(C7202,Protocol[Step],0))</f>
        <v>9Rot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490010001</v>
      </c>
      <c r="H7202" s="134">
        <f>Systematic[[#This Row],[SampleVariableLabel]]+100*Systematic[[#This Row],[State]]</f>
        <v>490011101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490</v>
      </c>
      <c r="B7203" s="1">
        <f>IF(C7203=0,IF(B7202=Protocol!$V$20,1,B7202+1),B7202)</f>
        <v>1</v>
      </c>
      <c r="C7203" s="1">
        <f>IF(C7202+1=Protocol!$V$21,0,C7202+1)</f>
        <v>12</v>
      </c>
      <c r="D7203" s="1">
        <f t="shared" si="241"/>
        <v>2</v>
      </c>
      <c r="E7203" s="1" t="str">
        <f>INDEX(Protocol[Mark],MATCH(C7203,Protocol[Step],0))</f>
        <v>10Ama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490010002</v>
      </c>
      <c r="H7203" s="134">
        <f>Systematic[[#This Row],[SampleVariableLabel]]+100*Systematic[[#This Row],[State]]</f>
        <v>490011202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491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0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491010003</v>
      </c>
      <c r="H7204" s="134">
        <f>Systematic[[#This Row],[SampleVariableLabel]]+100*Systematic[[#This Row],[State]]</f>
        <v>491010003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491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1D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491010004</v>
      </c>
      <c r="H7205" s="134">
        <f>Systematic[[#This Row],[SampleVariableLabel]]+100*Systematic[[#This Row],[State]]</f>
        <v>491010104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491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(M.1)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491010005</v>
      </c>
      <c r="H7206" s="134">
        <f>Systematic[[#This Row],[SampleVariableLabel]]+100*Systematic[[#This Row],[State]]</f>
        <v>491010205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491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2Oct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491010006</v>
      </c>
      <c r="H7207" s="134">
        <f>Systematic[[#This Row],[SampleVariableLabel]]+100*Systematic[[#This Row],[State]]</f>
        <v>491010306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491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491010001</v>
      </c>
      <c r="H7208" s="134">
        <f>Systematic[[#This Row],[SampleVariableLabel]]+100*Systematic[[#This Row],[State]]</f>
        <v>491010401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491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M(c)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491010002</v>
      </c>
      <c r="H7209" s="134">
        <f>Systematic[[#This Row],[SampleVariableLabel]]+100*Systematic[[#This Row],[State]]</f>
        <v>491010502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491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4P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491010003</v>
      </c>
      <c r="H7210" s="134">
        <f>Systematic[[#This Row],[SampleVariableLabel]]+100*Systematic[[#This Row],[State]]</f>
        <v>491010603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491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5G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491010004</v>
      </c>
      <c r="H7211" s="134">
        <f>Systematic[[#This Row],[SampleVariableLabel]]+100*Systematic[[#This Row],[State]]</f>
        <v>491010704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491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6S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491010005</v>
      </c>
      <c r="H7212" s="134">
        <f>Systematic[[#This Row],[SampleVariableLabel]]+100*Systematic[[#This Row],[State]]</f>
        <v>491010805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491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7Gp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491010006</v>
      </c>
      <c r="H7213" s="134">
        <f>Systematic[[#This Row],[SampleVariableLabel]]+100*Systematic[[#This Row],[State]]</f>
        <v>491010906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491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8U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491010001</v>
      </c>
      <c r="H7214" s="134">
        <f>Systematic[[#This Row],[SampleVariableLabel]]+100*Systematic[[#This Row],[State]]</f>
        <v>491011001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491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9Rot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491010002</v>
      </c>
      <c r="H7215" s="134">
        <f>Systematic[[#This Row],[SampleVariableLabel]]+100*Systematic[[#This Row],[State]]</f>
        <v>491011102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491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10Ama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491010003</v>
      </c>
      <c r="H7216" s="134">
        <f>Systematic[[#This Row],[SampleVariableLabel]]+100*Systematic[[#This Row],[State]]</f>
        <v>491011203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492</v>
      </c>
      <c r="B7217" s="1">
        <f>IF(C7217=0,IF(B7216=Protocol!$V$20,1,B7216+1),B7216)</f>
        <v>1</v>
      </c>
      <c r="C7217" s="1">
        <f>IF(C7216+1=Protocol!$V$21,0,C7216+1)</f>
        <v>0</v>
      </c>
      <c r="D7217" s="1">
        <f t="shared" si="241"/>
        <v>4</v>
      </c>
      <c r="E7217" s="1" t="str">
        <f>INDEX(Protocol[Mark],MATCH(C7217,Protocol[Step],0))</f>
        <v>0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492010004</v>
      </c>
      <c r="H7217" s="134">
        <f>Systematic[[#This Row],[SampleVariableLabel]]+100*Systematic[[#This Row],[State]]</f>
        <v>492010004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492</v>
      </c>
      <c r="B7218" s="1">
        <f>IF(C7218=0,IF(B7217=Protocol!$V$20,1,B7217+1),B7217)</f>
        <v>1</v>
      </c>
      <c r="C7218" s="1">
        <f>IF(C7217+1=Protocol!$V$21,0,C7217+1)</f>
        <v>1</v>
      </c>
      <c r="D7218" s="1">
        <f t="shared" si="241"/>
        <v>5</v>
      </c>
      <c r="E7218" s="1" t="str">
        <f>INDEX(Protocol[Mark],MATCH(C7218,Protocol[Step],0))</f>
        <v>1D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492010005</v>
      </c>
      <c r="H7218" s="134">
        <f>Systematic[[#This Row],[SampleVariableLabel]]+100*Systematic[[#This Row],[State]]</f>
        <v>492010105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492</v>
      </c>
      <c r="B7219" s="1">
        <f>IF(C7219=0,IF(B7218=Protocol!$V$20,1,B7218+1),B7218)</f>
        <v>1</v>
      </c>
      <c r="C7219" s="1">
        <f>IF(C7218+1=Protocol!$V$21,0,C7218+1)</f>
        <v>2</v>
      </c>
      <c r="D7219" s="1">
        <f t="shared" si="241"/>
        <v>6</v>
      </c>
      <c r="E7219" s="1" t="str">
        <f>INDEX(Protocol[Mark],MATCH(C7219,Protocol[Step],0))</f>
        <v>(M.1)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492010006</v>
      </c>
      <c r="H7219" s="134">
        <f>Systematic[[#This Row],[SampleVariableLabel]]+100*Systematic[[#This Row],[State]]</f>
        <v>492010206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492</v>
      </c>
      <c r="B7220" s="1">
        <f>IF(C7220=0,IF(B7219=Protocol!$V$20,1,B7219+1),B7219)</f>
        <v>1</v>
      </c>
      <c r="C7220" s="1">
        <f>IF(C7219+1=Protocol!$V$21,0,C7219+1)</f>
        <v>3</v>
      </c>
      <c r="D7220" s="1">
        <f t="shared" si="241"/>
        <v>1</v>
      </c>
      <c r="E7220" s="1" t="str">
        <f>INDEX(Protocol[Mark],MATCH(C7220,Protocol[Step],0))</f>
        <v>2Oct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492010001</v>
      </c>
      <c r="H7220" s="134">
        <f>Systematic[[#This Row],[SampleVariableLabel]]+100*Systematic[[#This Row],[State]]</f>
        <v>492010301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492</v>
      </c>
      <c r="B7221" s="1">
        <f>IF(C7221=0,IF(B7220=Protocol!$V$20,1,B7220+1),B7220)</f>
        <v>1</v>
      </c>
      <c r="C7221" s="1">
        <f>IF(C7220+1=Protocol!$V$21,0,C7220+1)</f>
        <v>4</v>
      </c>
      <c r="D7221" s="1">
        <f t="shared" si="241"/>
        <v>2</v>
      </c>
      <c r="E7221" s="1" t="str">
        <f>INDEX(Protocol[Mark],MATCH(C7221,Protocol[Step],0))</f>
        <v>3M2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492010002</v>
      </c>
      <c r="H7221" s="134">
        <f>Systematic[[#This Row],[SampleVariableLabel]]+100*Systematic[[#This Row],[State]]</f>
        <v>492010402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492</v>
      </c>
      <c r="B7222" s="1">
        <f>IF(C7222=0,IF(B7221=Protocol!$V$20,1,B7221+1),B7221)</f>
        <v>1</v>
      </c>
      <c r="C7222" s="1">
        <f>IF(C7221+1=Protocol!$V$21,0,C7221+1)</f>
        <v>5</v>
      </c>
      <c r="D7222" s="1">
        <f t="shared" si="241"/>
        <v>3</v>
      </c>
      <c r="E7222" s="1" t="str">
        <f>INDEX(Protocol[Mark],MATCH(C7222,Protocol[Step],0))</f>
        <v>M(c)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492010003</v>
      </c>
      <c r="H7222" s="134">
        <f>Systematic[[#This Row],[SampleVariableLabel]]+100*Systematic[[#This Row],[State]]</f>
        <v>492010503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492</v>
      </c>
      <c r="B7223" s="1">
        <f>IF(C7223=0,IF(B7222=Protocol!$V$20,1,B7222+1),B7222)</f>
        <v>1</v>
      </c>
      <c r="C7223" s="1">
        <f>IF(C7222+1=Protocol!$V$21,0,C7222+1)</f>
        <v>6</v>
      </c>
      <c r="D7223" s="1">
        <f t="shared" si="241"/>
        <v>4</v>
      </c>
      <c r="E7223" s="1" t="str">
        <f>INDEX(Protocol[Mark],MATCH(C7223,Protocol[Step],0))</f>
        <v>4P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492010004</v>
      </c>
      <c r="H7223" s="134">
        <f>Systematic[[#This Row],[SampleVariableLabel]]+100*Systematic[[#This Row],[State]]</f>
        <v>492010604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492</v>
      </c>
      <c r="B7224" s="1">
        <f>IF(C7224=0,IF(B7223=Protocol!$V$20,1,B7223+1),B7223)</f>
        <v>1</v>
      </c>
      <c r="C7224" s="1">
        <f>IF(C7223+1=Protocol!$V$21,0,C7223+1)</f>
        <v>7</v>
      </c>
      <c r="D7224" s="1">
        <f t="shared" si="241"/>
        <v>5</v>
      </c>
      <c r="E7224" s="1" t="str">
        <f>INDEX(Protocol[Mark],MATCH(C7224,Protocol[Step],0))</f>
        <v>5G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492010005</v>
      </c>
      <c r="H7224" s="134">
        <f>Systematic[[#This Row],[SampleVariableLabel]]+100*Systematic[[#This Row],[State]]</f>
        <v>492010705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492</v>
      </c>
      <c r="B7225" s="1">
        <f>IF(C7225=0,IF(B7224=Protocol!$V$20,1,B7224+1),B7224)</f>
        <v>1</v>
      </c>
      <c r="C7225" s="1">
        <f>IF(C7224+1=Protocol!$V$21,0,C7224+1)</f>
        <v>8</v>
      </c>
      <c r="D7225" s="1">
        <f t="shared" si="241"/>
        <v>6</v>
      </c>
      <c r="E7225" s="1" t="str">
        <f>INDEX(Protocol[Mark],MATCH(C7225,Protocol[Step],0))</f>
        <v>6S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492010006</v>
      </c>
      <c r="H7225" s="134">
        <f>Systematic[[#This Row],[SampleVariableLabel]]+100*Systematic[[#This Row],[State]]</f>
        <v>492010806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492</v>
      </c>
      <c r="B7226" s="1">
        <f>IF(C7226=0,IF(B7225=Protocol!$V$20,1,B7225+1),B7225)</f>
        <v>1</v>
      </c>
      <c r="C7226" s="1">
        <f>IF(C7225+1=Protocol!$V$21,0,C7225+1)</f>
        <v>9</v>
      </c>
      <c r="D7226" s="1">
        <f t="shared" si="241"/>
        <v>1</v>
      </c>
      <c r="E7226" s="1" t="str">
        <f>INDEX(Protocol[Mark],MATCH(C7226,Protocol[Step],0))</f>
        <v>7Gp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492010001</v>
      </c>
      <c r="H7226" s="134">
        <f>Systematic[[#This Row],[SampleVariableLabel]]+100*Systematic[[#This Row],[State]]</f>
        <v>492010901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492</v>
      </c>
      <c r="B7227" s="1">
        <f>IF(C7227=0,IF(B7226=Protocol!$V$20,1,B7226+1),B7226)</f>
        <v>1</v>
      </c>
      <c r="C7227" s="1">
        <f>IF(C7226+1=Protocol!$V$21,0,C7226+1)</f>
        <v>10</v>
      </c>
      <c r="D7227" s="1">
        <f t="shared" si="241"/>
        <v>2</v>
      </c>
      <c r="E7227" s="1" t="str">
        <f>INDEX(Protocol[Mark],MATCH(C7227,Protocol[Step],0))</f>
        <v>8U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492010002</v>
      </c>
      <c r="H7227" s="134">
        <f>Systematic[[#This Row],[SampleVariableLabel]]+100*Systematic[[#This Row],[State]]</f>
        <v>492011002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492</v>
      </c>
      <c r="B7228" s="1">
        <f>IF(C7228=0,IF(B7227=Protocol!$V$20,1,B7227+1),B7227)</f>
        <v>1</v>
      </c>
      <c r="C7228" s="1">
        <f>IF(C7227+1=Protocol!$V$21,0,C7227+1)</f>
        <v>11</v>
      </c>
      <c r="D7228" s="1">
        <f t="shared" si="241"/>
        <v>3</v>
      </c>
      <c r="E7228" s="1" t="str">
        <f>INDEX(Protocol[Mark],MATCH(C7228,Protocol[Step],0))</f>
        <v>9Rot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492010003</v>
      </c>
      <c r="H7228" s="134">
        <f>Systematic[[#This Row],[SampleVariableLabel]]+100*Systematic[[#This Row],[State]]</f>
        <v>492011103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492</v>
      </c>
      <c r="B7229" s="1">
        <f>IF(C7229=0,IF(B7228=Protocol!$V$20,1,B7228+1),B7228)</f>
        <v>1</v>
      </c>
      <c r="C7229" s="1">
        <f>IF(C7228+1=Protocol!$V$21,0,C7228+1)</f>
        <v>12</v>
      </c>
      <c r="D7229" s="1">
        <f t="shared" si="241"/>
        <v>4</v>
      </c>
      <c r="E7229" s="1" t="str">
        <f>INDEX(Protocol[Mark],MATCH(C7229,Protocol[Step],0))</f>
        <v>10Ama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492010004</v>
      </c>
      <c r="H7229" s="134">
        <f>Systematic[[#This Row],[SampleVariableLabel]]+100*Systematic[[#This Row],[State]]</f>
        <v>492011204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493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0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493010005</v>
      </c>
      <c r="H7230" s="134">
        <f>Systematic[[#This Row],[SampleVariableLabel]]+100*Systematic[[#This Row],[State]]</f>
        <v>493010005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493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1D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493010006</v>
      </c>
      <c r="H7231" s="134">
        <f>Systematic[[#This Row],[SampleVariableLabel]]+100*Systematic[[#This Row],[State]]</f>
        <v>493010106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493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(M.1)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493010001</v>
      </c>
      <c r="H7232" s="134">
        <f>Systematic[[#This Row],[SampleVariableLabel]]+100*Systematic[[#This Row],[State]]</f>
        <v>493010201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493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2Oct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493010002</v>
      </c>
      <c r="H7233" s="134">
        <f>Systematic[[#This Row],[SampleVariableLabel]]+100*Systematic[[#This Row],[State]]</f>
        <v>493010302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493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3M2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493010003</v>
      </c>
      <c r="H7234" s="134">
        <f>Systematic[[#This Row],[SampleVariableLabel]]+100*Systematic[[#This Row],[State]]</f>
        <v>493010403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493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M(c)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493010004</v>
      </c>
      <c r="H7235" s="134">
        <f>Systematic[[#This Row],[SampleVariableLabel]]+100*Systematic[[#This Row],[State]]</f>
        <v>493010504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493</v>
      </c>
      <c r="B7236" s="1">
        <f>IF(C7236=0,IF(B7235=Protocol!$V$20,1,B7235+1),B7235)</f>
        <v>1</v>
      </c>
      <c r="C7236" s="1">
        <f>IF(C7235+1=Protocol!$V$21,0,C7235+1)</f>
        <v>6</v>
      </c>
      <c r="D7236" s="1">
        <f t="shared" si="243"/>
        <v>5</v>
      </c>
      <c r="E7236" s="1" t="str">
        <f>INDEX(Protocol[Mark],MATCH(C7236,Protocol[Step],0))</f>
        <v>4P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493010005</v>
      </c>
      <c r="H7236" s="134">
        <f>Systematic[[#This Row],[SampleVariableLabel]]+100*Systematic[[#This Row],[State]]</f>
        <v>493010605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493</v>
      </c>
      <c r="B7237" s="1">
        <f>IF(C7237=0,IF(B7236=Protocol!$V$20,1,B7236+1),B7236)</f>
        <v>1</v>
      </c>
      <c r="C7237" s="1">
        <f>IF(C7236+1=Protocol!$V$21,0,C7236+1)</f>
        <v>7</v>
      </c>
      <c r="D7237" s="1">
        <f t="shared" si="243"/>
        <v>6</v>
      </c>
      <c r="E7237" s="1" t="str">
        <f>INDEX(Protocol[Mark],MATCH(C7237,Protocol[Step],0))</f>
        <v>5G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493010006</v>
      </c>
      <c r="H7237" s="134">
        <f>Systematic[[#This Row],[SampleVariableLabel]]+100*Systematic[[#This Row],[State]]</f>
        <v>493010706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493</v>
      </c>
      <c r="B7238" s="1">
        <f>IF(C7238=0,IF(B7237=Protocol!$V$20,1,B7237+1),B7237)</f>
        <v>1</v>
      </c>
      <c r="C7238" s="1">
        <f>IF(C7237+1=Protocol!$V$21,0,C7237+1)</f>
        <v>8</v>
      </c>
      <c r="D7238" s="1">
        <f t="shared" si="243"/>
        <v>1</v>
      </c>
      <c r="E7238" s="1" t="str">
        <f>INDEX(Protocol[Mark],MATCH(C7238,Protocol[Step],0))</f>
        <v>6S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493010001</v>
      </c>
      <c r="H7238" s="134">
        <f>Systematic[[#This Row],[SampleVariableLabel]]+100*Systematic[[#This Row],[State]]</f>
        <v>493010801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493</v>
      </c>
      <c r="B7239" s="1">
        <f>IF(C7239=0,IF(B7238=Protocol!$V$20,1,B7238+1),B7238)</f>
        <v>1</v>
      </c>
      <c r="C7239" s="1">
        <f>IF(C7238+1=Protocol!$V$21,0,C7238+1)</f>
        <v>9</v>
      </c>
      <c r="D7239" s="1">
        <f t="shared" si="243"/>
        <v>2</v>
      </c>
      <c r="E7239" s="1" t="str">
        <f>INDEX(Protocol[Mark],MATCH(C7239,Protocol[Step],0))</f>
        <v>7Gp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493010002</v>
      </c>
      <c r="H7239" s="134">
        <f>Systematic[[#This Row],[SampleVariableLabel]]+100*Systematic[[#This Row],[State]]</f>
        <v>493010902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493</v>
      </c>
      <c r="B7240" s="1">
        <f>IF(C7240=0,IF(B7239=Protocol!$V$20,1,B7239+1),B7239)</f>
        <v>1</v>
      </c>
      <c r="C7240" s="1">
        <f>IF(C7239+1=Protocol!$V$21,0,C7239+1)</f>
        <v>10</v>
      </c>
      <c r="D7240" s="1">
        <f t="shared" si="243"/>
        <v>3</v>
      </c>
      <c r="E7240" s="1" t="str">
        <f>INDEX(Protocol[Mark],MATCH(C7240,Protocol[Step],0))</f>
        <v>8U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493010003</v>
      </c>
      <c r="H7240" s="134">
        <f>Systematic[[#This Row],[SampleVariableLabel]]+100*Systematic[[#This Row],[State]]</f>
        <v>493011003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493</v>
      </c>
      <c r="B7241" s="1">
        <f>IF(C7241=0,IF(B7240=Protocol!$V$20,1,B7240+1),B7240)</f>
        <v>1</v>
      </c>
      <c r="C7241" s="1">
        <f>IF(C7240+1=Protocol!$V$21,0,C7240+1)</f>
        <v>11</v>
      </c>
      <c r="D7241" s="1">
        <f t="shared" si="243"/>
        <v>4</v>
      </c>
      <c r="E7241" s="1" t="str">
        <f>INDEX(Protocol[Mark],MATCH(C7241,Protocol[Step],0))</f>
        <v>9Rot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493010004</v>
      </c>
      <c r="H7241" s="134">
        <f>Systematic[[#This Row],[SampleVariableLabel]]+100*Systematic[[#This Row],[State]]</f>
        <v>493011104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493</v>
      </c>
      <c r="B7242" s="1">
        <f>IF(C7242=0,IF(B7241=Protocol!$V$20,1,B7241+1),B7241)</f>
        <v>1</v>
      </c>
      <c r="C7242" s="1">
        <f>IF(C7241+1=Protocol!$V$21,0,C7241+1)</f>
        <v>12</v>
      </c>
      <c r="D7242" s="1">
        <f t="shared" si="243"/>
        <v>5</v>
      </c>
      <c r="E7242" s="1" t="str">
        <f>INDEX(Protocol[Mark],MATCH(C7242,Protocol[Step],0))</f>
        <v>10Ama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493010005</v>
      </c>
      <c r="H7242" s="134">
        <f>Systematic[[#This Row],[SampleVariableLabel]]+100*Systematic[[#This Row],[State]]</f>
        <v>493011205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494</v>
      </c>
      <c r="B7243" s="1">
        <f>IF(C7243=0,IF(B7242=Protocol!$V$20,1,B7242+1),B7242)</f>
        <v>1</v>
      </c>
      <c r="C7243" s="1">
        <f>IF(C7242+1=Protocol!$V$21,0,C7242+1)</f>
        <v>0</v>
      </c>
      <c r="D7243" s="1">
        <f t="shared" si="243"/>
        <v>6</v>
      </c>
      <c r="E7243" s="1" t="str">
        <f>INDEX(Protocol[Mark],MATCH(C7243,Protocol[Step],0))</f>
        <v>0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494010006</v>
      </c>
      <c r="H7243" s="134">
        <f>Systematic[[#This Row],[SampleVariableLabel]]+100*Systematic[[#This Row],[State]]</f>
        <v>494010006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494</v>
      </c>
      <c r="B7244" s="1">
        <f>IF(C7244=0,IF(B7243=Protocol!$V$20,1,B7243+1),B7243)</f>
        <v>1</v>
      </c>
      <c r="C7244" s="1">
        <f>IF(C7243+1=Protocol!$V$21,0,C7243+1)</f>
        <v>1</v>
      </c>
      <c r="D7244" s="1">
        <f t="shared" si="243"/>
        <v>1</v>
      </c>
      <c r="E7244" s="1" t="str">
        <f>INDEX(Protocol[Mark],MATCH(C7244,Protocol[Step],0))</f>
        <v>1D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494010001</v>
      </c>
      <c r="H7244" s="134">
        <f>Systematic[[#This Row],[SampleVariableLabel]]+100*Systematic[[#This Row],[State]]</f>
        <v>494010101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494</v>
      </c>
      <c r="B7245" s="1">
        <f>IF(C7245=0,IF(B7244=Protocol!$V$20,1,B7244+1),B7244)</f>
        <v>1</v>
      </c>
      <c r="C7245" s="1">
        <f>IF(C7244+1=Protocol!$V$21,0,C7244+1)</f>
        <v>2</v>
      </c>
      <c r="D7245" s="1">
        <f t="shared" si="243"/>
        <v>2</v>
      </c>
      <c r="E7245" s="1" t="str">
        <f>INDEX(Protocol[Mark],MATCH(C7245,Protocol[Step],0))</f>
        <v>(M.1)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494010002</v>
      </c>
      <c r="H7245" s="134">
        <f>Systematic[[#This Row],[SampleVariableLabel]]+100*Systematic[[#This Row],[State]]</f>
        <v>494010202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494</v>
      </c>
      <c r="B7246" s="1">
        <f>IF(C7246=0,IF(B7245=Protocol!$V$20,1,B7245+1),B7245)</f>
        <v>1</v>
      </c>
      <c r="C7246" s="1">
        <f>IF(C7245+1=Protocol!$V$21,0,C7245+1)</f>
        <v>3</v>
      </c>
      <c r="D7246" s="1">
        <f t="shared" si="243"/>
        <v>3</v>
      </c>
      <c r="E7246" s="1" t="str">
        <f>INDEX(Protocol[Mark],MATCH(C7246,Protocol[Step],0))</f>
        <v>2Oct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494010003</v>
      </c>
      <c r="H7246" s="134">
        <f>Systematic[[#This Row],[SampleVariableLabel]]+100*Systematic[[#This Row],[State]]</f>
        <v>494010303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494</v>
      </c>
      <c r="B7247" s="1">
        <f>IF(C7247=0,IF(B7246=Protocol!$V$20,1,B7246+1),B7246)</f>
        <v>1</v>
      </c>
      <c r="C7247" s="1">
        <f>IF(C7246+1=Protocol!$V$21,0,C7246+1)</f>
        <v>4</v>
      </c>
      <c r="D7247" s="1">
        <f t="shared" si="243"/>
        <v>4</v>
      </c>
      <c r="E7247" s="1" t="str">
        <f>INDEX(Protocol[Mark],MATCH(C7247,Protocol[Step],0))</f>
        <v>3M2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494010004</v>
      </c>
      <c r="H7247" s="134">
        <f>Systematic[[#This Row],[SampleVariableLabel]]+100*Systematic[[#This Row],[State]]</f>
        <v>494010404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494</v>
      </c>
      <c r="B7248" s="1">
        <f>IF(C7248=0,IF(B7247=Protocol!$V$20,1,B7247+1),B7247)</f>
        <v>1</v>
      </c>
      <c r="C7248" s="1">
        <f>IF(C7247+1=Protocol!$V$21,0,C7247+1)</f>
        <v>5</v>
      </c>
      <c r="D7248" s="1">
        <f t="shared" si="243"/>
        <v>5</v>
      </c>
      <c r="E7248" s="1" t="str">
        <f>INDEX(Protocol[Mark],MATCH(C7248,Protocol[Step],0))</f>
        <v>M(c)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494010005</v>
      </c>
      <c r="H7248" s="134">
        <f>Systematic[[#This Row],[SampleVariableLabel]]+100*Systematic[[#This Row],[State]]</f>
        <v>494010505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494</v>
      </c>
      <c r="B7249" s="1">
        <f>IF(C7249=0,IF(B7248=Protocol!$V$20,1,B7248+1),B7248)</f>
        <v>1</v>
      </c>
      <c r="C7249" s="1">
        <f>IF(C7248+1=Protocol!$V$21,0,C7248+1)</f>
        <v>6</v>
      </c>
      <c r="D7249" s="1">
        <f t="shared" si="243"/>
        <v>6</v>
      </c>
      <c r="E7249" s="1" t="str">
        <f>INDEX(Protocol[Mark],MATCH(C7249,Protocol[Step],0))</f>
        <v>4P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494010006</v>
      </c>
      <c r="H7249" s="134">
        <f>Systematic[[#This Row],[SampleVariableLabel]]+100*Systematic[[#This Row],[State]]</f>
        <v>494010606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494</v>
      </c>
      <c r="B7250" s="1">
        <f>IF(C7250=0,IF(B7249=Protocol!$V$20,1,B7249+1),B7249)</f>
        <v>1</v>
      </c>
      <c r="C7250" s="1">
        <f>IF(C7249+1=Protocol!$V$21,0,C7249+1)</f>
        <v>7</v>
      </c>
      <c r="D7250" s="1">
        <f t="shared" si="243"/>
        <v>1</v>
      </c>
      <c r="E7250" s="1" t="str">
        <f>INDEX(Protocol[Mark],MATCH(C7250,Protocol[Step],0))</f>
        <v>5G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494010001</v>
      </c>
      <c r="H7250" s="134">
        <f>Systematic[[#This Row],[SampleVariableLabel]]+100*Systematic[[#This Row],[State]]</f>
        <v>494010701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494</v>
      </c>
      <c r="B7251" s="1">
        <f>IF(C7251=0,IF(B7250=Protocol!$V$20,1,B7250+1),B7250)</f>
        <v>1</v>
      </c>
      <c r="C7251" s="1">
        <f>IF(C7250+1=Protocol!$V$21,0,C7250+1)</f>
        <v>8</v>
      </c>
      <c r="D7251" s="1">
        <f t="shared" si="243"/>
        <v>2</v>
      </c>
      <c r="E7251" s="1" t="str">
        <f>INDEX(Protocol[Mark],MATCH(C7251,Protocol[Step],0))</f>
        <v>6S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494010002</v>
      </c>
      <c r="H7251" s="134">
        <f>Systematic[[#This Row],[SampleVariableLabel]]+100*Systematic[[#This Row],[State]]</f>
        <v>494010802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494</v>
      </c>
      <c r="B7252" s="1">
        <f>IF(C7252=0,IF(B7251=Protocol!$V$20,1,B7251+1),B7251)</f>
        <v>1</v>
      </c>
      <c r="C7252" s="1">
        <f>IF(C7251+1=Protocol!$V$21,0,C7251+1)</f>
        <v>9</v>
      </c>
      <c r="D7252" s="1">
        <f t="shared" si="243"/>
        <v>3</v>
      </c>
      <c r="E7252" s="1" t="str">
        <f>INDEX(Protocol[Mark],MATCH(C7252,Protocol[Step],0))</f>
        <v>7Gp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494010003</v>
      </c>
      <c r="H7252" s="134">
        <f>Systematic[[#This Row],[SampleVariableLabel]]+100*Systematic[[#This Row],[State]]</f>
        <v>494010903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494</v>
      </c>
      <c r="B7253" s="1">
        <f>IF(C7253=0,IF(B7252=Protocol!$V$20,1,B7252+1),B7252)</f>
        <v>1</v>
      </c>
      <c r="C7253" s="1">
        <f>IF(C7252+1=Protocol!$V$21,0,C7252+1)</f>
        <v>10</v>
      </c>
      <c r="D7253" s="1">
        <f t="shared" si="243"/>
        <v>4</v>
      </c>
      <c r="E7253" s="1" t="str">
        <f>INDEX(Protocol[Mark],MATCH(C7253,Protocol[Step],0))</f>
        <v>8U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494010004</v>
      </c>
      <c r="H7253" s="134">
        <f>Systematic[[#This Row],[SampleVariableLabel]]+100*Systematic[[#This Row],[State]]</f>
        <v>494011004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494</v>
      </c>
      <c r="B7254" s="1">
        <f>IF(C7254=0,IF(B7253=Protocol!$V$20,1,B7253+1),B7253)</f>
        <v>1</v>
      </c>
      <c r="C7254" s="1">
        <f>IF(C7253+1=Protocol!$V$21,0,C7253+1)</f>
        <v>11</v>
      </c>
      <c r="D7254" s="1">
        <f t="shared" si="243"/>
        <v>5</v>
      </c>
      <c r="E7254" s="1" t="str">
        <f>INDEX(Protocol[Mark],MATCH(C7254,Protocol[Step],0))</f>
        <v>9Rot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494010005</v>
      </c>
      <c r="H7254" s="134">
        <f>Systematic[[#This Row],[SampleVariableLabel]]+100*Systematic[[#This Row],[State]]</f>
        <v>494011105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494</v>
      </c>
      <c r="B7255" s="1">
        <f>IF(C7255=0,IF(B7254=Protocol!$V$20,1,B7254+1),B7254)</f>
        <v>1</v>
      </c>
      <c r="C7255" s="1">
        <f>IF(C7254+1=Protocol!$V$21,0,C7254+1)</f>
        <v>12</v>
      </c>
      <c r="D7255" s="1">
        <f t="shared" si="243"/>
        <v>6</v>
      </c>
      <c r="E7255" s="1" t="str">
        <f>INDEX(Protocol[Mark],MATCH(C7255,Protocol[Step],0))</f>
        <v>10Ama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494010006</v>
      </c>
      <c r="H7255" s="134">
        <f>Systematic[[#This Row],[SampleVariableLabel]]+100*Systematic[[#This Row],[State]]</f>
        <v>494011206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495</v>
      </c>
      <c r="B7256" s="1">
        <f>IF(C7256=0,IF(B7255=Protocol!$V$20,1,B7255+1),B7255)</f>
        <v>1</v>
      </c>
      <c r="C7256" s="1">
        <f>IF(C7255+1=Protocol!$V$21,0,C7255+1)</f>
        <v>0</v>
      </c>
      <c r="D7256" s="1">
        <f t="shared" si="243"/>
        <v>1</v>
      </c>
      <c r="E7256" s="1" t="str">
        <f>INDEX(Protocol[Mark],MATCH(C7256,Protocol[Step],0))</f>
        <v>0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495010001</v>
      </c>
      <c r="H7256" s="134">
        <f>Systematic[[#This Row],[SampleVariableLabel]]+100*Systematic[[#This Row],[State]]</f>
        <v>495010001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495</v>
      </c>
      <c r="B7257" s="1">
        <f>IF(C7257=0,IF(B7256=Protocol!$V$20,1,B7256+1),B7256)</f>
        <v>1</v>
      </c>
      <c r="C7257" s="1">
        <f>IF(C7256+1=Protocol!$V$21,0,C7256+1)</f>
        <v>1</v>
      </c>
      <c r="D7257" s="1">
        <f t="shared" si="243"/>
        <v>2</v>
      </c>
      <c r="E7257" s="1" t="str">
        <f>INDEX(Protocol[Mark],MATCH(C7257,Protocol[Step],0))</f>
        <v>1D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495010002</v>
      </c>
      <c r="H7257" s="134">
        <f>Systematic[[#This Row],[SampleVariableLabel]]+100*Systematic[[#This Row],[State]]</f>
        <v>495010102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495</v>
      </c>
      <c r="B7258" s="1">
        <f>IF(C7258=0,IF(B7257=Protocol!$V$20,1,B7257+1),B7257)</f>
        <v>1</v>
      </c>
      <c r="C7258" s="1">
        <f>IF(C7257+1=Protocol!$V$21,0,C7257+1)</f>
        <v>2</v>
      </c>
      <c r="D7258" s="1">
        <f t="shared" si="243"/>
        <v>3</v>
      </c>
      <c r="E7258" s="1" t="str">
        <f>INDEX(Protocol[Mark],MATCH(C7258,Protocol[Step],0))</f>
        <v>(M.1)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495010003</v>
      </c>
      <c r="H7258" s="134">
        <f>Systematic[[#This Row],[SampleVariableLabel]]+100*Systematic[[#This Row],[State]]</f>
        <v>495010203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495</v>
      </c>
      <c r="B7259" s="1">
        <f>IF(C7259=0,IF(B7258=Protocol!$V$20,1,B7258+1),B7258)</f>
        <v>1</v>
      </c>
      <c r="C7259" s="1">
        <f>IF(C7258+1=Protocol!$V$21,0,C7258+1)</f>
        <v>3</v>
      </c>
      <c r="D7259" s="1">
        <f t="shared" si="243"/>
        <v>4</v>
      </c>
      <c r="E7259" s="1" t="str">
        <f>INDEX(Protocol[Mark],MATCH(C7259,Protocol[Step],0))</f>
        <v>2Oct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495010004</v>
      </c>
      <c r="H7259" s="134">
        <f>Systematic[[#This Row],[SampleVariableLabel]]+100*Systematic[[#This Row],[State]]</f>
        <v>495010304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495</v>
      </c>
      <c r="B7260" s="1">
        <f>IF(C7260=0,IF(B7259=Protocol!$V$20,1,B7259+1),B7259)</f>
        <v>1</v>
      </c>
      <c r="C7260" s="1">
        <f>IF(C7259+1=Protocol!$V$21,0,C7259+1)</f>
        <v>4</v>
      </c>
      <c r="D7260" s="1">
        <f t="shared" si="243"/>
        <v>5</v>
      </c>
      <c r="E7260" s="1" t="str">
        <f>INDEX(Protocol[Mark],MATCH(C7260,Protocol[Step],0))</f>
        <v>3M2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495010005</v>
      </c>
      <c r="H7260" s="134">
        <f>Systematic[[#This Row],[SampleVariableLabel]]+100*Systematic[[#This Row],[State]]</f>
        <v>495010405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495</v>
      </c>
      <c r="B7261" s="1">
        <f>IF(C7261=0,IF(B7260=Protocol!$V$20,1,B7260+1),B7260)</f>
        <v>1</v>
      </c>
      <c r="C7261" s="1">
        <f>IF(C7260+1=Protocol!$V$21,0,C7260+1)</f>
        <v>5</v>
      </c>
      <c r="D7261" s="1">
        <f t="shared" si="243"/>
        <v>6</v>
      </c>
      <c r="E7261" s="1" t="str">
        <f>INDEX(Protocol[Mark],MATCH(C7261,Protocol[Step],0))</f>
        <v>M(c)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495010006</v>
      </c>
      <c r="H7261" s="134">
        <f>Systematic[[#This Row],[SampleVariableLabel]]+100*Systematic[[#This Row],[State]]</f>
        <v>495010506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495</v>
      </c>
      <c r="B7262" s="1">
        <f>IF(C7262=0,IF(B7261=Protocol!$V$20,1,B7261+1),B7261)</f>
        <v>1</v>
      </c>
      <c r="C7262" s="1">
        <f>IF(C7261+1=Protocol!$V$21,0,C7261+1)</f>
        <v>6</v>
      </c>
      <c r="D7262" s="1">
        <f t="shared" si="243"/>
        <v>1</v>
      </c>
      <c r="E7262" s="1" t="str">
        <f>INDEX(Protocol[Mark],MATCH(C7262,Protocol[Step],0))</f>
        <v>4P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495010001</v>
      </c>
      <c r="H7262" s="134">
        <f>Systematic[[#This Row],[SampleVariableLabel]]+100*Systematic[[#This Row],[State]]</f>
        <v>495010601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495</v>
      </c>
      <c r="B7263" s="1">
        <f>IF(C7263=0,IF(B7262=Protocol!$V$20,1,B7262+1),B7262)</f>
        <v>1</v>
      </c>
      <c r="C7263" s="1">
        <f>IF(C7262+1=Protocol!$V$21,0,C7262+1)</f>
        <v>7</v>
      </c>
      <c r="D7263" s="1">
        <f t="shared" si="243"/>
        <v>2</v>
      </c>
      <c r="E7263" s="1" t="str">
        <f>INDEX(Protocol[Mark],MATCH(C7263,Protocol[Step],0))</f>
        <v>5G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495010002</v>
      </c>
      <c r="H7263" s="134">
        <f>Systematic[[#This Row],[SampleVariableLabel]]+100*Systematic[[#This Row],[State]]</f>
        <v>495010702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495</v>
      </c>
      <c r="B7264" s="1">
        <f>IF(C7264=0,IF(B7263=Protocol!$V$20,1,B7263+1),B7263)</f>
        <v>1</v>
      </c>
      <c r="C7264" s="1">
        <f>IF(C7263+1=Protocol!$V$21,0,C7263+1)</f>
        <v>8</v>
      </c>
      <c r="D7264" s="1">
        <f t="shared" si="243"/>
        <v>3</v>
      </c>
      <c r="E7264" s="1" t="str">
        <f>INDEX(Protocol[Mark],MATCH(C7264,Protocol[Step],0))</f>
        <v>6S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495010003</v>
      </c>
      <c r="H7264" s="134">
        <f>Systematic[[#This Row],[SampleVariableLabel]]+100*Systematic[[#This Row],[State]]</f>
        <v>495010803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495</v>
      </c>
      <c r="B7265" s="1">
        <f>IF(C7265=0,IF(B7264=Protocol!$V$20,1,B7264+1),B7264)</f>
        <v>1</v>
      </c>
      <c r="C7265" s="1">
        <f>IF(C7264+1=Protocol!$V$21,0,C7264+1)</f>
        <v>9</v>
      </c>
      <c r="D7265" s="1">
        <f t="shared" si="243"/>
        <v>4</v>
      </c>
      <c r="E7265" s="1" t="str">
        <f>INDEX(Protocol[Mark],MATCH(C7265,Protocol[Step],0))</f>
        <v>7Gp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495010004</v>
      </c>
      <c r="H7265" s="134">
        <f>Systematic[[#This Row],[SampleVariableLabel]]+100*Systematic[[#This Row],[State]]</f>
        <v>495010904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495</v>
      </c>
      <c r="B7266" s="1">
        <f>IF(C7266=0,IF(B7265=Protocol!$V$20,1,B7265+1),B7265)</f>
        <v>1</v>
      </c>
      <c r="C7266" s="1">
        <f>IF(C7265+1=Protocol!$V$21,0,C7265+1)</f>
        <v>10</v>
      </c>
      <c r="D7266" s="1">
        <f t="shared" si="243"/>
        <v>5</v>
      </c>
      <c r="E7266" s="1" t="str">
        <f>INDEX(Protocol[Mark],MATCH(C7266,Protocol[Step],0))</f>
        <v>8U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495010005</v>
      </c>
      <c r="H7266" s="134">
        <f>Systematic[[#This Row],[SampleVariableLabel]]+100*Systematic[[#This Row],[State]]</f>
        <v>495011005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495</v>
      </c>
      <c r="B7267" s="1">
        <f>IF(C7267=0,IF(B7266=Protocol!$V$20,1,B7266+1),B7266)</f>
        <v>1</v>
      </c>
      <c r="C7267" s="1">
        <f>IF(C7266+1=Protocol!$V$21,0,C7266+1)</f>
        <v>11</v>
      </c>
      <c r="D7267" s="1">
        <f t="shared" si="243"/>
        <v>6</v>
      </c>
      <c r="E7267" s="1" t="str">
        <f>INDEX(Protocol[Mark],MATCH(C7267,Protocol[Step],0))</f>
        <v>9Rot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495010006</v>
      </c>
      <c r="H7267" s="134">
        <f>Systematic[[#This Row],[SampleVariableLabel]]+100*Systematic[[#This Row],[State]]</f>
        <v>495011106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495</v>
      </c>
      <c r="B7268" s="1">
        <f>IF(C7268=0,IF(B7267=Protocol!$V$20,1,B7267+1),B7267)</f>
        <v>1</v>
      </c>
      <c r="C7268" s="1">
        <f>IF(C7267+1=Protocol!$V$21,0,C7267+1)</f>
        <v>12</v>
      </c>
      <c r="D7268" s="1">
        <f t="shared" si="243"/>
        <v>1</v>
      </c>
      <c r="E7268" s="1" t="str">
        <f>INDEX(Protocol[Mark],MATCH(C7268,Protocol[Step],0))</f>
        <v>10Ama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495010001</v>
      </c>
      <c r="H7268" s="134">
        <f>Systematic[[#This Row],[SampleVariableLabel]]+100*Systematic[[#This Row],[State]]</f>
        <v>495011201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496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0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496010002</v>
      </c>
      <c r="H7269" s="134">
        <f>Systematic[[#This Row],[SampleVariableLabel]]+100*Systematic[[#This Row],[State]]</f>
        <v>496010002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496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1D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496010003</v>
      </c>
      <c r="H7270" s="134">
        <f>Systematic[[#This Row],[SampleVariableLabel]]+100*Systematic[[#This Row],[State]]</f>
        <v>496010103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496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(M.1)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496010004</v>
      </c>
      <c r="H7271" s="134">
        <f>Systematic[[#This Row],[SampleVariableLabel]]+100*Systematic[[#This Row],[State]]</f>
        <v>496010204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496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2Oct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496010005</v>
      </c>
      <c r="H7272" s="134">
        <f>Systematic[[#This Row],[SampleVariableLabel]]+100*Systematic[[#This Row],[State]]</f>
        <v>496010305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496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3M2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496010006</v>
      </c>
      <c r="H7273" s="134">
        <f>Systematic[[#This Row],[SampleVariableLabel]]+100*Systematic[[#This Row],[State]]</f>
        <v>496010406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496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M(c)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496010001</v>
      </c>
      <c r="H7274" s="134">
        <f>Systematic[[#This Row],[SampleVariableLabel]]+100*Systematic[[#This Row],[State]]</f>
        <v>496010501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496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4P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496010002</v>
      </c>
      <c r="H7275" s="134">
        <f>Systematic[[#This Row],[SampleVariableLabel]]+100*Systematic[[#This Row],[State]]</f>
        <v>496010602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496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5G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496010003</v>
      </c>
      <c r="H7276" s="134">
        <f>Systematic[[#This Row],[SampleVariableLabel]]+100*Systematic[[#This Row],[State]]</f>
        <v>496010703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496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6S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496010004</v>
      </c>
      <c r="H7277" s="134">
        <f>Systematic[[#This Row],[SampleVariableLabel]]+100*Systematic[[#This Row],[State]]</f>
        <v>496010804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496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7Gp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496010005</v>
      </c>
      <c r="H7278" s="134">
        <f>Systematic[[#This Row],[SampleVariableLabel]]+100*Systematic[[#This Row],[State]]</f>
        <v>496010905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496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8U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496010006</v>
      </c>
      <c r="H7279" s="134">
        <f>Systematic[[#This Row],[SampleVariableLabel]]+100*Systematic[[#This Row],[State]]</f>
        <v>496011006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496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9Rot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496010001</v>
      </c>
      <c r="H7280" s="134">
        <f>Systematic[[#This Row],[SampleVariableLabel]]+100*Systematic[[#This Row],[State]]</f>
        <v>496011101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496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10Ama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496010002</v>
      </c>
      <c r="H7281" s="134">
        <f>Systematic[[#This Row],[SampleVariableLabel]]+100*Systematic[[#This Row],[State]]</f>
        <v>496011202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497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0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497010003</v>
      </c>
      <c r="H7282" s="134">
        <f>Systematic[[#This Row],[SampleVariableLabel]]+100*Systematic[[#This Row],[State]]</f>
        <v>497010003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497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497010004</v>
      </c>
      <c r="H7283" s="134">
        <f>Systematic[[#This Row],[SampleVariableLabel]]+100*Systematic[[#This Row],[State]]</f>
        <v>497010104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497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(M.1)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497010005</v>
      </c>
      <c r="H7284" s="134">
        <f>Systematic[[#This Row],[SampleVariableLabel]]+100*Systematic[[#This Row],[State]]</f>
        <v>497010205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497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2Oct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497010006</v>
      </c>
      <c r="H7285" s="134">
        <f>Systematic[[#This Row],[SampleVariableLabel]]+100*Systematic[[#This Row],[State]]</f>
        <v>497010306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497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3M2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497010001</v>
      </c>
      <c r="H7286" s="134">
        <f>Systematic[[#This Row],[SampleVariableLabel]]+100*Systematic[[#This Row],[State]]</f>
        <v>497010401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497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M(c)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497010002</v>
      </c>
      <c r="H7287" s="134">
        <f>Systematic[[#This Row],[SampleVariableLabel]]+100*Systematic[[#This Row],[State]]</f>
        <v>497010502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497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4P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497010003</v>
      </c>
      <c r="H7288" s="134">
        <f>Systematic[[#This Row],[SampleVariableLabel]]+100*Systematic[[#This Row],[State]]</f>
        <v>497010603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497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5G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497010004</v>
      </c>
      <c r="H7289" s="134">
        <f>Systematic[[#This Row],[SampleVariableLabel]]+100*Systematic[[#This Row],[State]]</f>
        <v>497010704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497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6S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497010005</v>
      </c>
      <c r="H7290" s="134">
        <f>Systematic[[#This Row],[SampleVariableLabel]]+100*Systematic[[#This Row],[State]]</f>
        <v>497010805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497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7Gp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497010006</v>
      </c>
      <c r="H7291" s="134">
        <f>Systematic[[#This Row],[SampleVariableLabel]]+100*Systematic[[#This Row],[State]]</f>
        <v>497010906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497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8U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497010001</v>
      </c>
      <c r="H7292" s="134">
        <f>Systematic[[#This Row],[SampleVariableLabel]]+100*Systematic[[#This Row],[State]]</f>
        <v>497011001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497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9Rot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497010002</v>
      </c>
      <c r="H7293" s="134">
        <f>Systematic[[#This Row],[SampleVariableLabel]]+100*Systematic[[#This Row],[State]]</f>
        <v>497011102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497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10Ama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497010003</v>
      </c>
      <c r="H7294" s="134">
        <f>Systematic[[#This Row],[SampleVariableLabel]]+100*Systematic[[#This Row],[State]]</f>
        <v>497011203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498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0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498010004</v>
      </c>
      <c r="H7295" s="134">
        <f>Systematic[[#This Row],[SampleVariableLabel]]+100*Systematic[[#This Row],[State]]</f>
        <v>498010004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498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1D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498010005</v>
      </c>
      <c r="H7296" s="134">
        <f>Systematic[[#This Row],[SampleVariableLabel]]+100*Systematic[[#This Row],[State]]</f>
        <v>498010105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498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(M.1)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498010006</v>
      </c>
      <c r="H7297" s="134">
        <f>Systematic[[#This Row],[SampleVariableLabel]]+100*Systematic[[#This Row],[State]]</f>
        <v>498010206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498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2Oct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498010001</v>
      </c>
      <c r="H7298" s="134">
        <f>Systematic[[#This Row],[SampleVariableLabel]]+100*Systematic[[#This Row],[State]]</f>
        <v>498010301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498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3M2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498010002</v>
      </c>
      <c r="H7299" s="134">
        <f>Systematic[[#This Row],[SampleVariableLabel]]+100*Systematic[[#This Row],[State]]</f>
        <v>498010402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498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M(c)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498010003</v>
      </c>
      <c r="H7300" s="134">
        <f>Systematic[[#This Row],[SampleVariableLabel]]+100*Systematic[[#This Row],[State]]</f>
        <v>498010503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498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4P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498010004</v>
      </c>
      <c r="H7301" s="134">
        <f>Systematic[[#This Row],[SampleVariableLabel]]+100*Systematic[[#This Row],[State]]</f>
        <v>498010604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498</v>
      </c>
      <c r="B7302" s="1">
        <f>IF(C7302=0,IF(B7301=Protocol!$V$20,1,B7301+1),B7301)</f>
        <v>1</v>
      </c>
      <c r="C7302" s="1">
        <f>IF(C7301+1=Protocol!$V$21,0,C7301+1)</f>
        <v>7</v>
      </c>
      <c r="D7302" s="1">
        <f t="shared" si="245"/>
        <v>5</v>
      </c>
      <c r="E7302" s="1" t="str">
        <f>INDEX(Protocol[Mark],MATCH(C7302,Protocol[Step],0))</f>
        <v>5G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498010005</v>
      </c>
      <c r="H7302" s="134">
        <f>Systematic[[#This Row],[SampleVariableLabel]]+100*Systematic[[#This Row],[State]]</f>
        <v>498010705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498</v>
      </c>
      <c r="B7303" s="1">
        <f>IF(C7303=0,IF(B7302=Protocol!$V$20,1,B7302+1),B7302)</f>
        <v>1</v>
      </c>
      <c r="C7303" s="1">
        <f>IF(C7302+1=Protocol!$V$21,0,C7302+1)</f>
        <v>8</v>
      </c>
      <c r="D7303" s="1">
        <f t="shared" si="245"/>
        <v>6</v>
      </c>
      <c r="E7303" s="1" t="str">
        <f>INDEX(Protocol[Mark],MATCH(C7303,Protocol[Step],0))</f>
        <v>6S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498010006</v>
      </c>
      <c r="H7303" s="134">
        <f>Systematic[[#This Row],[SampleVariableLabel]]+100*Systematic[[#This Row],[State]]</f>
        <v>498010806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498</v>
      </c>
      <c r="B7304" s="1">
        <f>IF(C7304=0,IF(B7303=Protocol!$V$20,1,B7303+1),B7303)</f>
        <v>1</v>
      </c>
      <c r="C7304" s="1">
        <f>IF(C7303+1=Protocol!$V$21,0,C7303+1)</f>
        <v>9</v>
      </c>
      <c r="D7304" s="1">
        <f t="shared" si="245"/>
        <v>1</v>
      </c>
      <c r="E7304" s="1" t="str">
        <f>INDEX(Protocol[Mark],MATCH(C7304,Protocol[Step],0))</f>
        <v>7Gp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498010001</v>
      </c>
      <c r="H7304" s="134">
        <f>Systematic[[#This Row],[SampleVariableLabel]]+100*Systematic[[#This Row],[State]]</f>
        <v>498010901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498</v>
      </c>
      <c r="B7305" s="1">
        <f>IF(C7305=0,IF(B7304=Protocol!$V$20,1,B7304+1),B7304)</f>
        <v>1</v>
      </c>
      <c r="C7305" s="1">
        <f>IF(C7304+1=Protocol!$V$21,0,C7304+1)</f>
        <v>10</v>
      </c>
      <c r="D7305" s="1">
        <f t="shared" si="245"/>
        <v>2</v>
      </c>
      <c r="E7305" s="1" t="str">
        <f>INDEX(Protocol[Mark],MATCH(C7305,Protocol[Step],0))</f>
        <v>8U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498010002</v>
      </c>
      <c r="H7305" s="134">
        <f>Systematic[[#This Row],[SampleVariableLabel]]+100*Systematic[[#This Row],[State]]</f>
        <v>498011002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498</v>
      </c>
      <c r="B7306" s="1">
        <f>IF(C7306=0,IF(B7305=Protocol!$V$20,1,B7305+1),B7305)</f>
        <v>1</v>
      </c>
      <c r="C7306" s="1">
        <f>IF(C7305+1=Protocol!$V$21,0,C7305+1)</f>
        <v>11</v>
      </c>
      <c r="D7306" s="1">
        <f t="shared" si="245"/>
        <v>3</v>
      </c>
      <c r="E7306" s="1" t="str">
        <f>INDEX(Protocol[Mark],MATCH(C7306,Protocol[Step],0))</f>
        <v>9Rot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498010003</v>
      </c>
      <c r="H7306" s="134">
        <f>Systematic[[#This Row],[SampleVariableLabel]]+100*Systematic[[#This Row],[State]]</f>
        <v>498011103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498</v>
      </c>
      <c r="B7307" s="1">
        <f>IF(C7307=0,IF(B7306=Protocol!$V$20,1,B7306+1),B7306)</f>
        <v>1</v>
      </c>
      <c r="C7307" s="1">
        <f>IF(C7306+1=Protocol!$V$21,0,C7306+1)</f>
        <v>12</v>
      </c>
      <c r="D7307" s="1">
        <f t="shared" si="245"/>
        <v>4</v>
      </c>
      <c r="E7307" s="1" t="str">
        <f>INDEX(Protocol[Mark],MATCH(C7307,Protocol[Step],0))</f>
        <v>10Ama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498010004</v>
      </c>
      <c r="H7307" s="134">
        <f>Systematic[[#This Row],[SampleVariableLabel]]+100*Systematic[[#This Row],[State]]</f>
        <v>498011204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499</v>
      </c>
      <c r="B7308" s="1">
        <f>IF(C7308=0,IF(B7307=Protocol!$V$20,1,B7307+1),B7307)</f>
        <v>1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0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499010005</v>
      </c>
      <c r="H7308" s="134">
        <f>Systematic[[#This Row],[SampleVariableLabel]]+100*Systematic[[#This Row],[State]]</f>
        <v>499010005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499</v>
      </c>
      <c r="B7309" s="1">
        <f>IF(C7309=0,IF(B7308=Protocol!$V$20,1,B7308+1),B7308)</f>
        <v>1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1D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499010006</v>
      </c>
      <c r="H7309" s="134">
        <f>Systematic[[#This Row],[SampleVariableLabel]]+100*Systematic[[#This Row],[State]]</f>
        <v>499010106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499</v>
      </c>
      <c r="B7310" s="1">
        <f>IF(C7310=0,IF(B7309=Protocol!$V$20,1,B7309+1),B7309)</f>
        <v>1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(M.1)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499010001</v>
      </c>
      <c r="H7310" s="134">
        <f>Systematic[[#This Row],[SampleVariableLabel]]+100*Systematic[[#This Row],[State]]</f>
        <v>499010201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499</v>
      </c>
      <c r="B7311" s="1">
        <f>IF(C7311=0,IF(B7310=Protocol!$V$20,1,B7310+1),B7310)</f>
        <v>1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2Oct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499010002</v>
      </c>
      <c r="H7311" s="134">
        <f>Systematic[[#This Row],[SampleVariableLabel]]+100*Systematic[[#This Row],[State]]</f>
        <v>499010302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499</v>
      </c>
      <c r="B7312" s="1">
        <f>IF(C7312=0,IF(B7311=Protocol!$V$20,1,B7311+1),B7311)</f>
        <v>1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3M2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499010003</v>
      </c>
      <c r="H7312" s="134">
        <f>Systematic[[#This Row],[SampleVariableLabel]]+100*Systematic[[#This Row],[State]]</f>
        <v>499010403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499</v>
      </c>
      <c r="B7313" s="1">
        <f>IF(C7313=0,IF(B7312=Protocol!$V$20,1,B7312+1),B7312)</f>
        <v>1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M(c)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499010004</v>
      </c>
      <c r="H7313" s="134">
        <f>Systematic[[#This Row],[SampleVariableLabel]]+100*Systematic[[#This Row],[State]]</f>
        <v>499010504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499</v>
      </c>
      <c r="B7314" s="1">
        <f>IF(C7314=0,IF(B7313=Protocol!$V$20,1,B7313+1),B7313)</f>
        <v>1</v>
      </c>
      <c r="C7314" s="1">
        <f>IF(C7313+1=Protocol!$V$21,0,C7313+1)</f>
        <v>6</v>
      </c>
      <c r="D7314" s="1">
        <f t="shared" si="245"/>
        <v>5</v>
      </c>
      <c r="E7314" s="1" t="str">
        <f>INDEX(Protocol[Mark],MATCH(C7314,Protocol[Step],0))</f>
        <v>4P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499010005</v>
      </c>
      <c r="H7314" s="134">
        <f>Systematic[[#This Row],[SampleVariableLabel]]+100*Systematic[[#This Row],[State]]</f>
        <v>499010605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499</v>
      </c>
      <c r="B7315" s="1">
        <f>IF(C7315=0,IF(B7314=Protocol!$V$20,1,B7314+1),B7314)</f>
        <v>1</v>
      </c>
      <c r="C7315" s="1">
        <f>IF(C7314+1=Protocol!$V$21,0,C7314+1)</f>
        <v>7</v>
      </c>
      <c r="D7315" s="1">
        <f t="shared" si="245"/>
        <v>6</v>
      </c>
      <c r="E7315" s="1" t="str">
        <f>INDEX(Protocol[Mark],MATCH(C7315,Protocol[Step],0))</f>
        <v>5G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499010006</v>
      </c>
      <c r="H7315" s="134">
        <f>Systematic[[#This Row],[SampleVariableLabel]]+100*Systematic[[#This Row],[State]]</f>
        <v>499010706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499</v>
      </c>
      <c r="B7316" s="1">
        <f>IF(C7316=0,IF(B7315=Protocol!$V$20,1,B7315+1),B7315)</f>
        <v>1</v>
      </c>
      <c r="C7316" s="1">
        <f>IF(C7315+1=Protocol!$V$21,0,C7315+1)</f>
        <v>8</v>
      </c>
      <c r="D7316" s="1">
        <f t="shared" si="245"/>
        <v>1</v>
      </c>
      <c r="E7316" s="1" t="str">
        <f>INDEX(Protocol[Mark],MATCH(C7316,Protocol[Step],0))</f>
        <v>6S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499010001</v>
      </c>
      <c r="H7316" s="134">
        <f>Systematic[[#This Row],[SampleVariableLabel]]+100*Systematic[[#This Row],[State]]</f>
        <v>499010801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499</v>
      </c>
      <c r="B7317" s="1">
        <f>IF(C7317=0,IF(B7316=Protocol!$V$20,1,B7316+1),B7316)</f>
        <v>1</v>
      </c>
      <c r="C7317" s="1">
        <f>IF(C7316+1=Protocol!$V$21,0,C7316+1)</f>
        <v>9</v>
      </c>
      <c r="D7317" s="1">
        <f t="shared" si="245"/>
        <v>2</v>
      </c>
      <c r="E7317" s="1" t="str">
        <f>INDEX(Protocol[Mark],MATCH(C7317,Protocol[Step],0))</f>
        <v>7Gp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499010002</v>
      </c>
      <c r="H7317" s="134">
        <f>Systematic[[#This Row],[SampleVariableLabel]]+100*Systematic[[#This Row],[State]]</f>
        <v>499010902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499</v>
      </c>
      <c r="B7318" s="1">
        <f>IF(C7318=0,IF(B7317=Protocol!$V$20,1,B7317+1),B7317)</f>
        <v>1</v>
      </c>
      <c r="C7318" s="1">
        <f>IF(C7317+1=Protocol!$V$21,0,C7317+1)</f>
        <v>10</v>
      </c>
      <c r="D7318" s="1">
        <f t="shared" si="245"/>
        <v>3</v>
      </c>
      <c r="E7318" s="1" t="str">
        <f>INDEX(Protocol[Mark],MATCH(C7318,Protocol[Step],0))</f>
        <v>8U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499010003</v>
      </c>
      <c r="H7318" s="134">
        <f>Systematic[[#This Row],[SampleVariableLabel]]+100*Systematic[[#This Row],[State]]</f>
        <v>499011003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499</v>
      </c>
      <c r="B7319" s="1">
        <f>IF(C7319=0,IF(B7318=Protocol!$V$20,1,B7318+1),B7318)</f>
        <v>1</v>
      </c>
      <c r="C7319" s="1">
        <f>IF(C7318+1=Protocol!$V$21,0,C7318+1)</f>
        <v>11</v>
      </c>
      <c r="D7319" s="1">
        <f t="shared" si="245"/>
        <v>4</v>
      </c>
      <c r="E7319" s="1" t="str">
        <f>INDEX(Protocol[Mark],MATCH(C7319,Protocol[Step],0))</f>
        <v>9Rot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499010004</v>
      </c>
      <c r="H7319" s="134">
        <f>Systematic[[#This Row],[SampleVariableLabel]]+100*Systematic[[#This Row],[State]]</f>
        <v>499011104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499</v>
      </c>
      <c r="B7320" s="1">
        <f>IF(C7320=0,IF(B7319=Protocol!$V$20,1,B7319+1),B7319)</f>
        <v>1</v>
      </c>
      <c r="C7320" s="1">
        <f>IF(C7319+1=Protocol!$V$21,0,C7319+1)</f>
        <v>12</v>
      </c>
      <c r="D7320" s="1">
        <f t="shared" si="245"/>
        <v>5</v>
      </c>
      <c r="E7320" s="1" t="str">
        <f>INDEX(Protocol[Mark],MATCH(C7320,Protocol[Step],0))</f>
        <v>10Ama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499010005</v>
      </c>
      <c r="H7320" s="134">
        <f>Systematic[[#This Row],[SampleVariableLabel]]+100*Systematic[[#This Row],[State]]</f>
        <v>499011205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500</v>
      </c>
      <c r="B7321" s="1">
        <f>IF(C7321=0,IF(B7320=Protocol!$V$20,1,B7320+1),B7320)</f>
        <v>1</v>
      </c>
      <c r="C7321" s="1">
        <f>IF(C7320+1=Protocol!$V$21,0,C7320+1)</f>
        <v>0</v>
      </c>
      <c r="D7321" s="1">
        <f t="shared" si="245"/>
        <v>6</v>
      </c>
      <c r="E7321" s="1" t="str">
        <f>INDEX(Protocol[Mark],MATCH(C7321,Protocol[Step],0))</f>
        <v>0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500010006</v>
      </c>
      <c r="H7321" s="134">
        <f>Systematic[[#This Row],[SampleVariableLabel]]+100*Systematic[[#This Row],[State]]</f>
        <v>500010006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500</v>
      </c>
      <c r="B7322" s="1">
        <f>IF(C7322=0,IF(B7321=Protocol!$V$20,1,B7321+1),B7321)</f>
        <v>1</v>
      </c>
      <c r="C7322" s="1">
        <f>IF(C7321+1=Protocol!$V$21,0,C7321+1)</f>
        <v>1</v>
      </c>
      <c r="D7322" s="1">
        <f t="shared" si="245"/>
        <v>1</v>
      </c>
      <c r="E7322" s="1" t="str">
        <f>INDEX(Protocol[Mark],MATCH(C7322,Protocol[Step],0))</f>
        <v>1D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500010001</v>
      </c>
      <c r="H7322" s="134">
        <f>Systematic[[#This Row],[SampleVariableLabel]]+100*Systematic[[#This Row],[State]]</f>
        <v>500010101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500</v>
      </c>
      <c r="B7323" s="1">
        <f>IF(C7323=0,IF(B7322=Protocol!$V$20,1,B7322+1),B7322)</f>
        <v>1</v>
      </c>
      <c r="C7323" s="1">
        <f>IF(C7322+1=Protocol!$V$21,0,C7322+1)</f>
        <v>2</v>
      </c>
      <c r="D7323" s="1">
        <f t="shared" si="245"/>
        <v>2</v>
      </c>
      <c r="E7323" s="1" t="str">
        <f>INDEX(Protocol[Mark],MATCH(C7323,Protocol[Step],0))</f>
        <v>(M.1)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500010002</v>
      </c>
      <c r="H7323" s="134">
        <f>Systematic[[#This Row],[SampleVariableLabel]]+100*Systematic[[#This Row],[State]]</f>
        <v>500010202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500</v>
      </c>
      <c r="B7324" s="1">
        <f>IF(C7324=0,IF(B7323=Protocol!$V$20,1,B7323+1),B7323)</f>
        <v>1</v>
      </c>
      <c r="C7324" s="1">
        <f>IF(C7323+1=Protocol!$V$21,0,C7323+1)</f>
        <v>3</v>
      </c>
      <c r="D7324" s="1">
        <f t="shared" si="245"/>
        <v>3</v>
      </c>
      <c r="E7324" s="1" t="str">
        <f>INDEX(Protocol[Mark],MATCH(C7324,Protocol[Step],0))</f>
        <v>2Oct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500010003</v>
      </c>
      <c r="H7324" s="134">
        <f>Systematic[[#This Row],[SampleVariableLabel]]+100*Systematic[[#This Row],[State]]</f>
        <v>500010303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500</v>
      </c>
      <c r="B7325" s="1">
        <f>IF(C7325=0,IF(B7324=Protocol!$V$20,1,B7324+1),B7324)</f>
        <v>1</v>
      </c>
      <c r="C7325" s="1">
        <f>IF(C7324+1=Protocol!$V$21,0,C7324+1)</f>
        <v>4</v>
      </c>
      <c r="D7325" s="1">
        <f t="shared" si="245"/>
        <v>4</v>
      </c>
      <c r="E7325" s="1" t="str">
        <f>INDEX(Protocol[Mark],MATCH(C7325,Protocol[Step],0))</f>
        <v>3M2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500010004</v>
      </c>
      <c r="H7325" s="134">
        <f>Systematic[[#This Row],[SampleVariableLabel]]+100*Systematic[[#This Row],[State]]</f>
        <v>500010404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500</v>
      </c>
      <c r="B7326" s="1">
        <f>IF(C7326=0,IF(B7325=Protocol!$V$20,1,B7325+1),B7325)</f>
        <v>1</v>
      </c>
      <c r="C7326" s="1">
        <f>IF(C7325+1=Protocol!$V$21,0,C7325+1)</f>
        <v>5</v>
      </c>
      <c r="D7326" s="1">
        <f t="shared" si="245"/>
        <v>5</v>
      </c>
      <c r="E7326" s="1" t="str">
        <f>INDEX(Protocol[Mark],MATCH(C7326,Protocol[Step],0))</f>
        <v>M(c)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500010005</v>
      </c>
      <c r="H7326" s="134">
        <f>Systematic[[#This Row],[SampleVariableLabel]]+100*Systematic[[#This Row],[State]]</f>
        <v>500010505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500</v>
      </c>
      <c r="B7327" s="1">
        <f>IF(C7327=0,IF(B7326=Protocol!$V$20,1,B7326+1),B7326)</f>
        <v>1</v>
      </c>
      <c r="C7327" s="1">
        <f>IF(C7326+1=Protocol!$V$21,0,C7326+1)</f>
        <v>6</v>
      </c>
      <c r="D7327" s="1">
        <f t="shared" si="245"/>
        <v>6</v>
      </c>
      <c r="E7327" s="1" t="str">
        <f>INDEX(Protocol[Mark],MATCH(C7327,Protocol[Step],0))</f>
        <v>4P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500010006</v>
      </c>
      <c r="H7327" s="134">
        <f>Systematic[[#This Row],[SampleVariableLabel]]+100*Systematic[[#This Row],[State]]</f>
        <v>500010606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500</v>
      </c>
      <c r="B7328" s="1">
        <f>IF(C7328=0,IF(B7327=Protocol!$V$20,1,B7327+1),B7327)</f>
        <v>1</v>
      </c>
      <c r="C7328" s="1">
        <f>IF(C7327+1=Protocol!$V$21,0,C7327+1)</f>
        <v>7</v>
      </c>
      <c r="D7328" s="1">
        <f t="shared" si="245"/>
        <v>1</v>
      </c>
      <c r="E7328" s="1" t="str">
        <f>INDEX(Protocol[Mark],MATCH(C7328,Protocol[Step],0))</f>
        <v>5G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500010001</v>
      </c>
      <c r="H7328" s="134">
        <f>Systematic[[#This Row],[SampleVariableLabel]]+100*Systematic[[#This Row],[State]]</f>
        <v>500010701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500</v>
      </c>
      <c r="B7329" s="1">
        <f>IF(C7329=0,IF(B7328=Protocol!$V$20,1,B7328+1),B7328)</f>
        <v>1</v>
      </c>
      <c r="C7329" s="1">
        <f>IF(C7328+1=Protocol!$V$21,0,C7328+1)</f>
        <v>8</v>
      </c>
      <c r="D7329" s="1">
        <f t="shared" si="245"/>
        <v>2</v>
      </c>
      <c r="E7329" s="1" t="str">
        <f>INDEX(Protocol[Mark],MATCH(C7329,Protocol[Step],0))</f>
        <v>6S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500010002</v>
      </c>
      <c r="H7329" s="134">
        <f>Systematic[[#This Row],[SampleVariableLabel]]+100*Systematic[[#This Row],[State]]</f>
        <v>500010802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500</v>
      </c>
      <c r="B7330" s="1">
        <f>IF(C7330=0,IF(B7329=Protocol!$V$20,1,B7329+1),B7329)</f>
        <v>1</v>
      </c>
      <c r="C7330" s="1">
        <f>IF(C7329+1=Protocol!$V$21,0,C7329+1)</f>
        <v>9</v>
      </c>
      <c r="D7330" s="1">
        <f t="shared" si="245"/>
        <v>3</v>
      </c>
      <c r="E7330" s="1" t="str">
        <f>INDEX(Protocol[Mark],MATCH(C7330,Protocol[Step],0))</f>
        <v>7Gp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500010003</v>
      </c>
      <c r="H7330" s="134">
        <f>Systematic[[#This Row],[SampleVariableLabel]]+100*Systematic[[#This Row],[State]]</f>
        <v>500010903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500</v>
      </c>
      <c r="B7331" s="1">
        <f>IF(C7331=0,IF(B7330=Protocol!$V$20,1,B7330+1),B7330)</f>
        <v>1</v>
      </c>
      <c r="C7331" s="1">
        <f>IF(C7330+1=Protocol!$V$21,0,C7330+1)</f>
        <v>10</v>
      </c>
      <c r="D7331" s="1">
        <f t="shared" si="245"/>
        <v>4</v>
      </c>
      <c r="E7331" s="1" t="str">
        <f>INDEX(Protocol[Mark],MATCH(C7331,Protocol[Step],0))</f>
        <v>8U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500010004</v>
      </c>
      <c r="H7331" s="134">
        <f>Systematic[[#This Row],[SampleVariableLabel]]+100*Systematic[[#This Row],[State]]</f>
        <v>500011004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500</v>
      </c>
      <c r="B7332" s="1">
        <f>IF(C7332=0,IF(B7331=Protocol!$V$20,1,B7331+1),B7331)</f>
        <v>1</v>
      </c>
      <c r="C7332" s="1">
        <f>IF(C7331+1=Protocol!$V$21,0,C7331+1)</f>
        <v>11</v>
      </c>
      <c r="D7332" s="1">
        <f t="shared" si="245"/>
        <v>5</v>
      </c>
      <c r="E7332" s="1" t="str">
        <f>INDEX(Protocol[Mark],MATCH(C7332,Protocol[Step],0))</f>
        <v>9Rot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500010005</v>
      </c>
      <c r="H7332" s="134">
        <f>Systematic[[#This Row],[SampleVariableLabel]]+100*Systematic[[#This Row],[State]]</f>
        <v>500011105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500</v>
      </c>
      <c r="B7333" s="1">
        <f>IF(C7333=0,IF(B7332=Protocol!$V$20,1,B7332+1),B7332)</f>
        <v>1</v>
      </c>
      <c r="C7333" s="1">
        <f>IF(C7332+1=Protocol!$V$21,0,C7332+1)</f>
        <v>12</v>
      </c>
      <c r="D7333" s="1">
        <f t="shared" si="245"/>
        <v>6</v>
      </c>
      <c r="E7333" s="1" t="str">
        <f>INDEX(Protocol[Mark],MATCH(C7333,Protocol[Step],0))</f>
        <v>10Ama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500010006</v>
      </c>
      <c r="H7333" s="134">
        <f>Systematic[[#This Row],[SampleVariableLabel]]+100*Systematic[[#This Row],[State]]</f>
        <v>500011206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501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0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501010001</v>
      </c>
      <c r="H7334" s="134">
        <f>Systematic[[#This Row],[SampleVariableLabel]]+100*Systematic[[#This Row],[State]]</f>
        <v>501010001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501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1D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501010002</v>
      </c>
      <c r="H7335" s="134">
        <f>Systematic[[#This Row],[SampleVariableLabel]]+100*Systematic[[#This Row],[State]]</f>
        <v>501010102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501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(M.1)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501010003</v>
      </c>
      <c r="H7336" s="134">
        <f>Systematic[[#This Row],[SampleVariableLabel]]+100*Systematic[[#This Row],[State]]</f>
        <v>501010203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501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2Oct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501010004</v>
      </c>
      <c r="H7337" s="134">
        <f>Systematic[[#This Row],[SampleVariableLabel]]+100*Systematic[[#This Row],[State]]</f>
        <v>501010304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501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3M2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501010005</v>
      </c>
      <c r="H7338" s="134">
        <f>Systematic[[#This Row],[SampleVariableLabel]]+100*Systematic[[#This Row],[State]]</f>
        <v>501010405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501</v>
      </c>
      <c r="B7339" s="1">
        <f>IF(C7339=0,IF(B7338=Protocol!$V$20,1,B7338+1),B7338)</f>
        <v>1</v>
      </c>
      <c r="C7339" s="1">
        <f>IF(C7338+1=Protocol!$V$21,0,C7338+1)</f>
        <v>5</v>
      </c>
      <c r="D7339" s="1">
        <f t="shared" si="245"/>
        <v>6</v>
      </c>
      <c r="E7339" s="1" t="str">
        <f>INDEX(Protocol[Mark],MATCH(C7339,Protocol[Step],0))</f>
        <v>M(c)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501010006</v>
      </c>
      <c r="H7339" s="134">
        <f>Systematic[[#This Row],[SampleVariableLabel]]+100*Systematic[[#This Row],[State]]</f>
        <v>501010506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501</v>
      </c>
      <c r="B7340" s="1">
        <f>IF(C7340=0,IF(B7339=Protocol!$V$20,1,B7339+1),B7339)</f>
        <v>1</v>
      </c>
      <c r="C7340" s="1">
        <f>IF(C7339+1=Protocol!$V$21,0,C7339+1)</f>
        <v>6</v>
      </c>
      <c r="D7340" s="1">
        <f t="shared" si="245"/>
        <v>1</v>
      </c>
      <c r="E7340" s="1" t="str">
        <f>INDEX(Protocol[Mark],MATCH(C7340,Protocol[Step],0))</f>
        <v>4P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501010001</v>
      </c>
      <c r="H7340" s="134">
        <f>Systematic[[#This Row],[SampleVariableLabel]]+100*Systematic[[#This Row],[State]]</f>
        <v>501010601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501</v>
      </c>
      <c r="B7341" s="1">
        <f>IF(C7341=0,IF(B7340=Protocol!$V$20,1,B7340+1),B7340)</f>
        <v>1</v>
      </c>
      <c r="C7341" s="1">
        <f>IF(C7340+1=Protocol!$V$21,0,C7340+1)</f>
        <v>7</v>
      </c>
      <c r="D7341" s="1">
        <f t="shared" si="245"/>
        <v>2</v>
      </c>
      <c r="E7341" s="1" t="str">
        <f>INDEX(Protocol[Mark],MATCH(C7341,Protocol[Step],0))</f>
        <v>5G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501010002</v>
      </c>
      <c r="H7341" s="134">
        <f>Systematic[[#This Row],[SampleVariableLabel]]+100*Systematic[[#This Row],[State]]</f>
        <v>501010702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501</v>
      </c>
      <c r="B7342" s="1">
        <f>IF(C7342=0,IF(B7341=Protocol!$V$20,1,B7341+1),B7341)</f>
        <v>1</v>
      </c>
      <c r="C7342" s="1">
        <f>IF(C7341+1=Protocol!$V$21,0,C7341+1)</f>
        <v>8</v>
      </c>
      <c r="D7342" s="1">
        <f t="shared" si="245"/>
        <v>3</v>
      </c>
      <c r="E7342" s="1" t="str">
        <f>INDEX(Protocol[Mark],MATCH(C7342,Protocol[Step],0))</f>
        <v>6S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501010003</v>
      </c>
      <c r="H7342" s="134">
        <f>Systematic[[#This Row],[SampleVariableLabel]]+100*Systematic[[#This Row],[State]]</f>
        <v>501010803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501</v>
      </c>
      <c r="B7343" s="1">
        <f>IF(C7343=0,IF(B7342=Protocol!$V$20,1,B7342+1),B7342)</f>
        <v>1</v>
      </c>
      <c r="C7343" s="1">
        <f>IF(C7342+1=Protocol!$V$21,0,C7342+1)</f>
        <v>9</v>
      </c>
      <c r="D7343" s="1">
        <f t="shared" si="245"/>
        <v>4</v>
      </c>
      <c r="E7343" s="1" t="str">
        <f>INDEX(Protocol[Mark],MATCH(C7343,Protocol[Step],0))</f>
        <v>7Gp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501010004</v>
      </c>
      <c r="H7343" s="134">
        <f>Systematic[[#This Row],[SampleVariableLabel]]+100*Systematic[[#This Row],[State]]</f>
        <v>501010904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501</v>
      </c>
      <c r="B7344" s="1">
        <f>IF(C7344=0,IF(B7343=Protocol!$V$20,1,B7343+1),B7343)</f>
        <v>1</v>
      </c>
      <c r="C7344" s="1">
        <f>IF(C7343+1=Protocol!$V$21,0,C7343+1)</f>
        <v>10</v>
      </c>
      <c r="D7344" s="1">
        <f t="shared" si="245"/>
        <v>5</v>
      </c>
      <c r="E7344" s="1" t="str">
        <f>INDEX(Protocol[Mark],MATCH(C7344,Protocol[Step],0))</f>
        <v>8U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501010005</v>
      </c>
      <c r="H7344" s="134">
        <f>Systematic[[#This Row],[SampleVariableLabel]]+100*Systematic[[#This Row],[State]]</f>
        <v>501011005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501</v>
      </c>
      <c r="B7345" s="1">
        <f>IF(C7345=0,IF(B7344=Protocol!$V$20,1,B7344+1),B7344)</f>
        <v>1</v>
      </c>
      <c r="C7345" s="1">
        <f>IF(C7344+1=Protocol!$V$21,0,C7344+1)</f>
        <v>11</v>
      </c>
      <c r="D7345" s="1">
        <f t="shared" si="245"/>
        <v>6</v>
      </c>
      <c r="E7345" s="1" t="str">
        <f>INDEX(Protocol[Mark],MATCH(C7345,Protocol[Step],0))</f>
        <v>9Rot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501010006</v>
      </c>
      <c r="H7345" s="134">
        <f>Systematic[[#This Row],[SampleVariableLabel]]+100*Systematic[[#This Row],[State]]</f>
        <v>501011106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501</v>
      </c>
      <c r="B7346" s="1">
        <f>IF(C7346=0,IF(B7345=Protocol!$V$20,1,B7345+1),B7345)</f>
        <v>1</v>
      </c>
      <c r="C7346" s="1">
        <f>IF(C7345+1=Protocol!$V$21,0,C7345+1)</f>
        <v>12</v>
      </c>
      <c r="D7346" s="1">
        <f t="shared" si="245"/>
        <v>1</v>
      </c>
      <c r="E7346" s="1" t="str">
        <f>INDEX(Protocol[Mark],MATCH(C7346,Protocol[Step],0))</f>
        <v>10Ama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501010001</v>
      </c>
      <c r="H7346" s="134">
        <f>Systematic[[#This Row],[SampleVariableLabel]]+100*Systematic[[#This Row],[State]]</f>
        <v>501011201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502</v>
      </c>
      <c r="B7347" s="1">
        <f>IF(C7347=0,IF(B7346=Protocol!$V$20,1,B7346+1),B7346)</f>
        <v>1</v>
      </c>
      <c r="C7347" s="1">
        <f>IF(C7346+1=Protocol!$V$21,0,C7346+1)</f>
        <v>0</v>
      </c>
      <c r="D7347" s="1">
        <f t="shared" si="245"/>
        <v>2</v>
      </c>
      <c r="E7347" s="1" t="str">
        <f>INDEX(Protocol[Mark],MATCH(C7347,Protocol[Step],0))</f>
        <v>0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502010002</v>
      </c>
      <c r="H7347" s="134">
        <f>Systematic[[#This Row],[SampleVariableLabel]]+100*Systematic[[#This Row],[State]]</f>
        <v>502010002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502</v>
      </c>
      <c r="B7348" s="1">
        <f>IF(C7348=0,IF(B7347=Protocol!$V$20,1,B7347+1),B7347)</f>
        <v>1</v>
      </c>
      <c r="C7348" s="1">
        <f>IF(C7347+1=Protocol!$V$21,0,C7347+1)</f>
        <v>1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502010003</v>
      </c>
      <c r="H7348" s="134">
        <f>Systematic[[#This Row],[SampleVariableLabel]]+100*Systematic[[#This Row],[State]]</f>
        <v>502010103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502</v>
      </c>
      <c r="B7349" s="1">
        <f>IF(C7349=0,IF(B7348=Protocol!$V$20,1,B7348+1),B7348)</f>
        <v>1</v>
      </c>
      <c r="C7349" s="1">
        <f>IF(C7348+1=Protocol!$V$21,0,C7348+1)</f>
        <v>2</v>
      </c>
      <c r="D7349" s="1">
        <f t="shared" si="245"/>
        <v>4</v>
      </c>
      <c r="E7349" s="1" t="str">
        <f>INDEX(Protocol[Mark],MATCH(C7349,Protocol[Step],0))</f>
        <v>(M.1)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502010004</v>
      </c>
      <c r="H7349" s="134">
        <f>Systematic[[#This Row],[SampleVariableLabel]]+100*Systematic[[#This Row],[State]]</f>
        <v>502010204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502</v>
      </c>
      <c r="B7350" s="1">
        <f>IF(C7350=0,IF(B7349=Protocol!$V$20,1,B7349+1),B7349)</f>
        <v>1</v>
      </c>
      <c r="C7350" s="1">
        <f>IF(C7349+1=Protocol!$V$21,0,C7349+1)</f>
        <v>3</v>
      </c>
      <c r="D7350" s="1">
        <f t="shared" si="245"/>
        <v>5</v>
      </c>
      <c r="E7350" s="1" t="str">
        <f>INDEX(Protocol[Mark],MATCH(C7350,Protocol[Step],0))</f>
        <v>2Oct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502010005</v>
      </c>
      <c r="H7350" s="134">
        <f>Systematic[[#This Row],[SampleVariableLabel]]+100*Systematic[[#This Row],[State]]</f>
        <v>502010305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502</v>
      </c>
      <c r="B7351" s="1">
        <f>IF(C7351=0,IF(B7350=Protocol!$V$20,1,B7350+1),B7350)</f>
        <v>1</v>
      </c>
      <c r="C7351" s="1">
        <f>IF(C7350+1=Protocol!$V$21,0,C7350+1)</f>
        <v>4</v>
      </c>
      <c r="D7351" s="1">
        <f t="shared" si="245"/>
        <v>6</v>
      </c>
      <c r="E7351" s="1" t="str">
        <f>INDEX(Protocol[Mark],MATCH(C7351,Protocol[Step],0))</f>
        <v>3M2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502010006</v>
      </c>
      <c r="H7351" s="134">
        <f>Systematic[[#This Row],[SampleVariableLabel]]+100*Systematic[[#This Row],[State]]</f>
        <v>502010406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502</v>
      </c>
      <c r="B7352" s="1">
        <f>IF(C7352=0,IF(B7351=Protocol!$V$20,1,B7351+1),B7351)</f>
        <v>1</v>
      </c>
      <c r="C7352" s="1">
        <f>IF(C7351+1=Protocol!$V$21,0,C7351+1)</f>
        <v>5</v>
      </c>
      <c r="D7352" s="1">
        <f t="shared" si="245"/>
        <v>1</v>
      </c>
      <c r="E7352" s="1" t="str">
        <f>INDEX(Protocol[Mark],MATCH(C7352,Protocol[Step],0))</f>
        <v>M(c)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502010001</v>
      </c>
      <c r="H7352" s="134">
        <f>Systematic[[#This Row],[SampleVariableLabel]]+100*Systematic[[#This Row],[State]]</f>
        <v>502010501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502</v>
      </c>
      <c r="B7353" s="1">
        <f>IF(C7353=0,IF(B7352=Protocol!$V$20,1,B7352+1),B7352)</f>
        <v>1</v>
      </c>
      <c r="C7353" s="1">
        <f>IF(C7352+1=Protocol!$V$21,0,C7352+1)</f>
        <v>6</v>
      </c>
      <c r="D7353" s="1">
        <f t="shared" si="245"/>
        <v>2</v>
      </c>
      <c r="E7353" s="1" t="str">
        <f>INDEX(Protocol[Mark],MATCH(C7353,Protocol[Step],0))</f>
        <v>4P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502010002</v>
      </c>
      <c r="H7353" s="134">
        <f>Systematic[[#This Row],[SampleVariableLabel]]+100*Systematic[[#This Row],[State]]</f>
        <v>502010602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502</v>
      </c>
      <c r="B7354" s="1">
        <f>IF(C7354=0,IF(B7353=Protocol!$V$20,1,B7353+1),B7353)</f>
        <v>1</v>
      </c>
      <c r="C7354" s="1">
        <f>IF(C7353+1=Protocol!$V$21,0,C7353+1)</f>
        <v>7</v>
      </c>
      <c r="D7354" s="1">
        <f t="shared" si="245"/>
        <v>3</v>
      </c>
      <c r="E7354" s="1" t="str">
        <f>INDEX(Protocol[Mark],MATCH(C7354,Protocol[Step],0))</f>
        <v>5G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502010003</v>
      </c>
      <c r="H7354" s="134">
        <f>Systematic[[#This Row],[SampleVariableLabel]]+100*Systematic[[#This Row],[State]]</f>
        <v>502010703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502</v>
      </c>
      <c r="B7355" s="1">
        <f>IF(C7355=0,IF(B7354=Protocol!$V$20,1,B7354+1),B7354)</f>
        <v>1</v>
      </c>
      <c r="C7355" s="1">
        <f>IF(C7354+1=Protocol!$V$21,0,C7354+1)</f>
        <v>8</v>
      </c>
      <c r="D7355" s="1">
        <f t="shared" si="245"/>
        <v>4</v>
      </c>
      <c r="E7355" s="1" t="str">
        <f>INDEX(Protocol[Mark],MATCH(C7355,Protocol[Step],0))</f>
        <v>6S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502010004</v>
      </c>
      <c r="H7355" s="134">
        <f>Systematic[[#This Row],[SampleVariableLabel]]+100*Systematic[[#This Row],[State]]</f>
        <v>502010804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502</v>
      </c>
      <c r="B7356" s="1">
        <f>IF(C7356=0,IF(B7355=Protocol!$V$20,1,B7355+1),B7355)</f>
        <v>1</v>
      </c>
      <c r="C7356" s="1">
        <f>IF(C7355+1=Protocol!$V$21,0,C7355+1)</f>
        <v>9</v>
      </c>
      <c r="D7356" s="1">
        <f t="shared" si="245"/>
        <v>5</v>
      </c>
      <c r="E7356" s="1" t="str">
        <f>INDEX(Protocol[Mark],MATCH(C7356,Protocol[Step],0))</f>
        <v>7Gp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502010005</v>
      </c>
      <c r="H7356" s="134">
        <f>Systematic[[#This Row],[SampleVariableLabel]]+100*Systematic[[#This Row],[State]]</f>
        <v>502010905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502</v>
      </c>
      <c r="B7357" s="1">
        <f>IF(C7357=0,IF(B7356=Protocol!$V$20,1,B7356+1),B7356)</f>
        <v>1</v>
      </c>
      <c r="C7357" s="1">
        <f>IF(C7356+1=Protocol!$V$21,0,C7356+1)</f>
        <v>10</v>
      </c>
      <c r="D7357" s="1">
        <f t="shared" si="245"/>
        <v>6</v>
      </c>
      <c r="E7357" s="1" t="str">
        <f>INDEX(Protocol[Mark],MATCH(C7357,Protocol[Step],0))</f>
        <v>8U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502010006</v>
      </c>
      <c r="H7357" s="134">
        <f>Systematic[[#This Row],[SampleVariableLabel]]+100*Systematic[[#This Row],[State]]</f>
        <v>502011006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502</v>
      </c>
      <c r="B7358" s="1">
        <f>IF(C7358=0,IF(B7357=Protocol!$V$20,1,B7357+1),B7357)</f>
        <v>1</v>
      </c>
      <c r="C7358" s="1">
        <f>IF(C7357+1=Protocol!$V$21,0,C7357+1)</f>
        <v>11</v>
      </c>
      <c r="D7358" s="1">
        <f t="shared" si="245"/>
        <v>1</v>
      </c>
      <c r="E7358" s="1" t="str">
        <f>INDEX(Protocol[Mark],MATCH(C7358,Protocol[Step],0))</f>
        <v>9Rot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502010001</v>
      </c>
      <c r="H7358" s="134">
        <f>Systematic[[#This Row],[SampleVariableLabel]]+100*Systematic[[#This Row],[State]]</f>
        <v>502011101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502</v>
      </c>
      <c r="B7359" s="1">
        <f>IF(C7359=0,IF(B7358=Protocol!$V$20,1,B7358+1),B7358)</f>
        <v>1</v>
      </c>
      <c r="C7359" s="1">
        <f>IF(C7358+1=Protocol!$V$21,0,C7358+1)</f>
        <v>12</v>
      </c>
      <c r="D7359" s="1">
        <f t="shared" si="245"/>
        <v>2</v>
      </c>
      <c r="E7359" s="1" t="str">
        <f>INDEX(Protocol[Mark],MATCH(C7359,Protocol[Step],0))</f>
        <v>10Ama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502010002</v>
      </c>
      <c r="H7359" s="134">
        <f>Systematic[[#This Row],[SampleVariableLabel]]+100*Systematic[[#This Row],[State]]</f>
        <v>502011202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503</v>
      </c>
      <c r="B7360" s="1">
        <f>IF(C7360=0,IF(B7359=Protocol!$V$20,1,B7359+1),B7359)</f>
        <v>1</v>
      </c>
      <c r="C7360" s="1">
        <f>IF(C7359+1=Protocol!$V$21,0,C7359+1)</f>
        <v>0</v>
      </c>
      <c r="D7360" s="1">
        <f t="shared" si="245"/>
        <v>3</v>
      </c>
      <c r="E7360" s="1" t="str">
        <f>INDEX(Protocol[Mark],MATCH(C7360,Protocol[Step],0))</f>
        <v>0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503010003</v>
      </c>
      <c r="H7360" s="134">
        <f>Systematic[[#This Row],[SampleVariableLabel]]+100*Systematic[[#This Row],[State]]</f>
        <v>503010003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503</v>
      </c>
      <c r="B7361" s="1">
        <f>IF(C7361=0,IF(B7360=Protocol!$V$20,1,B7360+1),B7360)</f>
        <v>1</v>
      </c>
      <c r="C7361" s="1">
        <f>IF(C7360+1=Protocol!$V$21,0,C7360+1)</f>
        <v>1</v>
      </c>
      <c r="D7361" s="1">
        <f t="shared" si="245"/>
        <v>4</v>
      </c>
      <c r="E7361" s="1" t="str">
        <f>INDEX(Protocol[Mark],MATCH(C7361,Protocol[Step],0))</f>
        <v>1D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503010004</v>
      </c>
      <c r="H7361" s="134">
        <f>Systematic[[#This Row],[SampleVariableLabel]]+100*Systematic[[#This Row],[State]]</f>
        <v>503010104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503</v>
      </c>
      <c r="B7362" s="1">
        <f>IF(C7362=0,IF(B7361=Protocol!$V$20,1,B7361+1),B7361)</f>
        <v>1</v>
      </c>
      <c r="C7362" s="1">
        <f>IF(C7361+1=Protocol!$V$21,0,C7361+1)</f>
        <v>2</v>
      </c>
      <c r="D7362" s="1">
        <f t="shared" si="245"/>
        <v>5</v>
      </c>
      <c r="E7362" s="1" t="str">
        <f>INDEX(Protocol[Mark],MATCH(C7362,Protocol[Step],0))</f>
        <v>(M.1)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503010005</v>
      </c>
      <c r="H7362" s="134">
        <f>Systematic[[#This Row],[SampleVariableLabel]]+100*Systematic[[#This Row],[State]]</f>
        <v>503010205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503</v>
      </c>
      <c r="B7363" s="1">
        <f>IF(C7363=0,IF(B7362=Protocol!$V$20,1,B7362+1),B7362)</f>
        <v>1</v>
      </c>
      <c r="C7363" s="1">
        <f>IF(C7362+1=Protocol!$V$21,0,C7362+1)</f>
        <v>3</v>
      </c>
      <c r="D7363" s="1">
        <f t="shared" ref="D7363:D7426" si="247">IF(D7362=nVariables,1,D7362+1)</f>
        <v>6</v>
      </c>
      <c r="E7363" s="1" t="str">
        <f>INDEX(Protocol[Mark],MATCH(C7363,Protocol[Step],0))</f>
        <v>2Oct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503010006</v>
      </c>
      <c r="H7363" s="134">
        <f>Systematic[[#This Row],[SampleVariableLabel]]+100*Systematic[[#This Row],[State]]</f>
        <v>503010306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503</v>
      </c>
      <c r="B7364" s="1">
        <f>IF(C7364=0,IF(B7363=Protocol!$V$20,1,B7363+1),B7363)</f>
        <v>1</v>
      </c>
      <c r="C7364" s="1">
        <f>IF(C7363+1=Protocol!$V$21,0,C7363+1)</f>
        <v>4</v>
      </c>
      <c r="D7364" s="1">
        <f t="shared" si="247"/>
        <v>1</v>
      </c>
      <c r="E7364" s="1" t="str">
        <f>INDEX(Protocol[Mark],MATCH(C7364,Protocol[Step],0))</f>
        <v>3M2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503010001</v>
      </c>
      <c r="H7364" s="134">
        <f>Systematic[[#This Row],[SampleVariableLabel]]+100*Systematic[[#This Row],[State]]</f>
        <v>503010401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503</v>
      </c>
      <c r="B7365" s="1">
        <f>IF(C7365=0,IF(B7364=Protocol!$V$20,1,B7364+1),B7364)</f>
        <v>1</v>
      </c>
      <c r="C7365" s="1">
        <f>IF(C7364+1=Protocol!$V$21,0,C7364+1)</f>
        <v>5</v>
      </c>
      <c r="D7365" s="1">
        <f t="shared" si="247"/>
        <v>2</v>
      </c>
      <c r="E7365" s="1" t="str">
        <f>INDEX(Protocol[Mark],MATCH(C7365,Protocol[Step],0))</f>
        <v>M(c)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503010002</v>
      </c>
      <c r="H7365" s="134">
        <f>Systematic[[#This Row],[SampleVariableLabel]]+100*Systematic[[#This Row],[State]]</f>
        <v>503010502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503</v>
      </c>
      <c r="B7366" s="1">
        <f>IF(C7366=0,IF(B7365=Protocol!$V$20,1,B7365+1),B7365)</f>
        <v>1</v>
      </c>
      <c r="C7366" s="1">
        <f>IF(C7365+1=Protocol!$V$21,0,C7365+1)</f>
        <v>6</v>
      </c>
      <c r="D7366" s="1">
        <f t="shared" si="247"/>
        <v>3</v>
      </c>
      <c r="E7366" s="1" t="str">
        <f>INDEX(Protocol[Mark],MATCH(C7366,Protocol[Step],0))</f>
        <v>4P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503010003</v>
      </c>
      <c r="H7366" s="134">
        <f>Systematic[[#This Row],[SampleVariableLabel]]+100*Systematic[[#This Row],[State]]</f>
        <v>503010603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503</v>
      </c>
      <c r="B7367" s="1">
        <f>IF(C7367=0,IF(B7366=Protocol!$V$20,1,B7366+1),B7366)</f>
        <v>1</v>
      </c>
      <c r="C7367" s="1">
        <f>IF(C7366+1=Protocol!$V$21,0,C7366+1)</f>
        <v>7</v>
      </c>
      <c r="D7367" s="1">
        <f t="shared" si="247"/>
        <v>4</v>
      </c>
      <c r="E7367" s="1" t="str">
        <f>INDEX(Protocol[Mark],MATCH(C7367,Protocol[Step],0))</f>
        <v>5G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503010004</v>
      </c>
      <c r="H7367" s="134">
        <f>Systematic[[#This Row],[SampleVariableLabel]]+100*Systematic[[#This Row],[State]]</f>
        <v>503010704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503</v>
      </c>
      <c r="B7368" s="1">
        <f>IF(C7368=0,IF(B7367=Protocol!$V$20,1,B7367+1),B7367)</f>
        <v>1</v>
      </c>
      <c r="C7368" s="1">
        <f>IF(C7367+1=Protocol!$V$21,0,C7367+1)</f>
        <v>8</v>
      </c>
      <c r="D7368" s="1">
        <f t="shared" si="247"/>
        <v>5</v>
      </c>
      <c r="E7368" s="1" t="str">
        <f>INDEX(Protocol[Mark],MATCH(C7368,Protocol[Step],0))</f>
        <v>6S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503010005</v>
      </c>
      <c r="H7368" s="134">
        <f>Systematic[[#This Row],[SampleVariableLabel]]+100*Systematic[[#This Row],[State]]</f>
        <v>503010805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503</v>
      </c>
      <c r="B7369" s="1">
        <f>IF(C7369=0,IF(B7368=Protocol!$V$20,1,B7368+1),B7368)</f>
        <v>1</v>
      </c>
      <c r="C7369" s="1">
        <f>IF(C7368+1=Protocol!$V$21,0,C7368+1)</f>
        <v>9</v>
      </c>
      <c r="D7369" s="1">
        <f t="shared" si="247"/>
        <v>6</v>
      </c>
      <c r="E7369" s="1" t="str">
        <f>INDEX(Protocol[Mark],MATCH(C7369,Protocol[Step],0))</f>
        <v>7Gp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503010006</v>
      </c>
      <c r="H7369" s="134">
        <f>Systematic[[#This Row],[SampleVariableLabel]]+100*Systematic[[#This Row],[State]]</f>
        <v>503010906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503</v>
      </c>
      <c r="B7370" s="1">
        <f>IF(C7370=0,IF(B7369=Protocol!$V$20,1,B7369+1),B7369)</f>
        <v>1</v>
      </c>
      <c r="C7370" s="1">
        <f>IF(C7369+1=Protocol!$V$21,0,C7369+1)</f>
        <v>10</v>
      </c>
      <c r="D7370" s="1">
        <f t="shared" si="247"/>
        <v>1</v>
      </c>
      <c r="E7370" s="1" t="str">
        <f>INDEX(Protocol[Mark],MATCH(C7370,Protocol[Step],0))</f>
        <v>8U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503010001</v>
      </c>
      <c r="H7370" s="134">
        <f>Systematic[[#This Row],[SampleVariableLabel]]+100*Systematic[[#This Row],[State]]</f>
        <v>503011001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503</v>
      </c>
      <c r="B7371" s="1">
        <f>IF(C7371=0,IF(B7370=Protocol!$V$20,1,B7370+1),B7370)</f>
        <v>1</v>
      </c>
      <c r="C7371" s="1">
        <f>IF(C7370+1=Protocol!$V$21,0,C7370+1)</f>
        <v>11</v>
      </c>
      <c r="D7371" s="1">
        <f t="shared" si="247"/>
        <v>2</v>
      </c>
      <c r="E7371" s="1" t="str">
        <f>INDEX(Protocol[Mark],MATCH(C7371,Protocol[Step],0))</f>
        <v>9Rot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503010002</v>
      </c>
      <c r="H7371" s="134">
        <f>Systematic[[#This Row],[SampleVariableLabel]]+100*Systematic[[#This Row],[State]]</f>
        <v>503011102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503</v>
      </c>
      <c r="B7372" s="1">
        <f>IF(C7372=0,IF(B7371=Protocol!$V$20,1,B7371+1),B7371)</f>
        <v>1</v>
      </c>
      <c r="C7372" s="1">
        <f>IF(C7371+1=Protocol!$V$21,0,C7371+1)</f>
        <v>12</v>
      </c>
      <c r="D7372" s="1">
        <f t="shared" si="247"/>
        <v>3</v>
      </c>
      <c r="E7372" s="1" t="str">
        <f>INDEX(Protocol[Mark],MATCH(C7372,Protocol[Step],0))</f>
        <v>10Ama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503010003</v>
      </c>
      <c r="H7372" s="134">
        <f>Systematic[[#This Row],[SampleVariableLabel]]+100*Systematic[[#This Row],[State]]</f>
        <v>503011203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504</v>
      </c>
      <c r="B7373" s="1">
        <f>IF(C7373=0,IF(B7372=Protocol!$V$20,1,B7372+1),B7372)</f>
        <v>1</v>
      </c>
      <c r="C7373" s="1">
        <f>IF(C7372+1=Protocol!$V$21,0,C7372+1)</f>
        <v>0</v>
      </c>
      <c r="D7373" s="1">
        <f t="shared" si="247"/>
        <v>4</v>
      </c>
      <c r="E7373" s="1" t="str">
        <f>INDEX(Protocol[Mark],MATCH(C7373,Protocol[Step],0))</f>
        <v>0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504010004</v>
      </c>
      <c r="H7373" s="134">
        <f>Systematic[[#This Row],[SampleVariableLabel]]+100*Systematic[[#This Row],[State]]</f>
        <v>504010004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504</v>
      </c>
      <c r="B7374" s="1">
        <f>IF(C7374=0,IF(B7373=Protocol!$V$20,1,B7373+1),B7373)</f>
        <v>1</v>
      </c>
      <c r="C7374" s="1">
        <f>IF(C7373+1=Protocol!$V$21,0,C7373+1)</f>
        <v>1</v>
      </c>
      <c r="D7374" s="1">
        <f t="shared" si="247"/>
        <v>5</v>
      </c>
      <c r="E7374" s="1" t="str">
        <f>INDEX(Protocol[Mark],MATCH(C7374,Protocol[Step],0))</f>
        <v>1D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504010005</v>
      </c>
      <c r="H7374" s="134">
        <f>Systematic[[#This Row],[SampleVariableLabel]]+100*Systematic[[#This Row],[State]]</f>
        <v>504010105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504</v>
      </c>
      <c r="B7375" s="1">
        <f>IF(C7375=0,IF(B7374=Protocol!$V$20,1,B7374+1),B7374)</f>
        <v>1</v>
      </c>
      <c r="C7375" s="1">
        <f>IF(C7374+1=Protocol!$V$21,0,C7374+1)</f>
        <v>2</v>
      </c>
      <c r="D7375" s="1">
        <f t="shared" si="247"/>
        <v>6</v>
      </c>
      <c r="E7375" s="1" t="str">
        <f>INDEX(Protocol[Mark],MATCH(C7375,Protocol[Step],0))</f>
        <v>(M.1)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504010006</v>
      </c>
      <c r="H7375" s="134">
        <f>Systematic[[#This Row],[SampleVariableLabel]]+100*Systematic[[#This Row],[State]]</f>
        <v>504010206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504</v>
      </c>
      <c r="B7376" s="1">
        <f>IF(C7376=0,IF(B7375=Protocol!$V$20,1,B7375+1),B7375)</f>
        <v>1</v>
      </c>
      <c r="C7376" s="1">
        <f>IF(C7375+1=Protocol!$V$21,0,C7375+1)</f>
        <v>3</v>
      </c>
      <c r="D7376" s="1">
        <f t="shared" si="247"/>
        <v>1</v>
      </c>
      <c r="E7376" s="1" t="str">
        <f>INDEX(Protocol[Mark],MATCH(C7376,Protocol[Step],0))</f>
        <v>2Oct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504010001</v>
      </c>
      <c r="H7376" s="134">
        <f>Systematic[[#This Row],[SampleVariableLabel]]+100*Systematic[[#This Row],[State]]</f>
        <v>504010301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504</v>
      </c>
      <c r="B7377" s="1">
        <f>IF(C7377=0,IF(B7376=Protocol!$V$20,1,B7376+1),B7376)</f>
        <v>1</v>
      </c>
      <c r="C7377" s="1">
        <f>IF(C7376+1=Protocol!$V$21,0,C7376+1)</f>
        <v>4</v>
      </c>
      <c r="D7377" s="1">
        <f t="shared" si="247"/>
        <v>2</v>
      </c>
      <c r="E7377" s="1" t="str">
        <f>INDEX(Protocol[Mark],MATCH(C7377,Protocol[Step],0))</f>
        <v>3M2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504010002</v>
      </c>
      <c r="H7377" s="134">
        <f>Systematic[[#This Row],[SampleVariableLabel]]+100*Systematic[[#This Row],[State]]</f>
        <v>504010402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504</v>
      </c>
      <c r="B7378" s="1">
        <f>IF(C7378=0,IF(B7377=Protocol!$V$20,1,B7377+1),B7377)</f>
        <v>1</v>
      </c>
      <c r="C7378" s="1">
        <f>IF(C7377+1=Protocol!$V$21,0,C7377+1)</f>
        <v>5</v>
      </c>
      <c r="D7378" s="1">
        <f t="shared" si="247"/>
        <v>3</v>
      </c>
      <c r="E7378" s="1" t="str">
        <f>INDEX(Protocol[Mark],MATCH(C7378,Protocol[Step],0))</f>
        <v>M(c)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504010003</v>
      </c>
      <c r="H7378" s="134">
        <f>Systematic[[#This Row],[SampleVariableLabel]]+100*Systematic[[#This Row],[State]]</f>
        <v>504010503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504</v>
      </c>
      <c r="B7379" s="1">
        <f>IF(C7379=0,IF(B7378=Protocol!$V$20,1,B7378+1),B7378)</f>
        <v>1</v>
      </c>
      <c r="C7379" s="1">
        <f>IF(C7378+1=Protocol!$V$21,0,C7378+1)</f>
        <v>6</v>
      </c>
      <c r="D7379" s="1">
        <f t="shared" si="247"/>
        <v>4</v>
      </c>
      <c r="E7379" s="1" t="str">
        <f>INDEX(Protocol[Mark],MATCH(C7379,Protocol[Step],0))</f>
        <v>4P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504010004</v>
      </c>
      <c r="H7379" s="134">
        <f>Systematic[[#This Row],[SampleVariableLabel]]+100*Systematic[[#This Row],[State]]</f>
        <v>504010604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504</v>
      </c>
      <c r="B7380" s="1">
        <f>IF(C7380=0,IF(B7379=Protocol!$V$20,1,B7379+1),B7379)</f>
        <v>1</v>
      </c>
      <c r="C7380" s="1">
        <f>IF(C7379+1=Protocol!$V$21,0,C7379+1)</f>
        <v>7</v>
      </c>
      <c r="D7380" s="1">
        <f t="shared" si="247"/>
        <v>5</v>
      </c>
      <c r="E7380" s="1" t="str">
        <f>INDEX(Protocol[Mark],MATCH(C7380,Protocol[Step],0))</f>
        <v>5G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504010005</v>
      </c>
      <c r="H7380" s="134">
        <f>Systematic[[#This Row],[SampleVariableLabel]]+100*Systematic[[#This Row],[State]]</f>
        <v>504010705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504</v>
      </c>
      <c r="B7381" s="1">
        <f>IF(C7381=0,IF(B7380=Protocol!$V$20,1,B7380+1),B7380)</f>
        <v>1</v>
      </c>
      <c r="C7381" s="1">
        <f>IF(C7380+1=Protocol!$V$21,0,C7380+1)</f>
        <v>8</v>
      </c>
      <c r="D7381" s="1">
        <f t="shared" si="247"/>
        <v>6</v>
      </c>
      <c r="E7381" s="1" t="str">
        <f>INDEX(Protocol[Mark],MATCH(C7381,Protocol[Step],0))</f>
        <v>6S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504010006</v>
      </c>
      <c r="H7381" s="134">
        <f>Systematic[[#This Row],[SampleVariableLabel]]+100*Systematic[[#This Row],[State]]</f>
        <v>504010806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504</v>
      </c>
      <c r="B7382" s="1">
        <f>IF(C7382=0,IF(B7381=Protocol!$V$20,1,B7381+1),B7381)</f>
        <v>1</v>
      </c>
      <c r="C7382" s="1">
        <f>IF(C7381+1=Protocol!$V$21,0,C7381+1)</f>
        <v>9</v>
      </c>
      <c r="D7382" s="1">
        <f t="shared" si="247"/>
        <v>1</v>
      </c>
      <c r="E7382" s="1" t="str">
        <f>INDEX(Protocol[Mark],MATCH(C7382,Protocol[Step],0))</f>
        <v>7Gp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504010001</v>
      </c>
      <c r="H7382" s="134">
        <f>Systematic[[#This Row],[SampleVariableLabel]]+100*Systematic[[#This Row],[State]]</f>
        <v>504010901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504</v>
      </c>
      <c r="B7383" s="1">
        <f>IF(C7383=0,IF(B7382=Protocol!$V$20,1,B7382+1),B7382)</f>
        <v>1</v>
      </c>
      <c r="C7383" s="1">
        <f>IF(C7382+1=Protocol!$V$21,0,C7382+1)</f>
        <v>10</v>
      </c>
      <c r="D7383" s="1">
        <f t="shared" si="247"/>
        <v>2</v>
      </c>
      <c r="E7383" s="1" t="str">
        <f>INDEX(Protocol[Mark],MATCH(C7383,Protocol[Step],0))</f>
        <v>8U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504010002</v>
      </c>
      <c r="H7383" s="134">
        <f>Systematic[[#This Row],[SampleVariableLabel]]+100*Systematic[[#This Row],[State]]</f>
        <v>504011002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504</v>
      </c>
      <c r="B7384" s="1">
        <f>IF(C7384=0,IF(B7383=Protocol!$V$20,1,B7383+1),B7383)</f>
        <v>1</v>
      </c>
      <c r="C7384" s="1">
        <f>IF(C7383+1=Protocol!$V$21,0,C7383+1)</f>
        <v>11</v>
      </c>
      <c r="D7384" s="1">
        <f t="shared" si="247"/>
        <v>3</v>
      </c>
      <c r="E7384" s="1" t="str">
        <f>INDEX(Protocol[Mark],MATCH(C7384,Protocol[Step],0))</f>
        <v>9Rot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504010003</v>
      </c>
      <c r="H7384" s="134">
        <f>Systematic[[#This Row],[SampleVariableLabel]]+100*Systematic[[#This Row],[State]]</f>
        <v>504011103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504</v>
      </c>
      <c r="B7385" s="1">
        <f>IF(C7385=0,IF(B7384=Protocol!$V$20,1,B7384+1),B7384)</f>
        <v>1</v>
      </c>
      <c r="C7385" s="1">
        <f>IF(C7384+1=Protocol!$V$21,0,C7384+1)</f>
        <v>12</v>
      </c>
      <c r="D7385" s="1">
        <f t="shared" si="247"/>
        <v>4</v>
      </c>
      <c r="E7385" s="1" t="str">
        <f>INDEX(Protocol[Mark],MATCH(C7385,Protocol[Step],0))</f>
        <v>10Ama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504010004</v>
      </c>
      <c r="H7385" s="134">
        <f>Systematic[[#This Row],[SampleVariableLabel]]+100*Systematic[[#This Row],[State]]</f>
        <v>504011204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505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0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505010005</v>
      </c>
      <c r="H7386" s="134">
        <f>Systematic[[#This Row],[SampleVariableLabel]]+100*Systematic[[#This Row],[State]]</f>
        <v>505010005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505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1D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505010006</v>
      </c>
      <c r="H7387" s="134">
        <f>Systematic[[#This Row],[SampleVariableLabel]]+100*Systematic[[#This Row],[State]]</f>
        <v>505010106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505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(M.1)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505010001</v>
      </c>
      <c r="H7388" s="134">
        <f>Systematic[[#This Row],[SampleVariableLabel]]+100*Systematic[[#This Row],[State]]</f>
        <v>505010201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505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2Oct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505010002</v>
      </c>
      <c r="H7389" s="134">
        <f>Systematic[[#This Row],[SampleVariableLabel]]+100*Systematic[[#This Row],[State]]</f>
        <v>505010302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505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3M2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505010003</v>
      </c>
      <c r="H7390" s="134">
        <f>Systematic[[#This Row],[SampleVariableLabel]]+100*Systematic[[#This Row],[State]]</f>
        <v>505010403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505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M(c)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505010004</v>
      </c>
      <c r="H7391" s="134">
        <f>Systematic[[#This Row],[SampleVariableLabel]]+100*Systematic[[#This Row],[State]]</f>
        <v>505010504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505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4P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505010005</v>
      </c>
      <c r="H7392" s="134">
        <f>Systematic[[#This Row],[SampleVariableLabel]]+100*Systematic[[#This Row],[State]]</f>
        <v>505010605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505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5G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505010006</v>
      </c>
      <c r="H7393" s="134">
        <f>Systematic[[#This Row],[SampleVariableLabel]]+100*Systematic[[#This Row],[State]]</f>
        <v>505010706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505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6S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505010001</v>
      </c>
      <c r="H7394" s="134">
        <f>Systematic[[#This Row],[SampleVariableLabel]]+100*Systematic[[#This Row],[State]]</f>
        <v>505010801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505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7Gp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505010002</v>
      </c>
      <c r="H7395" s="134">
        <f>Systematic[[#This Row],[SampleVariableLabel]]+100*Systematic[[#This Row],[State]]</f>
        <v>505010902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505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8U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505010003</v>
      </c>
      <c r="H7396" s="134">
        <f>Systematic[[#This Row],[SampleVariableLabel]]+100*Systematic[[#This Row],[State]]</f>
        <v>505011003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505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9Rot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505010004</v>
      </c>
      <c r="H7397" s="134">
        <f>Systematic[[#This Row],[SampleVariableLabel]]+100*Systematic[[#This Row],[State]]</f>
        <v>505011104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505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10Ama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505010005</v>
      </c>
      <c r="H7398" s="134">
        <f>Systematic[[#This Row],[SampleVariableLabel]]+100*Systematic[[#This Row],[State]]</f>
        <v>505011205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506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0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506010006</v>
      </c>
      <c r="H7399" s="134">
        <f>Systematic[[#This Row],[SampleVariableLabel]]+100*Systematic[[#This Row],[State]]</f>
        <v>506010006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506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1D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506010001</v>
      </c>
      <c r="H7400" s="134">
        <f>Systematic[[#This Row],[SampleVariableLabel]]+100*Systematic[[#This Row],[State]]</f>
        <v>506010101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506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(M.1)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506010002</v>
      </c>
      <c r="H7401" s="134">
        <f>Systematic[[#This Row],[SampleVariableLabel]]+100*Systematic[[#This Row],[State]]</f>
        <v>506010202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506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2Oct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506010003</v>
      </c>
      <c r="H7402" s="134">
        <f>Systematic[[#This Row],[SampleVariableLabel]]+100*Systematic[[#This Row],[State]]</f>
        <v>506010303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506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3M2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506010004</v>
      </c>
      <c r="H7403" s="134">
        <f>Systematic[[#This Row],[SampleVariableLabel]]+100*Systematic[[#This Row],[State]]</f>
        <v>506010404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506</v>
      </c>
      <c r="B7404" s="1">
        <f>IF(C7404=0,IF(B7403=Protocol!$V$20,1,B7403+1),B7403)</f>
        <v>1</v>
      </c>
      <c r="C7404" s="1">
        <f>IF(C7403+1=Protocol!$V$21,0,C7403+1)</f>
        <v>5</v>
      </c>
      <c r="D7404" s="1">
        <f t="shared" si="247"/>
        <v>5</v>
      </c>
      <c r="E7404" s="1" t="str">
        <f>INDEX(Protocol[Mark],MATCH(C7404,Protocol[Step],0))</f>
        <v>M(c)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506010005</v>
      </c>
      <c r="H7404" s="134">
        <f>Systematic[[#This Row],[SampleVariableLabel]]+100*Systematic[[#This Row],[State]]</f>
        <v>506010505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506</v>
      </c>
      <c r="B7405" s="1">
        <f>IF(C7405=0,IF(B7404=Protocol!$V$20,1,B7404+1),B7404)</f>
        <v>1</v>
      </c>
      <c r="C7405" s="1">
        <f>IF(C7404+1=Protocol!$V$21,0,C7404+1)</f>
        <v>6</v>
      </c>
      <c r="D7405" s="1">
        <f t="shared" si="247"/>
        <v>6</v>
      </c>
      <c r="E7405" s="1" t="str">
        <f>INDEX(Protocol[Mark],MATCH(C7405,Protocol[Step],0))</f>
        <v>4P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506010006</v>
      </c>
      <c r="H7405" s="134">
        <f>Systematic[[#This Row],[SampleVariableLabel]]+100*Systematic[[#This Row],[State]]</f>
        <v>506010606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506</v>
      </c>
      <c r="B7406" s="1">
        <f>IF(C7406=0,IF(B7405=Protocol!$V$20,1,B7405+1),B7405)</f>
        <v>1</v>
      </c>
      <c r="C7406" s="1">
        <f>IF(C7405+1=Protocol!$V$21,0,C7405+1)</f>
        <v>7</v>
      </c>
      <c r="D7406" s="1">
        <f t="shared" si="247"/>
        <v>1</v>
      </c>
      <c r="E7406" s="1" t="str">
        <f>INDEX(Protocol[Mark],MATCH(C7406,Protocol[Step],0))</f>
        <v>5G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506010001</v>
      </c>
      <c r="H7406" s="134">
        <f>Systematic[[#This Row],[SampleVariableLabel]]+100*Systematic[[#This Row],[State]]</f>
        <v>506010701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506</v>
      </c>
      <c r="B7407" s="1">
        <f>IF(C7407=0,IF(B7406=Protocol!$V$20,1,B7406+1),B7406)</f>
        <v>1</v>
      </c>
      <c r="C7407" s="1">
        <f>IF(C7406+1=Protocol!$V$21,0,C7406+1)</f>
        <v>8</v>
      </c>
      <c r="D7407" s="1">
        <f t="shared" si="247"/>
        <v>2</v>
      </c>
      <c r="E7407" s="1" t="str">
        <f>INDEX(Protocol[Mark],MATCH(C7407,Protocol[Step],0))</f>
        <v>6S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506010002</v>
      </c>
      <c r="H7407" s="134">
        <f>Systematic[[#This Row],[SampleVariableLabel]]+100*Systematic[[#This Row],[State]]</f>
        <v>506010802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506</v>
      </c>
      <c r="B7408" s="1">
        <f>IF(C7408=0,IF(B7407=Protocol!$V$20,1,B7407+1),B7407)</f>
        <v>1</v>
      </c>
      <c r="C7408" s="1">
        <f>IF(C7407+1=Protocol!$V$21,0,C7407+1)</f>
        <v>9</v>
      </c>
      <c r="D7408" s="1">
        <f t="shared" si="247"/>
        <v>3</v>
      </c>
      <c r="E7408" s="1" t="str">
        <f>INDEX(Protocol[Mark],MATCH(C7408,Protocol[Step],0))</f>
        <v>7Gp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506010003</v>
      </c>
      <c r="H7408" s="134">
        <f>Systematic[[#This Row],[SampleVariableLabel]]+100*Systematic[[#This Row],[State]]</f>
        <v>506010903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506</v>
      </c>
      <c r="B7409" s="1">
        <f>IF(C7409=0,IF(B7408=Protocol!$V$20,1,B7408+1),B7408)</f>
        <v>1</v>
      </c>
      <c r="C7409" s="1">
        <f>IF(C7408+1=Protocol!$V$21,0,C7408+1)</f>
        <v>10</v>
      </c>
      <c r="D7409" s="1">
        <f t="shared" si="247"/>
        <v>4</v>
      </c>
      <c r="E7409" s="1" t="str">
        <f>INDEX(Protocol[Mark],MATCH(C7409,Protocol[Step],0))</f>
        <v>8U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506010004</v>
      </c>
      <c r="H7409" s="134">
        <f>Systematic[[#This Row],[SampleVariableLabel]]+100*Systematic[[#This Row],[State]]</f>
        <v>506011004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506</v>
      </c>
      <c r="B7410" s="1">
        <f>IF(C7410=0,IF(B7409=Protocol!$V$20,1,B7409+1),B7409)</f>
        <v>1</v>
      </c>
      <c r="C7410" s="1">
        <f>IF(C7409+1=Protocol!$V$21,0,C7409+1)</f>
        <v>11</v>
      </c>
      <c r="D7410" s="1">
        <f t="shared" si="247"/>
        <v>5</v>
      </c>
      <c r="E7410" s="1" t="str">
        <f>INDEX(Protocol[Mark],MATCH(C7410,Protocol[Step],0))</f>
        <v>9Rot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506010005</v>
      </c>
      <c r="H7410" s="134">
        <f>Systematic[[#This Row],[SampleVariableLabel]]+100*Systematic[[#This Row],[State]]</f>
        <v>506011105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506</v>
      </c>
      <c r="B7411" s="1">
        <f>IF(C7411=0,IF(B7410=Protocol!$V$20,1,B7410+1),B7410)</f>
        <v>1</v>
      </c>
      <c r="C7411" s="1">
        <f>IF(C7410+1=Protocol!$V$21,0,C7410+1)</f>
        <v>12</v>
      </c>
      <c r="D7411" s="1">
        <f t="shared" si="247"/>
        <v>6</v>
      </c>
      <c r="E7411" s="1" t="str">
        <f>INDEX(Protocol[Mark],MATCH(C7411,Protocol[Step],0))</f>
        <v>10Ama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506010006</v>
      </c>
      <c r="H7411" s="134">
        <f>Systematic[[#This Row],[SampleVariableLabel]]+100*Systematic[[#This Row],[State]]</f>
        <v>506011206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507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0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507010001</v>
      </c>
      <c r="H7412" s="134">
        <f>Systematic[[#This Row],[SampleVariableLabel]]+100*Systematic[[#This Row],[State]]</f>
        <v>507010001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507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1D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507010002</v>
      </c>
      <c r="H7413" s="134">
        <f>Systematic[[#This Row],[SampleVariableLabel]]+100*Systematic[[#This Row],[State]]</f>
        <v>507010102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507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(M.1)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507010003</v>
      </c>
      <c r="H7414" s="134">
        <f>Systematic[[#This Row],[SampleVariableLabel]]+100*Systematic[[#This Row],[State]]</f>
        <v>507010203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507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2Oct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507010004</v>
      </c>
      <c r="H7415" s="134">
        <f>Systematic[[#This Row],[SampleVariableLabel]]+100*Systematic[[#This Row],[State]]</f>
        <v>507010304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507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3M2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507010005</v>
      </c>
      <c r="H7416" s="134">
        <f>Systematic[[#This Row],[SampleVariableLabel]]+100*Systematic[[#This Row],[State]]</f>
        <v>507010405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507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M(c)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507010006</v>
      </c>
      <c r="H7417" s="134">
        <f>Systematic[[#This Row],[SampleVariableLabel]]+100*Systematic[[#This Row],[State]]</f>
        <v>507010506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507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4P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507010001</v>
      </c>
      <c r="H7418" s="134">
        <f>Systematic[[#This Row],[SampleVariableLabel]]+100*Systematic[[#This Row],[State]]</f>
        <v>507010601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507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5G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507010002</v>
      </c>
      <c r="H7419" s="134">
        <f>Systematic[[#This Row],[SampleVariableLabel]]+100*Systematic[[#This Row],[State]]</f>
        <v>507010702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507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6S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507010003</v>
      </c>
      <c r="H7420" s="134">
        <f>Systematic[[#This Row],[SampleVariableLabel]]+100*Systematic[[#This Row],[State]]</f>
        <v>507010803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507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7Gp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507010004</v>
      </c>
      <c r="H7421" s="134">
        <f>Systematic[[#This Row],[SampleVariableLabel]]+100*Systematic[[#This Row],[State]]</f>
        <v>507010904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507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8U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507010005</v>
      </c>
      <c r="H7422" s="134">
        <f>Systematic[[#This Row],[SampleVariableLabel]]+100*Systematic[[#This Row],[State]]</f>
        <v>507011005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507</v>
      </c>
      <c r="B7423" s="1">
        <f>IF(C7423=0,IF(B7422=Protocol!$V$20,1,B7422+1),B7422)</f>
        <v>1</v>
      </c>
      <c r="C7423" s="1">
        <f>IF(C7422+1=Protocol!$V$21,0,C7422+1)</f>
        <v>11</v>
      </c>
      <c r="D7423" s="1">
        <f t="shared" si="247"/>
        <v>6</v>
      </c>
      <c r="E7423" s="1" t="str">
        <f>INDEX(Protocol[Mark],MATCH(C7423,Protocol[Step],0))</f>
        <v>9Rot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507010006</v>
      </c>
      <c r="H7423" s="134">
        <f>Systematic[[#This Row],[SampleVariableLabel]]+100*Systematic[[#This Row],[State]]</f>
        <v>507011106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507</v>
      </c>
      <c r="B7424" s="1">
        <f>IF(C7424=0,IF(B7423=Protocol!$V$20,1,B7423+1),B7423)</f>
        <v>1</v>
      </c>
      <c r="C7424" s="1">
        <f>IF(C7423+1=Protocol!$V$21,0,C7423+1)</f>
        <v>12</v>
      </c>
      <c r="D7424" s="1">
        <f t="shared" si="247"/>
        <v>1</v>
      </c>
      <c r="E7424" s="1" t="str">
        <f>INDEX(Protocol[Mark],MATCH(C7424,Protocol[Step],0))</f>
        <v>10Ama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507010001</v>
      </c>
      <c r="H7424" s="134">
        <f>Systematic[[#This Row],[SampleVariableLabel]]+100*Systematic[[#This Row],[State]]</f>
        <v>507011201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508</v>
      </c>
      <c r="B7425" s="1">
        <f>IF(C7425=0,IF(B7424=Protocol!$V$20,1,B7424+1),B7424)</f>
        <v>1</v>
      </c>
      <c r="C7425" s="1">
        <f>IF(C7424+1=Protocol!$V$21,0,C7424+1)</f>
        <v>0</v>
      </c>
      <c r="D7425" s="1">
        <f t="shared" si="247"/>
        <v>2</v>
      </c>
      <c r="E7425" s="1" t="str">
        <f>INDEX(Protocol[Mark],MATCH(C7425,Protocol[Step],0))</f>
        <v>0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508010002</v>
      </c>
      <c r="H7425" s="134">
        <f>Systematic[[#This Row],[SampleVariableLabel]]+100*Systematic[[#This Row],[State]]</f>
        <v>508010002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508</v>
      </c>
      <c r="B7426" s="1">
        <f>IF(C7426=0,IF(B7425=Protocol!$V$20,1,B7425+1),B7425)</f>
        <v>1</v>
      </c>
      <c r="C7426" s="1">
        <f>IF(C7425+1=Protocol!$V$21,0,C7425+1)</f>
        <v>1</v>
      </c>
      <c r="D7426" s="1">
        <f t="shared" si="247"/>
        <v>3</v>
      </c>
      <c r="E7426" s="1" t="str">
        <f>INDEX(Protocol[Mark],MATCH(C7426,Protocol[Step],0))</f>
        <v>1D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508010003</v>
      </c>
      <c r="H7426" s="134">
        <f>Systematic[[#This Row],[SampleVariableLabel]]+100*Systematic[[#This Row],[State]]</f>
        <v>508010103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508</v>
      </c>
      <c r="B7427" s="1">
        <f>IF(C7427=0,IF(B7426=Protocol!$V$20,1,B7426+1),B7426)</f>
        <v>1</v>
      </c>
      <c r="C7427" s="1">
        <f>IF(C7426+1=Protocol!$V$21,0,C7426+1)</f>
        <v>2</v>
      </c>
      <c r="D7427" s="1">
        <f t="shared" ref="D7427:D7490" si="249">IF(D7426=nVariables,1,D7426+1)</f>
        <v>4</v>
      </c>
      <c r="E7427" s="1" t="str">
        <f>INDEX(Protocol[Mark],MATCH(C7427,Protocol[Step],0))</f>
        <v>(M.1)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508010004</v>
      </c>
      <c r="H7427" s="134">
        <f>Systematic[[#This Row],[SampleVariableLabel]]+100*Systematic[[#This Row],[State]]</f>
        <v>508010204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508</v>
      </c>
      <c r="B7428" s="1">
        <f>IF(C7428=0,IF(B7427=Protocol!$V$20,1,B7427+1),B7427)</f>
        <v>1</v>
      </c>
      <c r="C7428" s="1">
        <f>IF(C7427+1=Protocol!$V$21,0,C7427+1)</f>
        <v>3</v>
      </c>
      <c r="D7428" s="1">
        <f t="shared" si="249"/>
        <v>5</v>
      </c>
      <c r="E7428" s="1" t="str">
        <f>INDEX(Protocol[Mark],MATCH(C7428,Protocol[Step],0))</f>
        <v>2Oct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508010005</v>
      </c>
      <c r="H7428" s="134">
        <f>Systematic[[#This Row],[SampleVariableLabel]]+100*Systematic[[#This Row],[State]]</f>
        <v>508010305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508</v>
      </c>
      <c r="B7429" s="1">
        <f>IF(C7429=0,IF(B7428=Protocol!$V$20,1,B7428+1),B7428)</f>
        <v>1</v>
      </c>
      <c r="C7429" s="1">
        <f>IF(C7428+1=Protocol!$V$21,0,C7428+1)</f>
        <v>4</v>
      </c>
      <c r="D7429" s="1">
        <f t="shared" si="249"/>
        <v>6</v>
      </c>
      <c r="E7429" s="1" t="str">
        <f>INDEX(Protocol[Mark],MATCH(C7429,Protocol[Step],0))</f>
        <v>3M2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508010006</v>
      </c>
      <c r="H7429" s="134">
        <f>Systematic[[#This Row],[SampleVariableLabel]]+100*Systematic[[#This Row],[State]]</f>
        <v>508010406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508</v>
      </c>
      <c r="B7430" s="1">
        <f>IF(C7430=0,IF(B7429=Protocol!$V$20,1,B7429+1),B7429)</f>
        <v>1</v>
      </c>
      <c r="C7430" s="1">
        <f>IF(C7429+1=Protocol!$V$21,0,C7429+1)</f>
        <v>5</v>
      </c>
      <c r="D7430" s="1">
        <f t="shared" si="249"/>
        <v>1</v>
      </c>
      <c r="E7430" s="1" t="str">
        <f>INDEX(Protocol[Mark],MATCH(C7430,Protocol[Step],0))</f>
        <v>M(c)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508010001</v>
      </c>
      <c r="H7430" s="134">
        <f>Systematic[[#This Row],[SampleVariableLabel]]+100*Systematic[[#This Row],[State]]</f>
        <v>508010501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508</v>
      </c>
      <c r="B7431" s="1">
        <f>IF(C7431=0,IF(B7430=Protocol!$V$20,1,B7430+1),B7430)</f>
        <v>1</v>
      </c>
      <c r="C7431" s="1">
        <f>IF(C7430+1=Protocol!$V$21,0,C7430+1)</f>
        <v>6</v>
      </c>
      <c r="D7431" s="1">
        <f t="shared" si="249"/>
        <v>2</v>
      </c>
      <c r="E7431" s="1" t="str">
        <f>INDEX(Protocol[Mark],MATCH(C7431,Protocol[Step],0))</f>
        <v>4P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508010002</v>
      </c>
      <c r="H7431" s="134">
        <f>Systematic[[#This Row],[SampleVariableLabel]]+100*Systematic[[#This Row],[State]]</f>
        <v>508010602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508</v>
      </c>
      <c r="B7432" s="1">
        <f>IF(C7432=0,IF(B7431=Protocol!$V$20,1,B7431+1),B7431)</f>
        <v>1</v>
      </c>
      <c r="C7432" s="1">
        <f>IF(C7431+1=Protocol!$V$21,0,C7431+1)</f>
        <v>7</v>
      </c>
      <c r="D7432" s="1">
        <f t="shared" si="249"/>
        <v>3</v>
      </c>
      <c r="E7432" s="1" t="str">
        <f>INDEX(Protocol[Mark],MATCH(C7432,Protocol[Step],0))</f>
        <v>5G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508010003</v>
      </c>
      <c r="H7432" s="134">
        <f>Systematic[[#This Row],[SampleVariableLabel]]+100*Systematic[[#This Row],[State]]</f>
        <v>508010703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508</v>
      </c>
      <c r="B7433" s="1">
        <f>IF(C7433=0,IF(B7432=Protocol!$V$20,1,B7432+1),B7432)</f>
        <v>1</v>
      </c>
      <c r="C7433" s="1">
        <f>IF(C7432+1=Protocol!$V$21,0,C7432+1)</f>
        <v>8</v>
      </c>
      <c r="D7433" s="1">
        <f t="shared" si="249"/>
        <v>4</v>
      </c>
      <c r="E7433" s="1" t="str">
        <f>INDEX(Protocol[Mark],MATCH(C7433,Protocol[Step],0))</f>
        <v>6S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508010004</v>
      </c>
      <c r="H7433" s="134">
        <f>Systematic[[#This Row],[SampleVariableLabel]]+100*Systematic[[#This Row],[State]]</f>
        <v>508010804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508</v>
      </c>
      <c r="B7434" s="1">
        <f>IF(C7434=0,IF(B7433=Protocol!$V$20,1,B7433+1),B7433)</f>
        <v>1</v>
      </c>
      <c r="C7434" s="1">
        <f>IF(C7433+1=Protocol!$V$21,0,C7433+1)</f>
        <v>9</v>
      </c>
      <c r="D7434" s="1">
        <f t="shared" si="249"/>
        <v>5</v>
      </c>
      <c r="E7434" s="1" t="str">
        <f>INDEX(Protocol[Mark],MATCH(C7434,Protocol[Step],0))</f>
        <v>7Gp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508010005</v>
      </c>
      <c r="H7434" s="134">
        <f>Systematic[[#This Row],[SampleVariableLabel]]+100*Systematic[[#This Row],[State]]</f>
        <v>508010905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508</v>
      </c>
      <c r="B7435" s="1">
        <f>IF(C7435=0,IF(B7434=Protocol!$V$20,1,B7434+1),B7434)</f>
        <v>1</v>
      </c>
      <c r="C7435" s="1">
        <f>IF(C7434+1=Protocol!$V$21,0,C7434+1)</f>
        <v>10</v>
      </c>
      <c r="D7435" s="1">
        <f t="shared" si="249"/>
        <v>6</v>
      </c>
      <c r="E7435" s="1" t="str">
        <f>INDEX(Protocol[Mark],MATCH(C7435,Protocol[Step],0))</f>
        <v>8U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508010006</v>
      </c>
      <c r="H7435" s="134">
        <f>Systematic[[#This Row],[SampleVariableLabel]]+100*Systematic[[#This Row],[State]]</f>
        <v>508011006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508</v>
      </c>
      <c r="B7436" s="1">
        <f>IF(C7436=0,IF(B7435=Protocol!$V$20,1,B7435+1),B7435)</f>
        <v>1</v>
      </c>
      <c r="C7436" s="1">
        <f>IF(C7435+1=Protocol!$V$21,0,C7435+1)</f>
        <v>11</v>
      </c>
      <c r="D7436" s="1">
        <f t="shared" si="249"/>
        <v>1</v>
      </c>
      <c r="E7436" s="1" t="str">
        <f>INDEX(Protocol[Mark],MATCH(C7436,Protocol[Step],0))</f>
        <v>9Rot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508010001</v>
      </c>
      <c r="H7436" s="134">
        <f>Systematic[[#This Row],[SampleVariableLabel]]+100*Systematic[[#This Row],[State]]</f>
        <v>508011101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508</v>
      </c>
      <c r="B7437" s="1">
        <f>IF(C7437=0,IF(B7436=Protocol!$V$20,1,B7436+1),B7436)</f>
        <v>1</v>
      </c>
      <c r="C7437" s="1">
        <f>IF(C7436+1=Protocol!$V$21,0,C7436+1)</f>
        <v>12</v>
      </c>
      <c r="D7437" s="1">
        <f t="shared" si="249"/>
        <v>2</v>
      </c>
      <c r="E7437" s="1" t="str">
        <f>INDEX(Protocol[Mark],MATCH(C7437,Protocol[Step],0))</f>
        <v>10Ama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508010002</v>
      </c>
      <c r="H7437" s="134">
        <f>Systematic[[#This Row],[SampleVariableLabel]]+100*Systematic[[#This Row],[State]]</f>
        <v>508011202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509</v>
      </c>
      <c r="B7438" s="1">
        <f>IF(C7438=0,IF(B7437=Protocol!$V$20,1,B7437+1),B7437)</f>
        <v>1</v>
      </c>
      <c r="C7438" s="1">
        <f>IF(C7437+1=Protocol!$V$21,0,C7437+1)</f>
        <v>0</v>
      </c>
      <c r="D7438" s="1">
        <f t="shared" si="249"/>
        <v>3</v>
      </c>
      <c r="E7438" s="1" t="str">
        <f>INDEX(Protocol[Mark],MATCH(C7438,Protocol[Step],0))</f>
        <v>0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509010003</v>
      </c>
      <c r="H7438" s="134">
        <f>Systematic[[#This Row],[SampleVariableLabel]]+100*Systematic[[#This Row],[State]]</f>
        <v>509010003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509</v>
      </c>
      <c r="B7439" s="1">
        <f>IF(C7439=0,IF(B7438=Protocol!$V$20,1,B7438+1),B7438)</f>
        <v>1</v>
      </c>
      <c r="C7439" s="1">
        <f>IF(C7438+1=Protocol!$V$21,0,C7438+1)</f>
        <v>1</v>
      </c>
      <c r="D7439" s="1">
        <f t="shared" si="249"/>
        <v>4</v>
      </c>
      <c r="E7439" s="1" t="str">
        <f>INDEX(Protocol[Mark],MATCH(C7439,Protocol[Step],0))</f>
        <v>1D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509010004</v>
      </c>
      <c r="H7439" s="134">
        <f>Systematic[[#This Row],[SampleVariableLabel]]+100*Systematic[[#This Row],[State]]</f>
        <v>509010104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509</v>
      </c>
      <c r="B7440" s="1">
        <f>IF(C7440=0,IF(B7439=Protocol!$V$20,1,B7439+1),B7439)</f>
        <v>1</v>
      </c>
      <c r="C7440" s="1">
        <f>IF(C7439+1=Protocol!$V$21,0,C7439+1)</f>
        <v>2</v>
      </c>
      <c r="D7440" s="1">
        <f t="shared" si="249"/>
        <v>5</v>
      </c>
      <c r="E7440" s="1" t="str">
        <f>INDEX(Protocol[Mark],MATCH(C7440,Protocol[Step],0))</f>
        <v>(M.1)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509010005</v>
      </c>
      <c r="H7440" s="134">
        <f>Systematic[[#This Row],[SampleVariableLabel]]+100*Systematic[[#This Row],[State]]</f>
        <v>509010205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509</v>
      </c>
      <c r="B7441" s="1">
        <f>IF(C7441=0,IF(B7440=Protocol!$V$20,1,B7440+1),B7440)</f>
        <v>1</v>
      </c>
      <c r="C7441" s="1">
        <f>IF(C7440+1=Protocol!$V$21,0,C7440+1)</f>
        <v>3</v>
      </c>
      <c r="D7441" s="1">
        <f t="shared" si="249"/>
        <v>6</v>
      </c>
      <c r="E7441" s="1" t="str">
        <f>INDEX(Protocol[Mark],MATCH(C7441,Protocol[Step],0))</f>
        <v>2Oct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509010006</v>
      </c>
      <c r="H7441" s="134">
        <f>Systematic[[#This Row],[SampleVariableLabel]]+100*Systematic[[#This Row],[State]]</f>
        <v>509010306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509</v>
      </c>
      <c r="B7442" s="1">
        <f>IF(C7442=0,IF(B7441=Protocol!$V$20,1,B7441+1),B7441)</f>
        <v>1</v>
      </c>
      <c r="C7442" s="1">
        <f>IF(C7441+1=Protocol!$V$21,0,C7441+1)</f>
        <v>4</v>
      </c>
      <c r="D7442" s="1">
        <f t="shared" si="249"/>
        <v>1</v>
      </c>
      <c r="E7442" s="1" t="str">
        <f>INDEX(Protocol[Mark],MATCH(C7442,Protocol[Step],0))</f>
        <v>3M2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509010001</v>
      </c>
      <c r="H7442" s="134">
        <f>Systematic[[#This Row],[SampleVariableLabel]]+100*Systematic[[#This Row],[State]]</f>
        <v>509010401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509</v>
      </c>
      <c r="B7443" s="1">
        <f>IF(C7443=0,IF(B7442=Protocol!$V$20,1,B7442+1),B7442)</f>
        <v>1</v>
      </c>
      <c r="C7443" s="1">
        <f>IF(C7442+1=Protocol!$V$21,0,C7442+1)</f>
        <v>5</v>
      </c>
      <c r="D7443" s="1">
        <f t="shared" si="249"/>
        <v>2</v>
      </c>
      <c r="E7443" s="1" t="str">
        <f>INDEX(Protocol[Mark],MATCH(C7443,Protocol[Step],0))</f>
        <v>M(c)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509010002</v>
      </c>
      <c r="H7443" s="134">
        <f>Systematic[[#This Row],[SampleVariableLabel]]+100*Systematic[[#This Row],[State]]</f>
        <v>509010502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509</v>
      </c>
      <c r="B7444" s="1">
        <f>IF(C7444=0,IF(B7443=Protocol!$V$20,1,B7443+1),B7443)</f>
        <v>1</v>
      </c>
      <c r="C7444" s="1">
        <f>IF(C7443+1=Protocol!$V$21,0,C7443+1)</f>
        <v>6</v>
      </c>
      <c r="D7444" s="1">
        <f t="shared" si="249"/>
        <v>3</v>
      </c>
      <c r="E7444" s="1" t="str">
        <f>INDEX(Protocol[Mark],MATCH(C7444,Protocol[Step],0))</f>
        <v>4P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509010003</v>
      </c>
      <c r="H7444" s="134">
        <f>Systematic[[#This Row],[SampleVariableLabel]]+100*Systematic[[#This Row],[State]]</f>
        <v>509010603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509</v>
      </c>
      <c r="B7445" s="1">
        <f>IF(C7445=0,IF(B7444=Protocol!$V$20,1,B7444+1),B7444)</f>
        <v>1</v>
      </c>
      <c r="C7445" s="1">
        <f>IF(C7444+1=Protocol!$V$21,0,C7444+1)</f>
        <v>7</v>
      </c>
      <c r="D7445" s="1">
        <f t="shared" si="249"/>
        <v>4</v>
      </c>
      <c r="E7445" s="1" t="str">
        <f>INDEX(Protocol[Mark],MATCH(C7445,Protocol[Step],0))</f>
        <v>5G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509010004</v>
      </c>
      <c r="H7445" s="134">
        <f>Systematic[[#This Row],[SampleVariableLabel]]+100*Systematic[[#This Row],[State]]</f>
        <v>509010704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509</v>
      </c>
      <c r="B7446" s="1">
        <f>IF(C7446=0,IF(B7445=Protocol!$V$20,1,B7445+1),B7445)</f>
        <v>1</v>
      </c>
      <c r="C7446" s="1">
        <f>IF(C7445+1=Protocol!$V$21,0,C7445+1)</f>
        <v>8</v>
      </c>
      <c r="D7446" s="1">
        <f t="shared" si="249"/>
        <v>5</v>
      </c>
      <c r="E7446" s="1" t="str">
        <f>INDEX(Protocol[Mark],MATCH(C7446,Protocol[Step],0))</f>
        <v>6S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509010005</v>
      </c>
      <c r="H7446" s="134">
        <f>Systematic[[#This Row],[SampleVariableLabel]]+100*Systematic[[#This Row],[State]]</f>
        <v>509010805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509</v>
      </c>
      <c r="B7447" s="1">
        <f>IF(C7447=0,IF(B7446=Protocol!$V$20,1,B7446+1),B7446)</f>
        <v>1</v>
      </c>
      <c r="C7447" s="1">
        <f>IF(C7446+1=Protocol!$V$21,0,C7446+1)</f>
        <v>9</v>
      </c>
      <c r="D7447" s="1">
        <f t="shared" si="249"/>
        <v>6</v>
      </c>
      <c r="E7447" s="1" t="str">
        <f>INDEX(Protocol[Mark],MATCH(C7447,Protocol[Step],0))</f>
        <v>7Gp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509010006</v>
      </c>
      <c r="H7447" s="134">
        <f>Systematic[[#This Row],[SampleVariableLabel]]+100*Systematic[[#This Row],[State]]</f>
        <v>509010906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509</v>
      </c>
      <c r="B7448" s="1">
        <f>IF(C7448=0,IF(B7447=Protocol!$V$20,1,B7447+1),B7447)</f>
        <v>1</v>
      </c>
      <c r="C7448" s="1">
        <f>IF(C7447+1=Protocol!$V$21,0,C7447+1)</f>
        <v>10</v>
      </c>
      <c r="D7448" s="1">
        <f t="shared" si="249"/>
        <v>1</v>
      </c>
      <c r="E7448" s="1" t="str">
        <f>INDEX(Protocol[Mark],MATCH(C7448,Protocol[Step],0))</f>
        <v>8U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509010001</v>
      </c>
      <c r="H7448" s="134">
        <f>Systematic[[#This Row],[SampleVariableLabel]]+100*Systematic[[#This Row],[State]]</f>
        <v>509011001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509</v>
      </c>
      <c r="B7449" s="1">
        <f>IF(C7449=0,IF(B7448=Protocol!$V$20,1,B7448+1),B7448)</f>
        <v>1</v>
      </c>
      <c r="C7449" s="1">
        <f>IF(C7448+1=Protocol!$V$21,0,C7448+1)</f>
        <v>11</v>
      </c>
      <c r="D7449" s="1">
        <f t="shared" si="249"/>
        <v>2</v>
      </c>
      <c r="E7449" s="1" t="str">
        <f>INDEX(Protocol[Mark],MATCH(C7449,Protocol[Step],0))</f>
        <v>9Rot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509010002</v>
      </c>
      <c r="H7449" s="134">
        <f>Systematic[[#This Row],[SampleVariableLabel]]+100*Systematic[[#This Row],[State]]</f>
        <v>509011102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509</v>
      </c>
      <c r="B7450" s="1">
        <f>IF(C7450=0,IF(B7449=Protocol!$V$20,1,B7449+1),B7449)</f>
        <v>1</v>
      </c>
      <c r="C7450" s="1">
        <f>IF(C7449+1=Protocol!$V$21,0,C7449+1)</f>
        <v>12</v>
      </c>
      <c r="D7450" s="1">
        <f t="shared" si="249"/>
        <v>3</v>
      </c>
      <c r="E7450" s="1" t="str">
        <f>INDEX(Protocol[Mark],MATCH(C7450,Protocol[Step],0))</f>
        <v>10Ama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509010003</v>
      </c>
      <c r="H7450" s="134">
        <f>Systematic[[#This Row],[SampleVariableLabel]]+100*Systematic[[#This Row],[State]]</f>
        <v>509011203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510</v>
      </c>
      <c r="B7451" s="1">
        <f>IF(C7451=0,IF(B7450=Protocol!$V$20,1,B7450+1),B7450)</f>
        <v>1</v>
      </c>
      <c r="C7451" s="1">
        <f>IF(C7450+1=Protocol!$V$21,0,C7450+1)</f>
        <v>0</v>
      </c>
      <c r="D7451" s="1">
        <f t="shared" si="249"/>
        <v>4</v>
      </c>
      <c r="E7451" s="1" t="str">
        <f>INDEX(Protocol[Mark],MATCH(C7451,Protocol[Step],0))</f>
        <v>0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510010004</v>
      </c>
      <c r="H7451" s="134">
        <f>Systematic[[#This Row],[SampleVariableLabel]]+100*Systematic[[#This Row],[State]]</f>
        <v>510010004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510</v>
      </c>
      <c r="B7452" s="1">
        <f>IF(C7452=0,IF(B7451=Protocol!$V$20,1,B7451+1),B7451)</f>
        <v>1</v>
      </c>
      <c r="C7452" s="1">
        <f>IF(C7451+1=Protocol!$V$21,0,C7451+1)</f>
        <v>1</v>
      </c>
      <c r="D7452" s="1">
        <f t="shared" si="249"/>
        <v>5</v>
      </c>
      <c r="E7452" s="1" t="str">
        <f>INDEX(Protocol[Mark],MATCH(C7452,Protocol[Step],0))</f>
        <v>1D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510010005</v>
      </c>
      <c r="H7452" s="134">
        <f>Systematic[[#This Row],[SampleVariableLabel]]+100*Systematic[[#This Row],[State]]</f>
        <v>510010105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510</v>
      </c>
      <c r="B7453" s="1">
        <f>IF(C7453=0,IF(B7452=Protocol!$V$20,1,B7452+1),B7452)</f>
        <v>1</v>
      </c>
      <c r="C7453" s="1">
        <f>IF(C7452+1=Protocol!$V$21,0,C7452+1)</f>
        <v>2</v>
      </c>
      <c r="D7453" s="1">
        <f t="shared" si="249"/>
        <v>6</v>
      </c>
      <c r="E7453" s="1" t="str">
        <f>INDEX(Protocol[Mark],MATCH(C7453,Protocol[Step],0))</f>
        <v>(M.1)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510010006</v>
      </c>
      <c r="H7453" s="134">
        <f>Systematic[[#This Row],[SampleVariableLabel]]+100*Systematic[[#This Row],[State]]</f>
        <v>510010206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510</v>
      </c>
      <c r="B7454" s="1">
        <f>IF(C7454=0,IF(B7453=Protocol!$V$20,1,B7453+1),B7453)</f>
        <v>1</v>
      </c>
      <c r="C7454" s="1">
        <f>IF(C7453+1=Protocol!$V$21,0,C7453+1)</f>
        <v>3</v>
      </c>
      <c r="D7454" s="1">
        <f t="shared" si="249"/>
        <v>1</v>
      </c>
      <c r="E7454" s="1" t="str">
        <f>INDEX(Protocol[Mark],MATCH(C7454,Protocol[Step],0))</f>
        <v>2Oct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510010001</v>
      </c>
      <c r="H7454" s="134">
        <f>Systematic[[#This Row],[SampleVariableLabel]]+100*Systematic[[#This Row],[State]]</f>
        <v>510010301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510</v>
      </c>
      <c r="B7455" s="1">
        <f>IF(C7455=0,IF(B7454=Protocol!$V$20,1,B7454+1),B7454)</f>
        <v>1</v>
      </c>
      <c r="C7455" s="1">
        <f>IF(C7454+1=Protocol!$V$21,0,C7454+1)</f>
        <v>4</v>
      </c>
      <c r="D7455" s="1">
        <f t="shared" si="249"/>
        <v>2</v>
      </c>
      <c r="E7455" s="1" t="str">
        <f>INDEX(Protocol[Mark],MATCH(C7455,Protocol[Step],0))</f>
        <v>3M2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510010002</v>
      </c>
      <c r="H7455" s="134">
        <f>Systematic[[#This Row],[SampleVariableLabel]]+100*Systematic[[#This Row],[State]]</f>
        <v>510010402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510</v>
      </c>
      <c r="B7456" s="1">
        <f>IF(C7456=0,IF(B7455=Protocol!$V$20,1,B7455+1),B7455)</f>
        <v>1</v>
      </c>
      <c r="C7456" s="1">
        <f>IF(C7455+1=Protocol!$V$21,0,C7455+1)</f>
        <v>5</v>
      </c>
      <c r="D7456" s="1">
        <f t="shared" si="249"/>
        <v>3</v>
      </c>
      <c r="E7456" s="1" t="str">
        <f>INDEX(Protocol[Mark],MATCH(C7456,Protocol[Step],0))</f>
        <v>M(c)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510010003</v>
      </c>
      <c r="H7456" s="134">
        <f>Systematic[[#This Row],[SampleVariableLabel]]+100*Systematic[[#This Row],[State]]</f>
        <v>510010503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510</v>
      </c>
      <c r="B7457" s="1">
        <f>IF(C7457=0,IF(B7456=Protocol!$V$20,1,B7456+1),B7456)</f>
        <v>1</v>
      </c>
      <c r="C7457" s="1">
        <f>IF(C7456+1=Protocol!$V$21,0,C7456+1)</f>
        <v>6</v>
      </c>
      <c r="D7457" s="1">
        <f t="shared" si="249"/>
        <v>4</v>
      </c>
      <c r="E7457" s="1" t="str">
        <f>INDEX(Protocol[Mark],MATCH(C7457,Protocol[Step],0))</f>
        <v>4P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510010004</v>
      </c>
      <c r="H7457" s="134">
        <f>Systematic[[#This Row],[SampleVariableLabel]]+100*Systematic[[#This Row],[State]]</f>
        <v>510010604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510</v>
      </c>
      <c r="B7458" s="1">
        <f>IF(C7458=0,IF(B7457=Protocol!$V$20,1,B7457+1),B7457)</f>
        <v>1</v>
      </c>
      <c r="C7458" s="1">
        <f>IF(C7457+1=Protocol!$V$21,0,C7457+1)</f>
        <v>7</v>
      </c>
      <c r="D7458" s="1">
        <f t="shared" si="249"/>
        <v>5</v>
      </c>
      <c r="E7458" s="1" t="str">
        <f>INDEX(Protocol[Mark],MATCH(C7458,Protocol[Step],0))</f>
        <v>5G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510010005</v>
      </c>
      <c r="H7458" s="134">
        <f>Systematic[[#This Row],[SampleVariableLabel]]+100*Systematic[[#This Row],[State]]</f>
        <v>510010705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510</v>
      </c>
      <c r="B7459" s="1">
        <f>IF(C7459=0,IF(B7458=Protocol!$V$20,1,B7458+1),B7458)</f>
        <v>1</v>
      </c>
      <c r="C7459" s="1">
        <f>IF(C7458+1=Protocol!$V$21,0,C7458+1)</f>
        <v>8</v>
      </c>
      <c r="D7459" s="1">
        <f t="shared" si="249"/>
        <v>6</v>
      </c>
      <c r="E7459" s="1" t="str">
        <f>INDEX(Protocol[Mark],MATCH(C7459,Protocol[Step],0))</f>
        <v>6S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510010006</v>
      </c>
      <c r="H7459" s="134">
        <f>Systematic[[#This Row],[SampleVariableLabel]]+100*Systematic[[#This Row],[State]]</f>
        <v>510010806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510</v>
      </c>
      <c r="B7460" s="1">
        <f>IF(C7460=0,IF(B7459=Protocol!$V$20,1,B7459+1),B7459)</f>
        <v>1</v>
      </c>
      <c r="C7460" s="1">
        <f>IF(C7459+1=Protocol!$V$21,0,C7459+1)</f>
        <v>9</v>
      </c>
      <c r="D7460" s="1">
        <f t="shared" si="249"/>
        <v>1</v>
      </c>
      <c r="E7460" s="1" t="str">
        <f>INDEX(Protocol[Mark],MATCH(C7460,Protocol[Step],0))</f>
        <v>7Gp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510010001</v>
      </c>
      <c r="H7460" s="134">
        <f>Systematic[[#This Row],[SampleVariableLabel]]+100*Systematic[[#This Row],[State]]</f>
        <v>510010901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510</v>
      </c>
      <c r="B7461" s="1">
        <f>IF(C7461=0,IF(B7460=Protocol!$V$20,1,B7460+1),B7460)</f>
        <v>1</v>
      </c>
      <c r="C7461" s="1">
        <f>IF(C7460+1=Protocol!$V$21,0,C7460+1)</f>
        <v>10</v>
      </c>
      <c r="D7461" s="1">
        <f t="shared" si="249"/>
        <v>2</v>
      </c>
      <c r="E7461" s="1" t="str">
        <f>INDEX(Protocol[Mark],MATCH(C7461,Protocol[Step],0))</f>
        <v>8U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510010002</v>
      </c>
      <c r="H7461" s="134">
        <f>Systematic[[#This Row],[SampleVariableLabel]]+100*Systematic[[#This Row],[State]]</f>
        <v>510011002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510</v>
      </c>
      <c r="B7462" s="1">
        <f>IF(C7462=0,IF(B7461=Protocol!$V$20,1,B7461+1),B7461)</f>
        <v>1</v>
      </c>
      <c r="C7462" s="1">
        <f>IF(C7461+1=Protocol!$V$21,0,C7461+1)</f>
        <v>11</v>
      </c>
      <c r="D7462" s="1">
        <f t="shared" si="249"/>
        <v>3</v>
      </c>
      <c r="E7462" s="1" t="str">
        <f>INDEX(Protocol[Mark],MATCH(C7462,Protocol[Step],0))</f>
        <v>9Rot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510010003</v>
      </c>
      <c r="H7462" s="134">
        <f>Systematic[[#This Row],[SampleVariableLabel]]+100*Systematic[[#This Row],[State]]</f>
        <v>510011103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510</v>
      </c>
      <c r="B7463" s="1">
        <f>IF(C7463=0,IF(B7462=Protocol!$V$20,1,B7462+1),B7462)</f>
        <v>1</v>
      </c>
      <c r="C7463" s="1">
        <f>IF(C7462+1=Protocol!$V$21,0,C7462+1)</f>
        <v>12</v>
      </c>
      <c r="D7463" s="1">
        <f t="shared" si="249"/>
        <v>4</v>
      </c>
      <c r="E7463" s="1" t="str">
        <f>INDEX(Protocol[Mark],MATCH(C7463,Protocol[Step],0))</f>
        <v>10Ama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510010004</v>
      </c>
      <c r="H7463" s="134">
        <f>Systematic[[#This Row],[SampleVariableLabel]]+100*Systematic[[#This Row],[State]]</f>
        <v>510011204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511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0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511010005</v>
      </c>
      <c r="H7464" s="134">
        <f>Systematic[[#This Row],[SampleVariableLabel]]+100*Systematic[[#This Row],[State]]</f>
        <v>511010005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511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1D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511010006</v>
      </c>
      <c r="H7465" s="134">
        <f>Systematic[[#This Row],[SampleVariableLabel]]+100*Systematic[[#This Row],[State]]</f>
        <v>511010106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511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(M.1)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511010001</v>
      </c>
      <c r="H7466" s="134">
        <f>Systematic[[#This Row],[SampleVariableLabel]]+100*Systematic[[#This Row],[State]]</f>
        <v>511010201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511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2Oct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511010002</v>
      </c>
      <c r="H7467" s="134">
        <f>Systematic[[#This Row],[SampleVariableLabel]]+100*Systematic[[#This Row],[State]]</f>
        <v>511010302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511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3M2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511010003</v>
      </c>
      <c r="H7468" s="134">
        <f>Systematic[[#This Row],[SampleVariableLabel]]+100*Systematic[[#This Row],[State]]</f>
        <v>511010403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511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M(c)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511010004</v>
      </c>
      <c r="H7469" s="134">
        <f>Systematic[[#This Row],[SampleVariableLabel]]+100*Systematic[[#This Row],[State]]</f>
        <v>511010504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511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4P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511010005</v>
      </c>
      <c r="H7470" s="134">
        <f>Systematic[[#This Row],[SampleVariableLabel]]+100*Systematic[[#This Row],[State]]</f>
        <v>511010605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511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5G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511010006</v>
      </c>
      <c r="H7471" s="134">
        <f>Systematic[[#This Row],[SampleVariableLabel]]+100*Systematic[[#This Row],[State]]</f>
        <v>511010706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511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6S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511010001</v>
      </c>
      <c r="H7472" s="134">
        <f>Systematic[[#This Row],[SampleVariableLabel]]+100*Systematic[[#This Row],[State]]</f>
        <v>511010801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511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7Gp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511010002</v>
      </c>
      <c r="H7473" s="134">
        <f>Systematic[[#This Row],[SampleVariableLabel]]+100*Systematic[[#This Row],[State]]</f>
        <v>511010902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511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8U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511010003</v>
      </c>
      <c r="H7474" s="134">
        <f>Systematic[[#This Row],[SampleVariableLabel]]+100*Systematic[[#This Row],[State]]</f>
        <v>511011003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511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9Rot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511010004</v>
      </c>
      <c r="H7475" s="134">
        <f>Systematic[[#This Row],[SampleVariableLabel]]+100*Systematic[[#This Row],[State]]</f>
        <v>511011104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511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10Ama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511010005</v>
      </c>
      <c r="H7476" s="134">
        <f>Systematic[[#This Row],[SampleVariableLabel]]+100*Systematic[[#This Row],[State]]</f>
        <v>511011205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512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0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512010006</v>
      </c>
      <c r="H7477" s="134">
        <f>Systematic[[#This Row],[SampleVariableLabel]]+100*Systematic[[#This Row],[State]]</f>
        <v>512010006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512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1D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512010001</v>
      </c>
      <c r="H7478" s="134">
        <f>Systematic[[#This Row],[SampleVariableLabel]]+100*Systematic[[#This Row],[State]]</f>
        <v>512010101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512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(M.1)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512010002</v>
      </c>
      <c r="H7479" s="134">
        <f>Systematic[[#This Row],[SampleVariableLabel]]+100*Systematic[[#This Row],[State]]</f>
        <v>512010202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512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2Oct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512010003</v>
      </c>
      <c r="H7480" s="134">
        <f>Systematic[[#This Row],[SampleVariableLabel]]+100*Systematic[[#This Row],[State]]</f>
        <v>512010303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512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3M2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512010004</v>
      </c>
      <c r="H7481" s="134">
        <f>Systematic[[#This Row],[SampleVariableLabel]]+100*Systematic[[#This Row],[State]]</f>
        <v>512010404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512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M(c)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512010005</v>
      </c>
      <c r="H7482" s="134">
        <f>Systematic[[#This Row],[SampleVariableLabel]]+100*Systematic[[#This Row],[State]]</f>
        <v>512010505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512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4P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512010006</v>
      </c>
      <c r="H7483" s="134">
        <f>Systematic[[#This Row],[SampleVariableLabel]]+100*Systematic[[#This Row],[State]]</f>
        <v>512010606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512</v>
      </c>
      <c r="B7484" s="1">
        <f>IF(C7484=0,IF(B7483=Protocol!$V$20,1,B7483+1),B7483)</f>
        <v>1</v>
      </c>
      <c r="C7484" s="1">
        <f>IF(C7483+1=Protocol!$V$21,0,C7483+1)</f>
        <v>7</v>
      </c>
      <c r="D7484" s="1">
        <f t="shared" si="249"/>
        <v>1</v>
      </c>
      <c r="E7484" s="1" t="str">
        <f>INDEX(Protocol[Mark],MATCH(C7484,Protocol[Step],0))</f>
        <v>5G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512010001</v>
      </c>
      <c r="H7484" s="134">
        <f>Systematic[[#This Row],[SampleVariableLabel]]+100*Systematic[[#This Row],[State]]</f>
        <v>512010701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512</v>
      </c>
      <c r="B7485" s="1">
        <f>IF(C7485=0,IF(B7484=Protocol!$V$20,1,B7484+1),B7484)</f>
        <v>1</v>
      </c>
      <c r="C7485" s="1">
        <f>IF(C7484+1=Protocol!$V$21,0,C7484+1)</f>
        <v>8</v>
      </c>
      <c r="D7485" s="1">
        <f t="shared" si="249"/>
        <v>2</v>
      </c>
      <c r="E7485" s="1" t="str">
        <f>INDEX(Protocol[Mark],MATCH(C7485,Protocol[Step],0))</f>
        <v>6S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512010002</v>
      </c>
      <c r="H7485" s="134">
        <f>Systematic[[#This Row],[SampleVariableLabel]]+100*Systematic[[#This Row],[State]]</f>
        <v>512010802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512</v>
      </c>
      <c r="B7486" s="1">
        <f>IF(C7486=0,IF(B7485=Protocol!$V$20,1,B7485+1),B7485)</f>
        <v>1</v>
      </c>
      <c r="C7486" s="1">
        <f>IF(C7485+1=Protocol!$V$21,0,C7485+1)</f>
        <v>9</v>
      </c>
      <c r="D7486" s="1">
        <f t="shared" si="249"/>
        <v>3</v>
      </c>
      <c r="E7486" s="1" t="str">
        <f>INDEX(Protocol[Mark],MATCH(C7486,Protocol[Step],0))</f>
        <v>7Gp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512010003</v>
      </c>
      <c r="H7486" s="134">
        <f>Systematic[[#This Row],[SampleVariableLabel]]+100*Systematic[[#This Row],[State]]</f>
        <v>512010903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512</v>
      </c>
      <c r="B7487" s="1">
        <f>IF(C7487=0,IF(B7486=Protocol!$V$20,1,B7486+1),B7486)</f>
        <v>1</v>
      </c>
      <c r="C7487" s="1">
        <f>IF(C7486+1=Protocol!$V$21,0,C7486+1)</f>
        <v>10</v>
      </c>
      <c r="D7487" s="1">
        <f t="shared" si="249"/>
        <v>4</v>
      </c>
      <c r="E7487" s="1" t="str">
        <f>INDEX(Protocol[Mark],MATCH(C7487,Protocol[Step],0))</f>
        <v>8U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512010004</v>
      </c>
      <c r="H7487" s="134">
        <f>Systematic[[#This Row],[SampleVariableLabel]]+100*Systematic[[#This Row],[State]]</f>
        <v>512011004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512</v>
      </c>
      <c r="B7488" s="1">
        <f>IF(C7488=0,IF(B7487=Protocol!$V$20,1,B7487+1),B7487)</f>
        <v>1</v>
      </c>
      <c r="C7488" s="1">
        <f>IF(C7487+1=Protocol!$V$21,0,C7487+1)</f>
        <v>11</v>
      </c>
      <c r="D7488" s="1">
        <f t="shared" si="249"/>
        <v>5</v>
      </c>
      <c r="E7488" s="1" t="str">
        <f>INDEX(Protocol[Mark],MATCH(C7488,Protocol[Step],0))</f>
        <v>9Rot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512010005</v>
      </c>
      <c r="H7488" s="134">
        <f>Systematic[[#This Row],[SampleVariableLabel]]+100*Systematic[[#This Row],[State]]</f>
        <v>512011105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512</v>
      </c>
      <c r="B7489" s="1">
        <f>IF(C7489=0,IF(B7488=Protocol!$V$20,1,B7488+1),B7488)</f>
        <v>1</v>
      </c>
      <c r="C7489" s="1">
        <f>IF(C7488+1=Protocol!$V$21,0,C7488+1)</f>
        <v>12</v>
      </c>
      <c r="D7489" s="1">
        <f t="shared" si="249"/>
        <v>6</v>
      </c>
      <c r="E7489" s="1" t="str">
        <f>INDEX(Protocol[Mark],MATCH(C7489,Protocol[Step],0))</f>
        <v>10Ama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512010006</v>
      </c>
      <c r="H7489" s="134">
        <f>Systematic[[#This Row],[SampleVariableLabel]]+100*Systematic[[#This Row],[State]]</f>
        <v>512011206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513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0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513010001</v>
      </c>
      <c r="H7490" s="134">
        <f>Systematic[[#This Row],[SampleVariableLabel]]+100*Systematic[[#This Row],[State]]</f>
        <v>513010001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513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513010002</v>
      </c>
      <c r="H7491" s="134">
        <f>Systematic[[#This Row],[SampleVariableLabel]]+100*Systematic[[#This Row],[State]]</f>
        <v>513010102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513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(M.1)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513010003</v>
      </c>
      <c r="H7492" s="134">
        <f>Systematic[[#This Row],[SampleVariableLabel]]+100*Systematic[[#This Row],[State]]</f>
        <v>513010203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513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2Oct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513010004</v>
      </c>
      <c r="H7493" s="134">
        <f>Systematic[[#This Row],[SampleVariableLabel]]+100*Systematic[[#This Row],[State]]</f>
        <v>513010304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513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3M2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513010005</v>
      </c>
      <c r="H7494" s="134">
        <f>Systematic[[#This Row],[SampleVariableLabel]]+100*Systematic[[#This Row],[State]]</f>
        <v>513010405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513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M(c)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513010006</v>
      </c>
      <c r="H7495" s="134">
        <f>Systematic[[#This Row],[SampleVariableLabel]]+100*Systematic[[#This Row],[State]]</f>
        <v>513010506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513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4P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513010001</v>
      </c>
      <c r="H7496" s="134">
        <f>Systematic[[#This Row],[SampleVariableLabel]]+100*Systematic[[#This Row],[State]]</f>
        <v>513010601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513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5G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513010002</v>
      </c>
      <c r="H7497" s="134">
        <f>Systematic[[#This Row],[SampleVariableLabel]]+100*Systematic[[#This Row],[State]]</f>
        <v>513010702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513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6S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513010003</v>
      </c>
      <c r="H7498" s="134">
        <f>Systematic[[#This Row],[SampleVariableLabel]]+100*Systematic[[#This Row],[State]]</f>
        <v>513010803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513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7Gp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513010004</v>
      </c>
      <c r="H7499" s="134">
        <f>Systematic[[#This Row],[SampleVariableLabel]]+100*Systematic[[#This Row],[State]]</f>
        <v>513010904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513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8U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513010005</v>
      </c>
      <c r="H7500" s="134">
        <f>Systematic[[#This Row],[SampleVariableLabel]]+100*Systematic[[#This Row],[State]]</f>
        <v>513011005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513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9Rot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513010006</v>
      </c>
      <c r="H7501" s="134">
        <f>Systematic[[#This Row],[SampleVariableLabel]]+100*Systematic[[#This Row],[State]]</f>
        <v>513011106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513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10Ama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513010001</v>
      </c>
      <c r="H7502" s="134">
        <f>Systematic[[#This Row],[SampleVariableLabel]]+100*Systematic[[#This Row],[State]]</f>
        <v>513011201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514</v>
      </c>
      <c r="B7503" s="1">
        <f>IF(C7503=0,IF(B7502=Protocol!$V$20,1,B7502+1),B7502)</f>
        <v>1</v>
      </c>
      <c r="C7503" s="1">
        <f>IF(C7502+1=Protocol!$V$21,0,C7502+1)</f>
        <v>0</v>
      </c>
      <c r="D7503" s="1">
        <f t="shared" si="251"/>
        <v>2</v>
      </c>
      <c r="E7503" s="1" t="str">
        <f>INDEX(Protocol[Mark],MATCH(C7503,Protocol[Step],0))</f>
        <v>0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514010002</v>
      </c>
      <c r="H7503" s="134">
        <f>Systematic[[#This Row],[SampleVariableLabel]]+100*Systematic[[#This Row],[State]]</f>
        <v>514010002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514</v>
      </c>
      <c r="B7504" s="1">
        <f>IF(C7504=0,IF(B7503=Protocol!$V$20,1,B7503+1),B7503)</f>
        <v>1</v>
      </c>
      <c r="C7504" s="1">
        <f>IF(C7503+1=Protocol!$V$21,0,C7503+1)</f>
        <v>1</v>
      </c>
      <c r="D7504" s="1">
        <f t="shared" si="251"/>
        <v>3</v>
      </c>
      <c r="E7504" s="1" t="str">
        <f>INDEX(Protocol[Mark],MATCH(C7504,Protocol[Step],0))</f>
        <v>1D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514010003</v>
      </c>
      <c r="H7504" s="134">
        <f>Systematic[[#This Row],[SampleVariableLabel]]+100*Systematic[[#This Row],[State]]</f>
        <v>514010103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514</v>
      </c>
      <c r="B7505" s="1">
        <f>IF(C7505=0,IF(B7504=Protocol!$V$20,1,B7504+1),B7504)</f>
        <v>1</v>
      </c>
      <c r="C7505" s="1">
        <f>IF(C7504+1=Protocol!$V$21,0,C7504+1)</f>
        <v>2</v>
      </c>
      <c r="D7505" s="1">
        <f t="shared" si="251"/>
        <v>4</v>
      </c>
      <c r="E7505" s="1" t="str">
        <f>INDEX(Protocol[Mark],MATCH(C7505,Protocol[Step],0))</f>
        <v>(M.1)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514010004</v>
      </c>
      <c r="H7505" s="134">
        <f>Systematic[[#This Row],[SampleVariableLabel]]+100*Systematic[[#This Row],[State]]</f>
        <v>514010204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514</v>
      </c>
      <c r="B7506" s="1">
        <f>IF(C7506=0,IF(B7505=Protocol!$V$20,1,B7505+1),B7505)</f>
        <v>1</v>
      </c>
      <c r="C7506" s="1">
        <f>IF(C7505+1=Protocol!$V$21,0,C7505+1)</f>
        <v>3</v>
      </c>
      <c r="D7506" s="1">
        <f t="shared" si="251"/>
        <v>5</v>
      </c>
      <c r="E7506" s="1" t="str">
        <f>INDEX(Protocol[Mark],MATCH(C7506,Protocol[Step],0))</f>
        <v>2Oct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514010005</v>
      </c>
      <c r="H7506" s="134">
        <f>Systematic[[#This Row],[SampleVariableLabel]]+100*Systematic[[#This Row],[State]]</f>
        <v>514010305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514</v>
      </c>
      <c r="B7507" s="1">
        <f>IF(C7507=0,IF(B7506=Protocol!$V$20,1,B7506+1),B7506)</f>
        <v>1</v>
      </c>
      <c r="C7507" s="1">
        <f>IF(C7506+1=Protocol!$V$21,0,C7506+1)</f>
        <v>4</v>
      </c>
      <c r="D7507" s="1">
        <f t="shared" si="251"/>
        <v>6</v>
      </c>
      <c r="E7507" s="1" t="str">
        <f>INDEX(Protocol[Mark],MATCH(C7507,Protocol[Step],0))</f>
        <v>3M2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514010006</v>
      </c>
      <c r="H7507" s="134">
        <f>Systematic[[#This Row],[SampleVariableLabel]]+100*Systematic[[#This Row],[State]]</f>
        <v>514010406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514</v>
      </c>
      <c r="B7508" s="1">
        <f>IF(C7508=0,IF(B7507=Protocol!$V$20,1,B7507+1),B7507)</f>
        <v>1</v>
      </c>
      <c r="C7508" s="1">
        <f>IF(C7507+1=Protocol!$V$21,0,C7507+1)</f>
        <v>5</v>
      </c>
      <c r="D7508" s="1">
        <f t="shared" si="251"/>
        <v>1</v>
      </c>
      <c r="E7508" s="1" t="str">
        <f>INDEX(Protocol[Mark],MATCH(C7508,Protocol[Step],0))</f>
        <v>M(c)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514010001</v>
      </c>
      <c r="H7508" s="134">
        <f>Systematic[[#This Row],[SampleVariableLabel]]+100*Systematic[[#This Row],[State]]</f>
        <v>514010501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514</v>
      </c>
      <c r="B7509" s="1">
        <f>IF(C7509=0,IF(B7508=Protocol!$V$20,1,B7508+1),B7508)</f>
        <v>1</v>
      </c>
      <c r="C7509" s="1">
        <f>IF(C7508+1=Protocol!$V$21,0,C7508+1)</f>
        <v>6</v>
      </c>
      <c r="D7509" s="1">
        <f t="shared" si="251"/>
        <v>2</v>
      </c>
      <c r="E7509" s="1" t="str">
        <f>INDEX(Protocol[Mark],MATCH(C7509,Protocol[Step],0))</f>
        <v>4P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514010002</v>
      </c>
      <c r="H7509" s="134">
        <f>Systematic[[#This Row],[SampleVariableLabel]]+100*Systematic[[#This Row],[State]]</f>
        <v>514010602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514</v>
      </c>
      <c r="B7510" s="1">
        <f>IF(C7510=0,IF(B7509=Protocol!$V$20,1,B7509+1),B7509)</f>
        <v>1</v>
      </c>
      <c r="C7510" s="1">
        <f>IF(C7509+1=Protocol!$V$21,0,C7509+1)</f>
        <v>7</v>
      </c>
      <c r="D7510" s="1">
        <f t="shared" si="251"/>
        <v>3</v>
      </c>
      <c r="E7510" s="1" t="str">
        <f>INDEX(Protocol[Mark],MATCH(C7510,Protocol[Step],0))</f>
        <v>5G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514010003</v>
      </c>
      <c r="H7510" s="134">
        <f>Systematic[[#This Row],[SampleVariableLabel]]+100*Systematic[[#This Row],[State]]</f>
        <v>514010703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514</v>
      </c>
      <c r="B7511" s="1">
        <f>IF(C7511=0,IF(B7510=Protocol!$V$20,1,B7510+1),B7510)</f>
        <v>1</v>
      </c>
      <c r="C7511" s="1">
        <f>IF(C7510+1=Protocol!$V$21,0,C7510+1)</f>
        <v>8</v>
      </c>
      <c r="D7511" s="1">
        <f t="shared" si="251"/>
        <v>4</v>
      </c>
      <c r="E7511" s="1" t="str">
        <f>INDEX(Protocol[Mark],MATCH(C7511,Protocol[Step],0))</f>
        <v>6S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514010004</v>
      </c>
      <c r="H7511" s="134">
        <f>Systematic[[#This Row],[SampleVariableLabel]]+100*Systematic[[#This Row],[State]]</f>
        <v>514010804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514</v>
      </c>
      <c r="B7512" s="1">
        <f>IF(C7512=0,IF(B7511=Protocol!$V$20,1,B7511+1),B7511)</f>
        <v>1</v>
      </c>
      <c r="C7512" s="1">
        <f>IF(C7511+1=Protocol!$V$21,0,C7511+1)</f>
        <v>9</v>
      </c>
      <c r="D7512" s="1">
        <f t="shared" si="251"/>
        <v>5</v>
      </c>
      <c r="E7512" s="1" t="str">
        <f>INDEX(Protocol[Mark],MATCH(C7512,Protocol[Step],0))</f>
        <v>7Gp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514010005</v>
      </c>
      <c r="H7512" s="134">
        <f>Systematic[[#This Row],[SampleVariableLabel]]+100*Systematic[[#This Row],[State]]</f>
        <v>514010905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514</v>
      </c>
      <c r="B7513" s="1">
        <f>IF(C7513=0,IF(B7512=Protocol!$V$20,1,B7512+1),B7512)</f>
        <v>1</v>
      </c>
      <c r="C7513" s="1">
        <f>IF(C7512+1=Protocol!$V$21,0,C7512+1)</f>
        <v>10</v>
      </c>
      <c r="D7513" s="1">
        <f t="shared" si="251"/>
        <v>6</v>
      </c>
      <c r="E7513" s="1" t="str">
        <f>INDEX(Protocol[Mark],MATCH(C7513,Protocol[Step],0))</f>
        <v>8U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514010006</v>
      </c>
      <c r="H7513" s="134">
        <f>Systematic[[#This Row],[SampleVariableLabel]]+100*Systematic[[#This Row],[State]]</f>
        <v>514011006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514</v>
      </c>
      <c r="B7514" s="1">
        <f>IF(C7514=0,IF(B7513=Protocol!$V$20,1,B7513+1),B7513)</f>
        <v>1</v>
      </c>
      <c r="C7514" s="1">
        <f>IF(C7513+1=Protocol!$V$21,0,C7513+1)</f>
        <v>11</v>
      </c>
      <c r="D7514" s="1">
        <f t="shared" si="251"/>
        <v>1</v>
      </c>
      <c r="E7514" s="1" t="str">
        <f>INDEX(Protocol[Mark],MATCH(C7514,Protocol[Step],0))</f>
        <v>9Rot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514010001</v>
      </c>
      <c r="H7514" s="134">
        <f>Systematic[[#This Row],[SampleVariableLabel]]+100*Systematic[[#This Row],[State]]</f>
        <v>514011101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514</v>
      </c>
      <c r="B7515" s="1">
        <f>IF(C7515=0,IF(B7514=Protocol!$V$20,1,B7514+1),B7514)</f>
        <v>1</v>
      </c>
      <c r="C7515" s="1">
        <f>IF(C7514+1=Protocol!$V$21,0,C7514+1)</f>
        <v>12</v>
      </c>
      <c r="D7515" s="1">
        <f t="shared" si="251"/>
        <v>2</v>
      </c>
      <c r="E7515" s="1" t="str">
        <f>INDEX(Protocol[Mark],MATCH(C7515,Protocol[Step],0))</f>
        <v>10Ama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514010002</v>
      </c>
      <c r="H7515" s="134">
        <f>Systematic[[#This Row],[SampleVariableLabel]]+100*Systematic[[#This Row],[State]]</f>
        <v>514011202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515</v>
      </c>
      <c r="B7516" s="1">
        <f>IF(C7516=0,IF(B7515=Protocol!$V$20,1,B7515+1),B7515)</f>
        <v>1</v>
      </c>
      <c r="C7516" s="1">
        <f>IF(C7515+1=Protocol!$V$21,0,C7515+1)</f>
        <v>0</v>
      </c>
      <c r="D7516" s="1">
        <f t="shared" si="251"/>
        <v>3</v>
      </c>
      <c r="E7516" s="1" t="str">
        <f>INDEX(Protocol[Mark],MATCH(C7516,Protocol[Step],0))</f>
        <v>0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515010003</v>
      </c>
      <c r="H7516" s="134">
        <f>Systematic[[#This Row],[SampleVariableLabel]]+100*Systematic[[#This Row],[State]]</f>
        <v>515010003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515</v>
      </c>
      <c r="B7517" s="1">
        <f>IF(C7517=0,IF(B7516=Protocol!$V$20,1,B7516+1),B7516)</f>
        <v>1</v>
      </c>
      <c r="C7517" s="1">
        <f>IF(C7516+1=Protocol!$V$21,0,C7516+1)</f>
        <v>1</v>
      </c>
      <c r="D7517" s="1">
        <f t="shared" si="251"/>
        <v>4</v>
      </c>
      <c r="E7517" s="1" t="str">
        <f>INDEX(Protocol[Mark],MATCH(C7517,Protocol[Step],0))</f>
        <v>1D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515010004</v>
      </c>
      <c r="H7517" s="134">
        <f>Systematic[[#This Row],[SampleVariableLabel]]+100*Systematic[[#This Row],[State]]</f>
        <v>515010104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515</v>
      </c>
      <c r="B7518" s="1">
        <f>IF(C7518=0,IF(B7517=Protocol!$V$20,1,B7517+1),B7517)</f>
        <v>1</v>
      </c>
      <c r="C7518" s="1">
        <f>IF(C7517+1=Protocol!$V$21,0,C7517+1)</f>
        <v>2</v>
      </c>
      <c r="D7518" s="1">
        <f t="shared" si="251"/>
        <v>5</v>
      </c>
      <c r="E7518" s="1" t="str">
        <f>INDEX(Protocol[Mark],MATCH(C7518,Protocol[Step],0))</f>
        <v>(M.1)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515010005</v>
      </c>
      <c r="H7518" s="134">
        <f>Systematic[[#This Row],[SampleVariableLabel]]+100*Systematic[[#This Row],[State]]</f>
        <v>515010205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515</v>
      </c>
      <c r="B7519" s="1">
        <f>IF(C7519=0,IF(B7518=Protocol!$V$20,1,B7518+1),B7518)</f>
        <v>1</v>
      </c>
      <c r="C7519" s="1">
        <f>IF(C7518+1=Protocol!$V$21,0,C7518+1)</f>
        <v>3</v>
      </c>
      <c r="D7519" s="1">
        <f t="shared" si="251"/>
        <v>6</v>
      </c>
      <c r="E7519" s="1" t="str">
        <f>INDEX(Protocol[Mark],MATCH(C7519,Protocol[Step],0))</f>
        <v>2Oct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515010006</v>
      </c>
      <c r="H7519" s="134">
        <f>Systematic[[#This Row],[SampleVariableLabel]]+100*Systematic[[#This Row],[State]]</f>
        <v>515010306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515</v>
      </c>
      <c r="B7520" s="1">
        <f>IF(C7520=0,IF(B7519=Protocol!$V$20,1,B7519+1),B7519)</f>
        <v>1</v>
      </c>
      <c r="C7520" s="1">
        <f>IF(C7519+1=Protocol!$V$21,0,C7519+1)</f>
        <v>4</v>
      </c>
      <c r="D7520" s="1">
        <f t="shared" si="251"/>
        <v>1</v>
      </c>
      <c r="E7520" s="1" t="str">
        <f>INDEX(Protocol[Mark],MATCH(C7520,Protocol[Step],0))</f>
        <v>3M2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515010001</v>
      </c>
      <c r="H7520" s="134">
        <f>Systematic[[#This Row],[SampleVariableLabel]]+100*Systematic[[#This Row],[State]]</f>
        <v>515010401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515</v>
      </c>
      <c r="B7521" s="1">
        <f>IF(C7521=0,IF(B7520=Protocol!$V$20,1,B7520+1),B7520)</f>
        <v>1</v>
      </c>
      <c r="C7521" s="1">
        <f>IF(C7520+1=Protocol!$V$21,0,C7520+1)</f>
        <v>5</v>
      </c>
      <c r="D7521" s="1">
        <f t="shared" si="251"/>
        <v>2</v>
      </c>
      <c r="E7521" s="1" t="str">
        <f>INDEX(Protocol[Mark],MATCH(C7521,Protocol[Step],0))</f>
        <v>M(c)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515010002</v>
      </c>
      <c r="H7521" s="134">
        <f>Systematic[[#This Row],[SampleVariableLabel]]+100*Systematic[[#This Row],[State]]</f>
        <v>515010502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515</v>
      </c>
      <c r="B7522" s="1">
        <f>IF(C7522=0,IF(B7521=Protocol!$V$20,1,B7521+1),B7521)</f>
        <v>1</v>
      </c>
      <c r="C7522" s="1">
        <f>IF(C7521+1=Protocol!$V$21,0,C7521+1)</f>
        <v>6</v>
      </c>
      <c r="D7522" s="1">
        <f t="shared" si="251"/>
        <v>3</v>
      </c>
      <c r="E7522" s="1" t="str">
        <f>INDEX(Protocol[Mark],MATCH(C7522,Protocol[Step],0))</f>
        <v>4P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515010003</v>
      </c>
      <c r="H7522" s="134">
        <f>Systematic[[#This Row],[SampleVariableLabel]]+100*Systematic[[#This Row],[State]]</f>
        <v>515010603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515</v>
      </c>
      <c r="B7523" s="1">
        <f>IF(C7523=0,IF(B7522=Protocol!$V$20,1,B7522+1),B7522)</f>
        <v>1</v>
      </c>
      <c r="C7523" s="1">
        <f>IF(C7522+1=Protocol!$V$21,0,C7522+1)</f>
        <v>7</v>
      </c>
      <c r="D7523" s="1">
        <f t="shared" si="251"/>
        <v>4</v>
      </c>
      <c r="E7523" s="1" t="str">
        <f>INDEX(Protocol[Mark],MATCH(C7523,Protocol[Step],0))</f>
        <v>5G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515010004</v>
      </c>
      <c r="H7523" s="134">
        <f>Systematic[[#This Row],[SampleVariableLabel]]+100*Systematic[[#This Row],[State]]</f>
        <v>515010704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515</v>
      </c>
      <c r="B7524" s="1">
        <f>IF(C7524=0,IF(B7523=Protocol!$V$20,1,B7523+1),B7523)</f>
        <v>1</v>
      </c>
      <c r="C7524" s="1">
        <f>IF(C7523+1=Protocol!$V$21,0,C7523+1)</f>
        <v>8</v>
      </c>
      <c r="D7524" s="1">
        <f t="shared" si="251"/>
        <v>5</v>
      </c>
      <c r="E7524" s="1" t="str">
        <f>INDEX(Protocol[Mark],MATCH(C7524,Protocol[Step],0))</f>
        <v>6S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515010005</v>
      </c>
      <c r="H7524" s="134">
        <f>Systematic[[#This Row],[SampleVariableLabel]]+100*Systematic[[#This Row],[State]]</f>
        <v>515010805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515</v>
      </c>
      <c r="B7525" s="1">
        <f>IF(C7525=0,IF(B7524=Protocol!$V$20,1,B7524+1),B7524)</f>
        <v>1</v>
      </c>
      <c r="C7525" s="1">
        <f>IF(C7524+1=Protocol!$V$21,0,C7524+1)</f>
        <v>9</v>
      </c>
      <c r="D7525" s="1">
        <f t="shared" si="251"/>
        <v>6</v>
      </c>
      <c r="E7525" s="1" t="str">
        <f>INDEX(Protocol[Mark],MATCH(C7525,Protocol[Step],0))</f>
        <v>7Gp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515010006</v>
      </c>
      <c r="H7525" s="134">
        <f>Systematic[[#This Row],[SampleVariableLabel]]+100*Systematic[[#This Row],[State]]</f>
        <v>515010906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515</v>
      </c>
      <c r="B7526" s="1">
        <f>IF(C7526=0,IF(B7525=Protocol!$V$20,1,B7525+1),B7525)</f>
        <v>1</v>
      </c>
      <c r="C7526" s="1">
        <f>IF(C7525+1=Protocol!$V$21,0,C7525+1)</f>
        <v>10</v>
      </c>
      <c r="D7526" s="1">
        <f t="shared" si="251"/>
        <v>1</v>
      </c>
      <c r="E7526" s="1" t="str">
        <f>INDEX(Protocol[Mark],MATCH(C7526,Protocol[Step],0))</f>
        <v>8U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515010001</v>
      </c>
      <c r="H7526" s="134">
        <f>Systematic[[#This Row],[SampleVariableLabel]]+100*Systematic[[#This Row],[State]]</f>
        <v>515011001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515</v>
      </c>
      <c r="B7527" s="1">
        <f>IF(C7527=0,IF(B7526=Protocol!$V$20,1,B7526+1),B7526)</f>
        <v>1</v>
      </c>
      <c r="C7527" s="1">
        <f>IF(C7526+1=Protocol!$V$21,0,C7526+1)</f>
        <v>11</v>
      </c>
      <c r="D7527" s="1">
        <f t="shared" si="251"/>
        <v>2</v>
      </c>
      <c r="E7527" s="1" t="str">
        <f>INDEX(Protocol[Mark],MATCH(C7527,Protocol[Step],0))</f>
        <v>9Rot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515010002</v>
      </c>
      <c r="H7527" s="134">
        <f>Systematic[[#This Row],[SampleVariableLabel]]+100*Systematic[[#This Row],[State]]</f>
        <v>515011102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515</v>
      </c>
      <c r="B7528" s="1">
        <f>IF(C7528=0,IF(B7527=Protocol!$V$20,1,B7527+1),B7527)</f>
        <v>1</v>
      </c>
      <c r="C7528" s="1">
        <f>IF(C7527+1=Protocol!$V$21,0,C7527+1)</f>
        <v>12</v>
      </c>
      <c r="D7528" s="1">
        <f t="shared" si="251"/>
        <v>3</v>
      </c>
      <c r="E7528" s="1" t="str">
        <f>INDEX(Protocol[Mark],MATCH(C7528,Protocol[Step],0))</f>
        <v>10Ama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515010003</v>
      </c>
      <c r="H7528" s="134">
        <f>Systematic[[#This Row],[SampleVariableLabel]]+100*Systematic[[#This Row],[State]]</f>
        <v>515011203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516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0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516010004</v>
      </c>
      <c r="H7529" s="134">
        <f>Systematic[[#This Row],[SampleVariableLabel]]+100*Systematic[[#This Row],[State]]</f>
        <v>516010004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516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1D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516010005</v>
      </c>
      <c r="H7530" s="134">
        <f>Systematic[[#This Row],[SampleVariableLabel]]+100*Systematic[[#This Row],[State]]</f>
        <v>516010105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516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(M.1)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516010006</v>
      </c>
      <c r="H7531" s="134">
        <f>Systematic[[#This Row],[SampleVariableLabel]]+100*Systematic[[#This Row],[State]]</f>
        <v>516010206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516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2Oct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516010001</v>
      </c>
      <c r="H7532" s="134">
        <f>Systematic[[#This Row],[SampleVariableLabel]]+100*Systematic[[#This Row],[State]]</f>
        <v>516010301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516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3M2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516010002</v>
      </c>
      <c r="H7533" s="134">
        <f>Systematic[[#This Row],[SampleVariableLabel]]+100*Systematic[[#This Row],[State]]</f>
        <v>516010402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516</v>
      </c>
      <c r="B7534" s="1">
        <f>IF(C7534=0,IF(B7533=Protocol!$V$20,1,B7533+1),B7533)</f>
        <v>1</v>
      </c>
      <c r="C7534" s="1">
        <f>IF(C7533+1=Protocol!$V$21,0,C7533+1)</f>
        <v>5</v>
      </c>
      <c r="D7534" s="1">
        <f t="shared" si="251"/>
        <v>3</v>
      </c>
      <c r="E7534" s="1" t="str">
        <f>INDEX(Protocol[Mark],MATCH(C7534,Protocol[Step],0))</f>
        <v>M(c)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516010003</v>
      </c>
      <c r="H7534" s="134">
        <f>Systematic[[#This Row],[SampleVariableLabel]]+100*Systematic[[#This Row],[State]]</f>
        <v>516010503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516</v>
      </c>
      <c r="B7535" s="1">
        <f>IF(C7535=0,IF(B7534=Protocol!$V$20,1,B7534+1),B7534)</f>
        <v>1</v>
      </c>
      <c r="C7535" s="1">
        <f>IF(C7534+1=Protocol!$V$21,0,C7534+1)</f>
        <v>6</v>
      </c>
      <c r="D7535" s="1">
        <f t="shared" si="251"/>
        <v>4</v>
      </c>
      <c r="E7535" s="1" t="str">
        <f>INDEX(Protocol[Mark],MATCH(C7535,Protocol[Step],0))</f>
        <v>4P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516010004</v>
      </c>
      <c r="H7535" s="134">
        <f>Systematic[[#This Row],[SampleVariableLabel]]+100*Systematic[[#This Row],[State]]</f>
        <v>516010604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516</v>
      </c>
      <c r="B7536" s="1">
        <f>IF(C7536=0,IF(B7535=Protocol!$V$20,1,B7535+1),B7535)</f>
        <v>1</v>
      </c>
      <c r="C7536" s="1">
        <f>IF(C7535+1=Protocol!$V$21,0,C7535+1)</f>
        <v>7</v>
      </c>
      <c r="D7536" s="1">
        <f t="shared" si="251"/>
        <v>5</v>
      </c>
      <c r="E7536" s="1" t="str">
        <f>INDEX(Protocol[Mark],MATCH(C7536,Protocol[Step],0))</f>
        <v>5G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516010005</v>
      </c>
      <c r="H7536" s="134">
        <f>Systematic[[#This Row],[SampleVariableLabel]]+100*Systematic[[#This Row],[State]]</f>
        <v>516010705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516</v>
      </c>
      <c r="B7537" s="1">
        <f>IF(C7537=0,IF(B7536=Protocol!$V$20,1,B7536+1),B7536)</f>
        <v>1</v>
      </c>
      <c r="C7537" s="1">
        <f>IF(C7536+1=Protocol!$V$21,0,C7536+1)</f>
        <v>8</v>
      </c>
      <c r="D7537" s="1">
        <f t="shared" si="251"/>
        <v>6</v>
      </c>
      <c r="E7537" s="1" t="str">
        <f>INDEX(Protocol[Mark],MATCH(C7537,Protocol[Step],0))</f>
        <v>6S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516010006</v>
      </c>
      <c r="H7537" s="134">
        <f>Systematic[[#This Row],[SampleVariableLabel]]+100*Systematic[[#This Row],[State]]</f>
        <v>516010806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516</v>
      </c>
      <c r="B7538" s="1">
        <f>IF(C7538=0,IF(B7537=Protocol!$V$20,1,B7537+1),B7537)</f>
        <v>1</v>
      </c>
      <c r="C7538" s="1">
        <f>IF(C7537+1=Protocol!$V$21,0,C7537+1)</f>
        <v>9</v>
      </c>
      <c r="D7538" s="1">
        <f t="shared" si="251"/>
        <v>1</v>
      </c>
      <c r="E7538" s="1" t="str">
        <f>INDEX(Protocol[Mark],MATCH(C7538,Protocol[Step],0))</f>
        <v>7Gp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516010001</v>
      </c>
      <c r="H7538" s="134">
        <f>Systematic[[#This Row],[SampleVariableLabel]]+100*Systematic[[#This Row],[State]]</f>
        <v>516010901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516</v>
      </c>
      <c r="B7539" s="1">
        <f>IF(C7539=0,IF(B7538=Protocol!$V$20,1,B7538+1),B7538)</f>
        <v>1</v>
      </c>
      <c r="C7539" s="1">
        <f>IF(C7538+1=Protocol!$V$21,0,C7538+1)</f>
        <v>10</v>
      </c>
      <c r="D7539" s="1">
        <f t="shared" si="251"/>
        <v>2</v>
      </c>
      <c r="E7539" s="1" t="str">
        <f>INDEX(Protocol[Mark],MATCH(C7539,Protocol[Step],0))</f>
        <v>8U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516010002</v>
      </c>
      <c r="H7539" s="134">
        <f>Systematic[[#This Row],[SampleVariableLabel]]+100*Systematic[[#This Row],[State]]</f>
        <v>516011002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516</v>
      </c>
      <c r="B7540" s="1">
        <f>IF(C7540=0,IF(B7539=Protocol!$V$20,1,B7539+1),B7539)</f>
        <v>1</v>
      </c>
      <c r="C7540" s="1">
        <f>IF(C7539+1=Protocol!$V$21,0,C7539+1)</f>
        <v>11</v>
      </c>
      <c r="D7540" s="1">
        <f t="shared" si="251"/>
        <v>3</v>
      </c>
      <c r="E7540" s="1" t="str">
        <f>INDEX(Protocol[Mark],MATCH(C7540,Protocol[Step],0))</f>
        <v>9Rot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516010003</v>
      </c>
      <c r="H7540" s="134">
        <f>Systematic[[#This Row],[SampleVariableLabel]]+100*Systematic[[#This Row],[State]]</f>
        <v>516011103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516</v>
      </c>
      <c r="B7541" s="1">
        <f>IF(C7541=0,IF(B7540=Protocol!$V$20,1,B7540+1),B7540)</f>
        <v>1</v>
      </c>
      <c r="C7541" s="1">
        <f>IF(C7540+1=Protocol!$V$21,0,C7540+1)</f>
        <v>12</v>
      </c>
      <c r="D7541" s="1">
        <f t="shared" si="251"/>
        <v>4</v>
      </c>
      <c r="E7541" s="1" t="str">
        <f>INDEX(Protocol[Mark],MATCH(C7541,Protocol[Step],0))</f>
        <v>10Ama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516010004</v>
      </c>
      <c r="H7541" s="134">
        <f>Systematic[[#This Row],[SampleVariableLabel]]+100*Systematic[[#This Row],[State]]</f>
        <v>516011204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517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0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517010005</v>
      </c>
      <c r="H7542" s="134">
        <f>Systematic[[#This Row],[SampleVariableLabel]]+100*Systematic[[#This Row],[State]]</f>
        <v>517010005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517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1D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517010006</v>
      </c>
      <c r="H7543" s="134">
        <f>Systematic[[#This Row],[SampleVariableLabel]]+100*Systematic[[#This Row],[State]]</f>
        <v>517010106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517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(M.1)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517010001</v>
      </c>
      <c r="H7544" s="134">
        <f>Systematic[[#This Row],[SampleVariableLabel]]+100*Systematic[[#This Row],[State]]</f>
        <v>517010201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517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2Oct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517010002</v>
      </c>
      <c r="H7545" s="134">
        <f>Systematic[[#This Row],[SampleVariableLabel]]+100*Systematic[[#This Row],[State]]</f>
        <v>517010302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517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3M2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517010003</v>
      </c>
      <c r="H7546" s="134">
        <f>Systematic[[#This Row],[SampleVariableLabel]]+100*Systematic[[#This Row],[State]]</f>
        <v>517010403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517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M(c)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517010004</v>
      </c>
      <c r="H7547" s="134">
        <f>Systematic[[#This Row],[SampleVariableLabel]]+100*Systematic[[#This Row],[State]]</f>
        <v>517010504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517</v>
      </c>
      <c r="B7548" s="1">
        <f>IF(C7548=0,IF(B7547=Protocol!$V$20,1,B7547+1),B7547)</f>
        <v>1</v>
      </c>
      <c r="C7548" s="1">
        <f>IF(C7547+1=Protocol!$V$21,0,C7547+1)</f>
        <v>6</v>
      </c>
      <c r="D7548" s="1">
        <f t="shared" si="251"/>
        <v>5</v>
      </c>
      <c r="E7548" s="1" t="str">
        <f>INDEX(Protocol[Mark],MATCH(C7548,Protocol[Step],0))</f>
        <v>4P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517010005</v>
      </c>
      <c r="H7548" s="134">
        <f>Systematic[[#This Row],[SampleVariableLabel]]+100*Systematic[[#This Row],[State]]</f>
        <v>517010605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517</v>
      </c>
      <c r="B7549" s="1">
        <f>IF(C7549=0,IF(B7548=Protocol!$V$20,1,B7548+1),B7548)</f>
        <v>1</v>
      </c>
      <c r="C7549" s="1">
        <f>IF(C7548+1=Protocol!$V$21,0,C7548+1)</f>
        <v>7</v>
      </c>
      <c r="D7549" s="1">
        <f t="shared" si="251"/>
        <v>6</v>
      </c>
      <c r="E7549" s="1" t="str">
        <f>INDEX(Protocol[Mark],MATCH(C7549,Protocol[Step],0))</f>
        <v>5G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517010006</v>
      </c>
      <c r="H7549" s="134">
        <f>Systematic[[#This Row],[SampleVariableLabel]]+100*Systematic[[#This Row],[State]]</f>
        <v>517010706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517</v>
      </c>
      <c r="B7550" s="1">
        <f>IF(C7550=0,IF(B7549=Protocol!$V$20,1,B7549+1),B7549)</f>
        <v>1</v>
      </c>
      <c r="C7550" s="1">
        <f>IF(C7549+1=Protocol!$V$21,0,C7549+1)</f>
        <v>8</v>
      </c>
      <c r="D7550" s="1">
        <f t="shared" si="251"/>
        <v>1</v>
      </c>
      <c r="E7550" s="1" t="str">
        <f>INDEX(Protocol[Mark],MATCH(C7550,Protocol[Step],0))</f>
        <v>6S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517010001</v>
      </c>
      <c r="H7550" s="134">
        <f>Systematic[[#This Row],[SampleVariableLabel]]+100*Systematic[[#This Row],[State]]</f>
        <v>517010801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517</v>
      </c>
      <c r="B7551" s="1">
        <f>IF(C7551=0,IF(B7550=Protocol!$V$20,1,B7550+1),B7550)</f>
        <v>1</v>
      </c>
      <c r="C7551" s="1">
        <f>IF(C7550+1=Protocol!$V$21,0,C7550+1)</f>
        <v>9</v>
      </c>
      <c r="D7551" s="1">
        <f t="shared" si="251"/>
        <v>2</v>
      </c>
      <c r="E7551" s="1" t="str">
        <f>INDEX(Protocol[Mark],MATCH(C7551,Protocol[Step],0))</f>
        <v>7Gp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517010002</v>
      </c>
      <c r="H7551" s="134">
        <f>Systematic[[#This Row],[SampleVariableLabel]]+100*Systematic[[#This Row],[State]]</f>
        <v>517010902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517</v>
      </c>
      <c r="B7552" s="1">
        <f>IF(C7552=0,IF(B7551=Protocol!$V$20,1,B7551+1),B7551)</f>
        <v>1</v>
      </c>
      <c r="C7552" s="1">
        <f>IF(C7551+1=Protocol!$V$21,0,C7551+1)</f>
        <v>10</v>
      </c>
      <c r="D7552" s="1">
        <f t="shared" si="251"/>
        <v>3</v>
      </c>
      <c r="E7552" s="1" t="str">
        <f>INDEX(Protocol[Mark],MATCH(C7552,Protocol[Step],0))</f>
        <v>8U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517010003</v>
      </c>
      <c r="H7552" s="134">
        <f>Systematic[[#This Row],[SampleVariableLabel]]+100*Systematic[[#This Row],[State]]</f>
        <v>517011003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517</v>
      </c>
      <c r="B7553" s="1">
        <f>IF(C7553=0,IF(B7552=Protocol!$V$20,1,B7552+1),B7552)</f>
        <v>1</v>
      </c>
      <c r="C7553" s="1">
        <f>IF(C7552+1=Protocol!$V$21,0,C7552+1)</f>
        <v>11</v>
      </c>
      <c r="D7553" s="1">
        <f t="shared" si="251"/>
        <v>4</v>
      </c>
      <c r="E7553" s="1" t="str">
        <f>INDEX(Protocol[Mark],MATCH(C7553,Protocol[Step],0))</f>
        <v>9Rot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517010004</v>
      </c>
      <c r="H7553" s="134">
        <f>Systematic[[#This Row],[SampleVariableLabel]]+100*Systematic[[#This Row],[State]]</f>
        <v>517011104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517</v>
      </c>
      <c r="B7554" s="1">
        <f>IF(C7554=0,IF(B7553=Protocol!$V$20,1,B7553+1),B7553)</f>
        <v>1</v>
      </c>
      <c r="C7554" s="1">
        <f>IF(C7553+1=Protocol!$V$21,0,C7553+1)</f>
        <v>12</v>
      </c>
      <c r="D7554" s="1">
        <f t="shared" si="251"/>
        <v>5</v>
      </c>
      <c r="E7554" s="1" t="str">
        <f>INDEX(Protocol[Mark],MATCH(C7554,Protocol[Step],0))</f>
        <v>10Ama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517010005</v>
      </c>
      <c r="H7554" s="134">
        <f>Systematic[[#This Row],[SampleVariableLabel]]+100*Systematic[[#This Row],[State]]</f>
        <v>517011205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518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0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518010006</v>
      </c>
      <c r="H7555" s="134">
        <f>Systematic[[#This Row],[SampleVariableLabel]]+100*Systematic[[#This Row],[State]]</f>
        <v>518010006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518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518010001</v>
      </c>
      <c r="H7556" s="134">
        <f>Systematic[[#This Row],[SampleVariableLabel]]+100*Systematic[[#This Row],[State]]</f>
        <v>518010101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518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(M.1)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518010002</v>
      </c>
      <c r="H7557" s="134">
        <f>Systematic[[#This Row],[SampleVariableLabel]]+100*Systematic[[#This Row],[State]]</f>
        <v>518010202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518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518010003</v>
      </c>
      <c r="H7558" s="134">
        <f>Systematic[[#This Row],[SampleVariableLabel]]+100*Systematic[[#This Row],[State]]</f>
        <v>518010303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518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518010004</v>
      </c>
      <c r="H7559" s="134">
        <f>Systematic[[#This Row],[SampleVariableLabel]]+100*Systematic[[#This Row],[State]]</f>
        <v>518010404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518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M(c)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518010005</v>
      </c>
      <c r="H7560" s="134">
        <f>Systematic[[#This Row],[SampleVariableLabel]]+100*Systematic[[#This Row],[State]]</f>
        <v>518010505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518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4P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518010006</v>
      </c>
      <c r="H7561" s="134">
        <f>Systematic[[#This Row],[SampleVariableLabel]]+100*Systematic[[#This Row],[State]]</f>
        <v>518010606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518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5G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518010001</v>
      </c>
      <c r="H7562" s="134">
        <f>Systematic[[#This Row],[SampleVariableLabel]]+100*Systematic[[#This Row],[State]]</f>
        <v>518010701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518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6S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518010002</v>
      </c>
      <c r="H7563" s="134">
        <f>Systematic[[#This Row],[SampleVariableLabel]]+100*Systematic[[#This Row],[State]]</f>
        <v>518010802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518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7Gp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518010003</v>
      </c>
      <c r="H7564" s="134">
        <f>Systematic[[#This Row],[SampleVariableLabel]]+100*Systematic[[#This Row],[State]]</f>
        <v>518010903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518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8U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518010004</v>
      </c>
      <c r="H7565" s="134">
        <f>Systematic[[#This Row],[SampleVariableLabel]]+100*Systematic[[#This Row],[State]]</f>
        <v>518011004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518</v>
      </c>
      <c r="B7566" s="1">
        <f>IF(C7566=0,IF(B7565=Protocol!$V$20,1,B7565+1),B7565)</f>
        <v>1</v>
      </c>
      <c r="C7566" s="1">
        <f>IF(C7565+1=Protocol!$V$21,0,C7565+1)</f>
        <v>11</v>
      </c>
      <c r="D7566" s="1">
        <f t="shared" si="253"/>
        <v>5</v>
      </c>
      <c r="E7566" s="1" t="str">
        <f>INDEX(Protocol[Mark],MATCH(C7566,Protocol[Step],0))</f>
        <v>9Rot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518010005</v>
      </c>
      <c r="H7566" s="134">
        <f>Systematic[[#This Row],[SampleVariableLabel]]+100*Systematic[[#This Row],[State]]</f>
        <v>518011105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518</v>
      </c>
      <c r="B7567" s="1">
        <f>IF(C7567=0,IF(B7566=Protocol!$V$20,1,B7566+1),B7566)</f>
        <v>1</v>
      </c>
      <c r="C7567" s="1">
        <f>IF(C7566+1=Protocol!$V$21,0,C7566+1)</f>
        <v>12</v>
      </c>
      <c r="D7567" s="1">
        <f t="shared" si="253"/>
        <v>6</v>
      </c>
      <c r="E7567" s="1" t="str">
        <f>INDEX(Protocol[Mark],MATCH(C7567,Protocol[Step],0))</f>
        <v>10Ama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518010006</v>
      </c>
      <c r="H7567" s="134">
        <f>Systematic[[#This Row],[SampleVariableLabel]]+100*Systematic[[#This Row],[State]]</f>
        <v>518011206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519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0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519010001</v>
      </c>
      <c r="H7568" s="134">
        <f>Systematic[[#This Row],[SampleVariableLabel]]+100*Systematic[[#This Row],[State]]</f>
        <v>519010001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519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519010002</v>
      </c>
      <c r="H7569" s="134">
        <f>Systematic[[#This Row],[SampleVariableLabel]]+100*Systematic[[#This Row],[State]]</f>
        <v>519010102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519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(M.1)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519010003</v>
      </c>
      <c r="H7570" s="134">
        <f>Systematic[[#This Row],[SampleVariableLabel]]+100*Systematic[[#This Row],[State]]</f>
        <v>519010203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519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2Oct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519010004</v>
      </c>
      <c r="H7571" s="134">
        <f>Systematic[[#This Row],[SampleVariableLabel]]+100*Systematic[[#This Row],[State]]</f>
        <v>519010304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519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3M2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519010005</v>
      </c>
      <c r="H7572" s="134">
        <f>Systematic[[#This Row],[SampleVariableLabel]]+100*Systematic[[#This Row],[State]]</f>
        <v>519010405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519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M(c)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519010006</v>
      </c>
      <c r="H7573" s="134">
        <f>Systematic[[#This Row],[SampleVariableLabel]]+100*Systematic[[#This Row],[State]]</f>
        <v>519010506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519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4P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519010001</v>
      </c>
      <c r="H7574" s="134">
        <f>Systematic[[#This Row],[SampleVariableLabel]]+100*Systematic[[#This Row],[State]]</f>
        <v>519010601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519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5G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519010002</v>
      </c>
      <c r="H7575" s="134">
        <f>Systematic[[#This Row],[SampleVariableLabel]]+100*Systematic[[#This Row],[State]]</f>
        <v>519010702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519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6S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519010003</v>
      </c>
      <c r="H7576" s="134">
        <f>Systematic[[#This Row],[SampleVariableLabel]]+100*Systematic[[#This Row],[State]]</f>
        <v>519010803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519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7Gp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519010004</v>
      </c>
      <c r="H7577" s="134">
        <f>Systematic[[#This Row],[SampleVariableLabel]]+100*Systematic[[#This Row],[State]]</f>
        <v>519010904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519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8U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519010005</v>
      </c>
      <c r="H7578" s="134">
        <f>Systematic[[#This Row],[SampleVariableLabel]]+100*Systematic[[#This Row],[State]]</f>
        <v>519011005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519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9Rot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519010006</v>
      </c>
      <c r="H7579" s="134">
        <f>Systematic[[#This Row],[SampleVariableLabel]]+100*Systematic[[#This Row],[State]]</f>
        <v>519011106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519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10Ama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519010001</v>
      </c>
      <c r="H7580" s="134">
        <f>Systematic[[#This Row],[SampleVariableLabel]]+100*Systematic[[#This Row],[State]]</f>
        <v>519011201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520</v>
      </c>
      <c r="B7581" s="1">
        <f>IF(C7581=0,IF(B7580=Protocol!$V$20,1,B7580+1),B7580)</f>
        <v>1</v>
      </c>
      <c r="C7581" s="1">
        <f>IF(C7580+1=Protocol!$V$21,0,C7580+1)</f>
        <v>0</v>
      </c>
      <c r="D7581" s="1">
        <f t="shared" si="253"/>
        <v>2</v>
      </c>
      <c r="E7581" s="1" t="str">
        <f>INDEX(Protocol[Mark],MATCH(C7581,Protocol[Step],0))</f>
        <v>0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520010002</v>
      </c>
      <c r="H7581" s="134">
        <f>Systematic[[#This Row],[SampleVariableLabel]]+100*Systematic[[#This Row],[State]]</f>
        <v>520010002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520</v>
      </c>
      <c r="B7582" s="1">
        <f>IF(C7582=0,IF(B7581=Protocol!$V$20,1,B7581+1),B7581)</f>
        <v>1</v>
      </c>
      <c r="C7582" s="1">
        <f>IF(C7581+1=Protocol!$V$21,0,C7581+1)</f>
        <v>1</v>
      </c>
      <c r="D7582" s="1">
        <f t="shared" si="253"/>
        <v>3</v>
      </c>
      <c r="E7582" s="1" t="str">
        <f>INDEX(Protocol[Mark],MATCH(C7582,Protocol[Step],0))</f>
        <v>1D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520010003</v>
      </c>
      <c r="H7582" s="134">
        <f>Systematic[[#This Row],[SampleVariableLabel]]+100*Systematic[[#This Row],[State]]</f>
        <v>520010103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520</v>
      </c>
      <c r="B7583" s="1">
        <f>IF(C7583=0,IF(B7582=Protocol!$V$20,1,B7582+1),B7582)</f>
        <v>1</v>
      </c>
      <c r="C7583" s="1">
        <f>IF(C7582+1=Protocol!$V$21,0,C7582+1)</f>
        <v>2</v>
      </c>
      <c r="D7583" s="1">
        <f t="shared" si="253"/>
        <v>4</v>
      </c>
      <c r="E7583" s="1" t="str">
        <f>INDEX(Protocol[Mark],MATCH(C7583,Protocol[Step],0))</f>
        <v>(M.1)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520010004</v>
      </c>
      <c r="H7583" s="134">
        <f>Systematic[[#This Row],[SampleVariableLabel]]+100*Systematic[[#This Row],[State]]</f>
        <v>520010204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520</v>
      </c>
      <c r="B7584" s="1">
        <f>IF(C7584=0,IF(B7583=Protocol!$V$20,1,B7583+1),B7583)</f>
        <v>1</v>
      </c>
      <c r="C7584" s="1">
        <f>IF(C7583+1=Protocol!$V$21,0,C7583+1)</f>
        <v>3</v>
      </c>
      <c r="D7584" s="1">
        <f t="shared" si="253"/>
        <v>5</v>
      </c>
      <c r="E7584" s="1" t="str">
        <f>INDEX(Protocol[Mark],MATCH(C7584,Protocol[Step],0))</f>
        <v>2Oct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520010005</v>
      </c>
      <c r="H7584" s="134">
        <f>Systematic[[#This Row],[SampleVariableLabel]]+100*Systematic[[#This Row],[State]]</f>
        <v>520010305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520</v>
      </c>
      <c r="B7585" s="1">
        <f>IF(C7585=0,IF(B7584=Protocol!$V$20,1,B7584+1),B7584)</f>
        <v>1</v>
      </c>
      <c r="C7585" s="1">
        <f>IF(C7584+1=Protocol!$V$21,0,C7584+1)</f>
        <v>4</v>
      </c>
      <c r="D7585" s="1">
        <f t="shared" si="253"/>
        <v>6</v>
      </c>
      <c r="E7585" s="1" t="str">
        <f>INDEX(Protocol[Mark],MATCH(C7585,Protocol[Step],0))</f>
        <v>3M2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520010006</v>
      </c>
      <c r="H7585" s="134">
        <f>Systematic[[#This Row],[SampleVariableLabel]]+100*Systematic[[#This Row],[State]]</f>
        <v>520010406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520</v>
      </c>
      <c r="B7586" s="1">
        <f>IF(C7586=0,IF(B7585=Protocol!$V$20,1,B7585+1),B7585)</f>
        <v>1</v>
      </c>
      <c r="C7586" s="1">
        <f>IF(C7585+1=Protocol!$V$21,0,C7585+1)</f>
        <v>5</v>
      </c>
      <c r="D7586" s="1">
        <f t="shared" si="253"/>
        <v>1</v>
      </c>
      <c r="E7586" s="1" t="str">
        <f>INDEX(Protocol[Mark],MATCH(C7586,Protocol[Step],0))</f>
        <v>M(c)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520010001</v>
      </c>
      <c r="H7586" s="134">
        <f>Systematic[[#This Row],[SampleVariableLabel]]+100*Systematic[[#This Row],[State]]</f>
        <v>520010501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520</v>
      </c>
      <c r="B7587" s="1">
        <f>IF(C7587=0,IF(B7586=Protocol!$V$20,1,B7586+1),B7586)</f>
        <v>1</v>
      </c>
      <c r="C7587" s="1">
        <f>IF(C7586+1=Protocol!$V$21,0,C7586+1)</f>
        <v>6</v>
      </c>
      <c r="D7587" s="1">
        <f t="shared" si="253"/>
        <v>2</v>
      </c>
      <c r="E7587" s="1" t="str">
        <f>INDEX(Protocol[Mark],MATCH(C7587,Protocol[Step],0))</f>
        <v>4P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520010002</v>
      </c>
      <c r="H7587" s="134">
        <f>Systematic[[#This Row],[SampleVariableLabel]]+100*Systematic[[#This Row],[State]]</f>
        <v>520010602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520</v>
      </c>
      <c r="B7588" s="1">
        <f>IF(C7588=0,IF(B7587=Protocol!$V$20,1,B7587+1),B7587)</f>
        <v>1</v>
      </c>
      <c r="C7588" s="1">
        <f>IF(C7587+1=Protocol!$V$21,0,C7587+1)</f>
        <v>7</v>
      </c>
      <c r="D7588" s="1">
        <f t="shared" si="253"/>
        <v>3</v>
      </c>
      <c r="E7588" s="1" t="str">
        <f>INDEX(Protocol[Mark],MATCH(C7588,Protocol[Step],0))</f>
        <v>5G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520010003</v>
      </c>
      <c r="H7588" s="134">
        <f>Systematic[[#This Row],[SampleVariableLabel]]+100*Systematic[[#This Row],[State]]</f>
        <v>520010703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520</v>
      </c>
      <c r="B7589" s="1">
        <f>IF(C7589=0,IF(B7588=Protocol!$V$20,1,B7588+1),B7588)</f>
        <v>1</v>
      </c>
      <c r="C7589" s="1">
        <f>IF(C7588+1=Protocol!$V$21,0,C7588+1)</f>
        <v>8</v>
      </c>
      <c r="D7589" s="1">
        <f t="shared" si="253"/>
        <v>4</v>
      </c>
      <c r="E7589" s="1" t="str">
        <f>INDEX(Protocol[Mark],MATCH(C7589,Protocol[Step],0))</f>
        <v>6S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520010004</v>
      </c>
      <c r="H7589" s="134">
        <f>Systematic[[#This Row],[SampleVariableLabel]]+100*Systematic[[#This Row],[State]]</f>
        <v>520010804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520</v>
      </c>
      <c r="B7590" s="1">
        <f>IF(C7590=0,IF(B7589=Protocol!$V$20,1,B7589+1),B7589)</f>
        <v>1</v>
      </c>
      <c r="C7590" s="1">
        <f>IF(C7589+1=Protocol!$V$21,0,C7589+1)</f>
        <v>9</v>
      </c>
      <c r="D7590" s="1">
        <f t="shared" si="253"/>
        <v>5</v>
      </c>
      <c r="E7590" s="1" t="str">
        <f>INDEX(Protocol[Mark],MATCH(C7590,Protocol[Step],0))</f>
        <v>7Gp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520010005</v>
      </c>
      <c r="H7590" s="134">
        <f>Systematic[[#This Row],[SampleVariableLabel]]+100*Systematic[[#This Row],[State]]</f>
        <v>520010905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520</v>
      </c>
      <c r="B7591" s="1">
        <f>IF(C7591=0,IF(B7590=Protocol!$V$20,1,B7590+1),B7590)</f>
        <v>1</v>
      </c>
      <c r="C7591" s="1">
        <f>IF(C7590+1=Protocol!$V$21,0,C7590+1)</f>
        <v>10</v>
      </c>
      <c r="D7591" s="1">
        <f t="shared" si="253"/>
        <v>6</v>
      </c>
      <c r="E7591" s="1" t="str">
        <f>INDEX(Protocol[Mark],MATCH(C7591,Protocol[Step],0))</f>
        <v>8U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520010006</v>
      </c>
      <c r="H7591" s="134">
        <f>Systematic[[#This Row],[SampleVariableLabel]]+100*Systematic[[#This Row],[State]]</f>
        <v>520011006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520</v>
      </c>
      <c r="B7592" s="1">
        <f>IF(C7592=0,IF(B7591=Protocol!$V$20,1,B7591+1),B7591)</f>
        <v>1</v>
      </c>
      <c r="C7592" s="1">
        <f>IF(C7591+1=Protocol!$V$21,0,C7591+1)</f>
        <v>11</v>
      </c>
      <c r="D7592" s="1">
        <f t="shared" si="253"/>
        <v>1</v>
      </c>
      <c r="E7592" s="1" t="str">
        <f>INDEX(Protocol[Mark],MATCH(C7592,Protocol[Step],0))</f>
        <v>9Rot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520010001</v>
      </c>
      <c r="H7592" s="134">
        <f>Systematic[[#This Row],[SampleVariableLabel]]+100*Systematic[[#This Row],[State]]</f>
        <v>520011101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520</v>
      </c>
      <c r="B7593" s="1">
        <f>IF(C7593=0,IF(B7592=Protocol!$V$20,1,B7592+1),B7592)</f>
        <v>1</v>
      </c>
      <c r="C7593" s="1">
        <f>IF(C7592+1=Protocol!$V$21,0,C7592+1)</f>
        <v>12</v>
      </c>
      <c r="D7593" s="1">
        <f t="shared" si="253"/>
        <v>2</v>
      </c>
      <c r="E7593" s="1" t="str">
        <f>INDEX(Protocol[Mark],MATCH(C7593,Protocol[Step],0))</f>
        <v>10Ama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520010002</v>
      </c>
      <c r="H7593" s="134">
        <f>Systematic[[#This Row],[SampleVariableLabel]]+100*Systematic[[#This Row],[State]]</f>
        <v>520011202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521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0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521010003</v>
      </c>
      <c r="H7594" s="134">
        <f>Systematic[[#This Row],[SampleVariableLabel]]+100*Systematic[[#This Row],[State]]</f>
        <v>521010003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521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1D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521010004</v>
      </c>
      <c r="H7595" s="134">
        <f>Systematic[[#This Row],[SampleVariableLabel]]+100*Systematic[[#This Row],[State]]</f>
        <v>521010104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521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(M.1)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521010005</v>
      </c>
      <c r="H7596" s="134">
        <f>Systematic[[#This Row],[SampleVariableLabel]]+100*Systematic[[#This Row],[State]]</f>
        <v>521010205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521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2Oct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521010006</v>
      </c>
      <c r="H7597" s="134">
        <f>Systematic[[#This Row],[SampleVariableLabel]]+100*Systematic[[#This Row],[State]]</f>
        <v>521010306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521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3M2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521010001</v>
      </c>
      <c r="H7598" s="134">
        <f>Systematic[[#This Row],[SampleVariableLabel]]+100*Systematic[[#This Row],[State]]</f>
        <v>521010401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521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M(c)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521010002</v>
      </c>
      <c r="H7599" s="134">
        <f>Systematic[[#This Row],[SampleVariableLabel]]+100*Systematic[[#This Row],[State]]</f>
        <v>521010502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521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4P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521010003</v>
      </c>
      <c r="H7600" s="134">
        <f>Systematic[[#This Row],[SampleVariableLabel]]+100*Systematic[[#This Row],[State]]</f>
        <v>521010603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521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5G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521010004</v>
      </c>
      <c r="H7601" s="134">
        <f>Systematic[[#This Row],[SampleVariableLabel]]+100*Systematic[[#This Row],[State]]</f>
        <v>521010704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521</v>
      </c>
      <c r="B7602" s="1">
        <f>IF(C7602=0,IF(B7601=Protocol!$V$20,1,B7601+1),B7601)</f>
        <v>1</v>
      </c>
      <c r="C7602" s="1">
        <f>IF(C7601+1=Protocol!$V$21,0,C7601+1)</f>
        <v>8</v>
      </c>
      <c r="D7602" s="1">
        <f t="shared" si="253"/>
        <v>5</v>
      </c>
      <c r="E7602" s="1" t="str">
        <f>INDEX(Protocol[Mark],MATCH(C7602,Protocol[Step],0))</f>
        <v>6S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521010005</v>
      </c>
      <c r="H7602" s="134">
        <f>Systematic[[#This Row],[SampleVariableLabel]]+100*Systematic[[#This Row],[State]]</f>
        <v>521010805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521</v>
      </c>
      <c r="B7603" s="1">
        <f>IF(C7603=0,IF(B7602=Protocol!$V$20,1,B7602+1),B7602)</f>
        <v>1</v>
      </c>
      <c r="C7603" s="1">
        <f>IF(C7602+1=Protocol!$V$21,0,C7602+1)</f>
        <v>9</v>
      </c>
      <c r="D7603" s="1">
        <f t="shared" si="253"/>
        <v>6</v>
      </c>
      <c r="E7603" s="1" t="str">
        <f>INDEX(Protocol[Mark],MATCH(C7603,Protocol[Step],0))</f>
        <v>7Gp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521010006</v>
      </c>
      <c r="H7603" s="134">
        <f>Systematic[[#This Row],[SampleVariableLabel]]+100*Systematic[[#This Row],[State]]</f>
        <v>521010906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521</v>
      </c>
      <c r="B7604" s="1">
        <f>IF(C7604=0,IF(B7603=Protocol!$V$20,1,B7603+1),B7603)</f>
        <v>1</v>
      </c>
      <c r="C7604" s="1">
        <f>IF(C7603+1=Protocol!$V$21,0,C7603+1)</f>
        <v>10</v>
      </c>
      <c r="D7604" s="1">
        <f t="shared" si="253"/>
        <v>1</v>
      </c>
      <c r="E7604" s="1" t="str">
        <f>INDEX(Protocol[Mark],MATCH(C7604,Protocol[Step],0))</f>
        <v>8U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521010001</v>
      </c>
      <c r="H7604" s="134">
        <f>Systematic[[#This Row],[SampleVariableLabel]]+100*Systematic[[#This Row],[State]]</f>
        <v>521011001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521</v>
      </c>
      <c r="B7605" s="1">
        <f>IF(C7605=0,IF(B7604=Protocol!$V$20,1,B7604+1),B7604)</f>
        <v>1</v>
      </c>
      <c r="C7605" s="1">
        <f>IF(C7604+1=Protocol!$V$21,0,C7604+1)</f>
        <v>11</v>
      </c>
      <c r="D7605" s="1">
        <f t="shared" si="253"/>
        <v>2</v>
      </c>
      <c r="E7605" s="1" t="str">
        <f>INDEX(Protocol[Mark],MATCH(C7605,Protocol[Step],0))</f>
        <v>9Rot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521010002</v>
      </c>
      <c r="H7605" s="134">
        <f>Systematic[[#This Row],[SampleVariableLabel]]+100*Systematic[[#This Row],[State]]</f>
        <v>521011102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521</v>
      </c>
      <c r="B7606" s="1">
        <f>IF(C7606=0,IF(B7605=Protocol!$V$20,1,B7605+1),B7605)</f>
        <v>1</v>
      </c>
      <c r="C7606" s="1">
        <f>IF(C7605+1=Protocol!$V$21,0,C7605+1)</f>
        <v>12</v>
      </c>
      <c r="D7606" s="1">
        <f t="shared" si="253"/>
        <v>3</v>
      </c>
      <c r="E7606" s="1" t="str">
        <f>INDEX(Protocol[Mark],MATCH(C7606,Protocol[Step],0))</f>
        <v>10Ama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521010003</v>
      </c>
      <c r="H7606" s="134">
        <f>Systematic[[#This Row],[SampleVariableLabel]]+100*Systematic[[#This Row],[State]]</f>
        <v>521011203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522</v>
      </c>
      <c r="B7607" s="1">
        <f>IF(C7607=0,IF(B7606=Protocol!$V$20,1,B7606+1),B7606)</f>
        <v>1</v>
      </c>
      <c r="C7607" s="1">
        <f>IF(C7606+1=Protocol!$V$21,0,C7606+1)</f>
        <v>0</v>
      </c>
      <c r="D7607" s="1">
        <f t="shared" si="253"/>
        <v>4</v>
      </c>
      <c r="E7607" s="1" t="str">
        <f>INDEX(Protocol[Mark],MATCH(C7607,Protocol[Step],0))</f>
        <v>0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522010004</v>
      </c>
      <c r="H7607" s="134">
        <f>Systematic[[#This Row],[SampleVariableLabel]]+100*Systematic[[#This Row],[State]]</f>
        <v>522010004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522</v>
      </c>
      <c r="B7608" s="1">
        <f>IF(C7608=0,IF(B7607=Protocol!$V$20,1,B7607+1),B7607)</f>
        <v>1</v>
      </c>
      <c r="C7608" s="1">
        <f>IF(C7607+1=Protocol!$V$21,0,C7607+1)</f>
        <v>1</v>
      </c>
      <c r="D7608" s="1">
        <f t="shared" si="253"/>
        <v>5</v>
      </c>
      <c r="E7608" s="1" t="str">
        <f>INDEX(Protocol[Mark],MATCH(C7608,Protocol[Step],0))</f>
        <v>1D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522010005</v>
      </c>
      <c r="H7608" s="134">
        <f>Systematic[[#This Row],[SampleVariableLabel]]+100*Systematic[[#This Row],[State]]</f>
        <v>522010105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522</v>
      </c>
      <c r="B7609" s="1">
        <f>IF(C7609=0,IF(B7608=Protocol!$V$20,1,B7608+1),B7608)</f>
        <v>1</v>
      </c>
      <c r="C7609" s="1">
        <f>IF(C7608+1=Protocol!$V$21,0,C7608+1)</f>
        <v>2</v>
      </c>
      <c r="D7609" s="1">
        <f t="shared" si="253"/>
        <v>6</v>
      </c>
      <c r="E7609" s="1" t="str">
        <f>INDEX(Protocol[Mark],MATCH(C7609,Protocol[Step],0))</f>
        <v>(M.1)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522010006</v>
      </c>
      <c r="H7609" s="134">
        <f>Systematic[[#This Row],[SampleVariableLabel]]+100*Systematic[[#This Row],[State]]</f>
        <v>522010206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522</v>
      </c>
      <c r="B7610" s="1">
        <f>IF(C7610=0,IF(B7609=Protocol!$V$20,1,B7609+1),B7609)</f>
        <v>1</v>
      </c>
      <c r="C7610" s="1">
        <f>IF(C7609+1=Protocol!$V$21,0,C7609+1)</f>
        <v>3</v>
      </c>
      <c r="D7610" s="1">
        <f t="shared" si="253"/>
        <v>1</v>
      </c>
      <c r="E7610" s="1" t="str">
        <f>INDEX(Protocol[Mark],MATCH(C7610,Protocol[Step],0))</f>
        <v>2Oct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522010001</v>
      </c>
      <c r="H7610" s="134">
        <f>Systematic[[#This Row],[SampleVariableLabel]]+100*Systematic[[#This Row],[State]]</f>
        <v>522010301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522</v>
      </c>
      <c r="B7611" s="1">
        <f>IF(C7611=0,IF(B7610=Protocol!$V$20,1,B7610+1),B7610)</f>
        <v>1</v>
      </c>
      <c r="C7611" s="1">
        <f>IF(C7610+1=Protocol!$V$21,0,C7610+1)</f>
        <v>4</v>
      </c>
      <c r="D7611" s="1">
        <f t="shared" si="253"/>
        <v>2</v>
      </c>
      <c r="E7611" s="1" t="str">
        <f>INDEX(Protocol[Mark],MATCH(C7611,Protocol[Step],0))</f>
        <v>3M2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522010002</v>
      </c>
      <c r="H7611" s="134">
        <f>Systematic[[#This Row],[SampleVariableLabel]]+100*Systematic[[#This Row],[State]]</f>
        <v>522010402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522</v>
      </c>
      <c r="B7612" s="1">
        <f>IF(C7612=0,IF(B7611=Protocol!$V$20,1,B7611+1),B7611)</f>
        <v>1</v>
      </c>
      <c r="C7612" s="1">
        <f>IF(C7611+1=Protocol!$V$21,0,C7611+1)</f>
        <v>5</v>
      </c>
      <c r="D7612" s="1">
        <f t="shared" si="253"/>
        <v>3</v>
      </c>
      <c r="E7612" s="1" t="str">
        <f>INDEX(Protocol[Mark],MATCH(C7612,Protocol[Step],0))</f>
        <v>M(c)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522010003</v>
      </c>
      <c r="H7612" s="134">
        <f>Systematic[[#This Row],[SampleVariableLabel]]+100*Systematic[[#This Row],[State]]</f>
        <v>522010503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522</v>
      </c>
      <c r="B7613" s="1">
        <f>IF(C7613=0,IF(B7612=Protocol!$V$20,1,B7612+1),B7612)</f>
        <v>1</v>
      </c>
      <c r="C7613" s="1">
        <f>IF(C7612+1=Protocol!$V$21,0,C7612+1)</f>
        <v>6</v>
      </c>
      <c r="D7613" s="1">
        <f t="shared" si="253"/>
        <v>4</v>
      </c>
      <c r="E7613" s="1" t="str">
        <f>INDEX(Protocol[Mark],MATCH(C7613,Protocol[Step],0))</f>
        <v>4P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522010004</v>
      </c>
      <c r="H7613" s="134">
        <f>Systematic[[#This Row],[SampleVariableLabel]]+100*Systematic[[#This Row],[State]]</f>
        <v>522010604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522</v>
      </c>
      <c r="B7614" s="1">
        <f>IF(C7614=0,IF(B7613=Protocol!$V$20,1,B7613+1),B7613)</f>
        <v>1</v>
      </c>
      <c r="C7614" s="1">
        <f>IF(C7613+1=Protocol!$V$21,0,C7613+1)</f>
        <v>7</v>
      </c>
      <c r="D7614" s="1">
        <f t="shared" si="253"/>
        <v>5</v>
      </c>
      <c r="E7614" s="1" t="str">
        <f>INDEX(Protocol[Mark],MATCH(C7614,Protocol[Step],0))</f>
        <v>5G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522010005</v>
      </c>
      <c r="H7614" s="134">
        <f>Systematic[[#This Row],[SampleVariableLabel]]+100*Systematic[[#This Row],[State]]</f>
        <v>522010705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522</v>
      </c>
      <c r="B7615" s="1">
        <f>IF(C7615=0,IF(B7614=Protocol!$V$20,1,B7614+1),B7614)</f>
        <v>1</v>
      </c>
      <c r="C7615" s="1">
        <f>IF(C7614+1=Protocol!$V$21,0,C7614+1)</f>
        <v>8</v>
      </c>
      <c r="D7615" s="1">
        <f t="shared" si="253"/>
        <v>6</v>
      </c>
      <c r="E7615" s="1" t="str">
        <f>INDEX(Protocol[Mark],MATCH(C7615,Protocol[Step],0))</f>
        <v>6S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522010006</v>
      </c>
      <c r="H7615" s="134">
        <f>Systematic[[#This Row],[SampleVariableLabel]]+100*Systematic[[#This Row],[State]]</f>
        <v>522010806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522</v>
      </c>
      <c r="B7616" s="1">
        <f>IF(C7616=0,IF(B7615=Protocol!$V$20,1,B7615+1),B7615)</f>
        <v>1</v>
      </c>
      <c r="C7616" s="1">
        <f>IF(C7615+1=Protocol!$V$21,0,C7615+1)</f>
        <v>9</v>
      </c>
      <c r="D7616" s="1">
        <f t="shared" si="253"/>
        <v>1</v>
      </c>
      <c r="E7616" s="1" t="str">
        <f>INDEX(Protocol[Mark],MATCH(C7616,Protocol[Step],0))</f>
        <v>7Gp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522010001</v>
      </c>
      <c r="H7616" s="134">
        <f>Systematic[[#This Row],[SampleVariableLabel]]+100*Systematic[[#This Row],[State]]</f>
        <v>522010901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522</v>
      </c>
      <c r="B7617" s="1">
        <f>IF(C7617=0,IF(B7616=Protocol!$V$20,1,B7616+1),B7616)</f>
        <v>1</v>
      </c>
      <c r="C7617" s="1">
        <f>IF(C7616+1=Protocol!$V$21,0,C7616+1)</f>
        <v>10</v>
      </c>
      <c r="D7617" s="1">
        <f t="shared" si="253"/>
        <v>2</v>
      </c>
      <c r="E7617" s="1" t="str">
        <f>INDEX(Protocol[Mark],MATCH(C7617,Protocol[Step],0))</f>
        <v>8U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522010002</v>
      </c>
      <c r="H7617" s="134">
        <f>Systematic[[#This Row],[SampleVariableLabel]]+100*Systematic[[#This Row],[State]]</f>
        <v>522011002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522</v>
      </c>
      <c r="B7618" s="1">
        <f>IF(C7618=0,IF(B7617=Protocol!$V$20,1,B7617+1),B7617)</f>
        <v>1</v>
      </c>
      <c r="C7618" s="1">
        <f>IF(C7617+1=Protocol!$V$21,0,C7617+1)</f>
        <v>11</v>
      </c>
      <c r="D7618" s="1">
        <f t="shared" si="253"/>
        <v>3</v>
      </c>
      <c r="E7618" s="1" t="str">
        <f>INDEX(Protocol[Mark],MATCH(C7618,Protocol[Step],0))</f>
        <v>9Rot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522010003</v>
      </c>
      <c r="H7618" s="134">
        <f>Systematic[[#This Row],[SampleVariableLabel]]+100*Systematic[[#This Row],[State]]</f>
        <v>522011103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522</v>
      </c>
      <c r="B7619" s="1">
        <f>IF(C7619=0,IF(B7618=Protocol!$V$20,1,B7618+1),B7618)</f>
        <v>1</v>
      </c>
      <c r="C7619" s="1">
        <f>IF(C7618+1=Protocol!$V$21,0,C7618+1)</f>
        <v>12</v>
      </c>
      <c r="D7619" s="1">
        <f t="shared" ref="D7619:D7682" si="255">IF(D7618=nVariables,1,D7618+1)</f>
        <v>4</v>
      </c>
      <c r="E7619" s="1" t="str">
        <f>INDEX(Protocol[Mark],MATCH(C7619,Protocol[Step],0))</f>
        <v>10Ama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522010004</v>
      </c>
      <c r="H7619" s="134">
        <f>Systematic[[#This Row],[SampleVariableLabel]]+100*Systematic[[#This Row],[State]]</f>
        <v>522011204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523</v>
      </c>
      <c r="B7620" s="1">
        <f>IF(C7620=0,IF(B7619=Protocol!$V$20,1,B7619+1),B7619)</f>
        <v>1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0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523010005</v>
      </c>
      <c r="H7620" s="134">
        <f>Systematic[[#This Row],[SampleVariableLabel]]+100*Systematic[[#This Row],[State]]</f>
        <v>523010005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523</v>
      </c>
      <c r="B7621" s="1">
        <f>IF(C7621=0,IF(B7620=Protocol!$V$20,1,B7620+1),B7620)</f>
        <v>1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1D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523010006</v>
      </c>
      <c r="H7621" s="134">
        <f>Systematic[[#This Row],[SampleVariableLabel]]+100*Systematic[[#This Row],[State]]</f>
        <v>523010106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523</v>
      </c>
      <c r="B7622" s="1">
        <f>IF(C7622=0,IF(B7621=Protocol!$V$20,1,B7621+1),B7621)</f>
        <v>1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(M.1)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523010001</v>
      </c>
      <c r="H7622" s="134">
        <f>Systematic[[#This Row],[SampleVariableLabel]]+100*Systematic[[#This Row],[State]]</f>
        <v>523010201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523</v>
      </c>
      <c r="B7623" s="1">
        <f>IF(C7623=0,IF(B7622=Protocol!$V$20,1,B7622+1),B7622)</f>
        <v>1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2Oct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523010002</v>
      </c>
      <c r="H7623" s="134">
        <f>Systematic[[#This Row],[SampleVariableLabel]]+100*Systematic[[#This Row],[State]]</f>
        <v>523010302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523</v>
      </c>
      <c r="B7624" s="1">
        <f>IF(C7624=0,IF(B7623=Protocol!$V$20,1,B7623+1),B7623)</f>
        <v>1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3M2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523010003</v>
      </c>
      <c r="H7624" s="134">
        <f>Systematic[[#This Row],[SampleVariableLabel]]+100*Systematic[[#This Row],[State]]</f>
        <v>523010403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523</v>
      </c>
      <c r="B7625" s="1">
        <f>IF(C7625=0,IF(B7624=Protocol!$V$20,1,B7624+1),B7624)</f>
        <v>1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M(c)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523010004</v>
      </c>
      <c r="H7625" s="134">
        <f>Systematic[[#This Row],[SampleVariableLabel]]+100*Systematic[[#This Row],[State]]</f>
        <v>523010504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523</v>
      </c>
      <c r="B7626" s="1">
        <f>IF(C7626=0,IF(B7625=Protocol!$V$20,1,B7625+1),B7625)</f>
        <v>1</v>
      </c>
      <c r="C7626" s="1">
        <f>IF(C7625+1=Protocol!$V$21,0,C7625+1)</f>
        <v>6</v>
      </c>
      <c r="D7626" s="1">
        <f t="shared" si="255"/>
        <v>5</v>
      </c>
      <c r="E7626" s="1" t="str">
        <f>INDEX(Protocol[Mark],MATCH(C7626,Protocol[Step],0))</f>
        <v>4P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523010005</v>
      </c>
      <c r="H7626" s="134">
        <f>Systematic[[#This Row],[SampleVariableLabel]]+100*Systematic[[#This Row],[State]]</f>
        <v>523010605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523</v>
      </c>
      <c r="B7627" s="1">
        <f>IF(C7627=0,IF(B7626=Protocol!$V$20,1,B7626+1),B7626)</f>
        <v>1</v>
      </c>
      <c r="C7627" s="1">
        <f>IF(C7626+1=Protocol!$V$21,0,C7626+1)</f>
        <v>7</v>
      </c>
      <c r="D7627" s="1">
        <f t="shared" si="255"/>
        <v>6</v>
      </c>
      <c r="E7627" s="1" t="str">
        <f>INDEX(Protocol[Mark],MATCH(C7627,Protocol[Step],0))</f>
        <v>5G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523010006</v>
      </c>
      <c r="H7627" s="134">
        <f>Systematic[[#This Row],[SampleVariableLabel]]+100*Systematic[[#This Row],[State]]</f>
        <v>523010706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523</v>
      </c>
      <c r="B7628" s="1">
        <f>IF(C7628=0,IF(B7627=Protocol!$V$20,1,B7627+1),B7627)</f>
        <v>1</v>
      </c>
      <c r="C7628" s="1">
        <f>IF(C7627+1=Protocol!$V$21,0,C7627+1)</f>
        <v>8</v>
      </c>
      <c r="D7628" s="1">
        <f t="shared" si="255"/>
        <v>1</v>
      </c>
      <c r="E7628" s="1" t="str">
        <f>INDEX(Protocol[Mark],MATCH(C7628,Protocol[Step],0))</f>
        <v>6S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523010001</v>
      </c>
      <c r="H7628" s="134">
        <f>Systematic[[#This Row],[SampleVariableLabel]]+100*Systematic[[#This Row],[State]]</f>
        <v>523010801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523</v>
      </c>
      <c r="B7629" s="1">
        <f>IF(C7629=0,IF(B7628=Protocol!$V$20,1,B7628+1),B7628)</f>
        <v>1</v>
      </c>
      <c r="C7629" s="1">
        <f>IF(C7628+1=Protocol!$V$21,0,C7628+1)</f>
        <v>9</v>
      </c>
      <c r="D7629" s="1">
        <f t="shared" si="255"/>
        <v>2</v>
      </c>
      <c r="E7629" s="1" t="str">
        <f>INDEX(Protocol[Mark],MATCH(C7629,Protocol[Step],0))</f>
        <v>7Gp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523010002</v>
      </c>
      <c r="H7629" s="134">
        <f>Systematic[[#This Row],[SampleVariableLabel]]+100*Systematic[[#This Row],[State]]</f>
        <v>523010902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523</v>
      </c>
      <c r="B7630" s="1">
        <f>IF(C7630=0,IF(B7629=Protocol!$V$20,1,B7629+1),B7629)</f>
        <v>1</v>
      </c>
      <c r="C7630" s="1">
        <f>IF(C7629+1=Protocol!$V$21,0,C7629+1)</f>
        <v>10</v>
      </c>
      <c r="D7630" s="1">
        <f t="shared" si="255"/>
        <v>3</v>
      </c>
      <c r="E7630" s="1" t="str">
        <f>INDEX(Protocol[Mark],MATCH(C7630,Protocol[Step],0))</f>
        <v>8U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523010003</v>
      </c>
      <c r="H7630" s="134">
        <f>Systematic[[#This Row],[SampleVariableLabel]]+100*Systematic[[#This Row],[State]]</f>
        <v>523011003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523</v>
      </c>
      <c r="B7631" s="1">
        <f>IF(C7631=0,IF(B7630=Protocol!$V$20,1,B7630+1),B7630)</f>
        <v>1</v>
      </c>
      <c r="C7631" s="1">
        <f>IF(C7630+1=Protocol!$V$21,0,C7630+1)</f>
        <v>11</v>
      </c>
      <c r="D7631" s="1">
        <f t="shared" si="255"/>
        <v>4</v>
      </c>
      <c r="E7631" s="1" t="str">
        <f>INDEX(Protocol[Mark],MATCH(C7631,Protocol[Step],0))</f>
        <v>9Rot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523010004</v>
      </c>
      <c r="H7631" s="134">
        <f>Systematic[[#This Row],[SampleVariableLabel]]+100*Systematic[[#This Row],[State]]</f>
        <v>523011104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523</v>
      </c>
      <c r="B7632" s="1">
        <f>IF(C7632=0,IF(B7631=Protocol!$V$20,1,B7631+1),B7631)</f>
        <v>1</v>
      </c>
      <c r="C7632" s="1">
        <f>IF(C7631+1=Protocol!$V$21,0,C7631+1)</f>
        <v>12</v>
      </c>
      <c r="D7632" s="1">
        <f t="shared" si="255"/>
        <v>5</v>
      </c>
      <c r="E7632" s="1" t="str">
        <f>INDEX(Protocol[Mark],MATCH(C7632,Protocol[Step],0))</f>
        <v>10Ama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523010005</v>
      </c>
      <c r="H7632" s="134">
        <f>Systematic[[#This Row],[SampleVariableLabel]]+100*Systematic[[#This Row],[State]]</f>
        <v>523011205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524</v>
      </c>
      <c r="B7633" s="1">
        <f>IF(C7633=0,IF(B7632=Protocol!$V$20,1,B7632+1),B7632)</f>
        <v>1</v>
      </c>
      <c r="C7633" s="1">
        <f>IF(C7632+1=Protocol!$V$21,0,C7632+1)</f>
        <v>0</v>
      </c>
      <c r="D7633" s="1">
        <f t="shared" si="255"/>
        <v>6</v>
      </c>
      <c r="E7633" s="1" t="str">
        <f>INDEX(Protocol[Mark],MATCH(C7633,Protocol[Step],0))</f>
        <v>0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524010006</v>
      </c>
      <c r="H7633" s="134">
        <f>Systematic[[#This Row],[SampleVariableLabel]]+100*Systematic[[#This Row],[State]]</f>
        <v>524010006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524</v>
      </c>
      <c r="B7634" s="1">
        <f>IF(C7634=0,IF(B7633=Protocol!$V$20,1,B7633+1),B7633)</f>
        <v>1</v>
      </c>
      <c r="C7634" s="1">
        <f>IF(C7633+1=Protocol!$V$21,0,C7633+1)</f>
        <v>1</v>
      </c>
      <c r="D7634" s="1">
        <f t="shared" si="255"/>
        <v>1</v>
      </c>
      <c r="E7634" s="1" t="str">
        <f>INDEX(Protocol[Mark],MATCH(C7634,Protocol[Step],0))</f>
        <v>1D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524010001</v>
      </c>
      <c r="H7634" s="134">
        <f>Systematic[[#This Row],[SampleVariableLabel]]+100*Systematic[[#This Row],[State]]</f>
        <v>524010101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524</v>
      </c>
      <c r="B7635" s="1">
        <f>IF(C7635=0,IF(B7634=Protocol!$V$20,1,B7634+1),B7634)</f>
        <v>1</v>
      </c>
      <c r="C7635" s="1">
        <f>IF(C7634+1=Protocol!$V$21,0,C7634+1)</f>
        <v>2</v>
      </c>
      <c r="D7635" s="1">
        <f t="shared" si="255"/>
        <v>2</v>
      </c>
      <c r="E7635" s="1" t="str">
        <f>INDEX(Protocol[Mark],MATCH(C7635,Protocol[Step],0))</f>
        <v>(M.1)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524010002</v>
      </c>
      <c r="H7635" s="134">
        <f>Systematic[[#This Row],[SampleVariableLabel]]+100*Systematic[[#This Row],[State]]</f>
        <v>524010202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524</v>
      </c>
      <c r="B7636" s="1">
        <f>IF(C7636=0,IF(B7635=Protocol!$V$20,1,B7635+1),B7635)</f>
        <v>1</v>
      </c>
      <c r="C7636" s="1">
        <f>IF(C7635+1=Protocol!$V$21,0,C7635+1)</f>
        <v>3</v>
      </c>
      <c r="D7636" s="1">
        <f t="shared" si="255"/>
        <v>3</v>
      </c>
      <c r="E7636" s="1" t="str">
        <f>INDEX(Protocol[Mark],MATCH(C7636,Protocol[Step],0))</f>
        <v>2Oct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524010003</v>
      </c>
      <c r="H7636" s="134">
        <f>Systematic[[#This Row],[SampleVariableLabel]]+100*Systematic[[#This Row],[State]]</f>
        <v>524010303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524</v>
      </c>
      <c r="B7637" s="1">
        <f>IF(C7637=0,IF(B7636=Protocol!$V$20,1,B7636+1),B7636)</f>
        <v>1</v>
      </c>
      <c r="C7637" s="1">
        <f>IF(C7636+1=Protocol!$V$21,0,C7636+1)</f>
        <v>4</v>
      </c>
      <c r="D7637" s="1">
        <f t="shared" si="255"/>
        <v>4</v>
      </c>
      <c r="E7637" s="1" t="str">
        <f>INDEX(Protocol[Mark],MATCH(C7637,Protocol[Step],0))</f>
        <v>3M2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524010004</v>
      </c>
      <c r="H7637" s="134">
        <f>Systematic[[#This Row],[SampleVariableLabel]]+100*Systematic[[#This Row],[State]]</f>
        <v>524010404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524</v>
      </c>
      <c r="B7638" s="1">
        <f>IF(C7638=0,IF(B7637=Protocol!$V$20,1,B7637+1),B7637)</f>
        <v>1</v>
      </c>
      <c r="C7638" s="1">
        <f>IF(C7637+1=Protocol!$V$21,0,C7637+1)</f>
        <v>5</v>
      </c>
      <c r="D7638" s="1">
        <f t="shared" si="255"/>
        <v>5</v>
      </c>
      <c r="E7638" s="1" t="str">
        <f>INDEX(Protocol[Mark],MATCH(C7638,Protocol[Step],0))</f>
        <v>M(c)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524010005</v>
      </c>
      <c r="H7638" s="134">
        <f>Systematic[[#This Row],[SampleVariableLabel]]+100*Systematic[[#This Row],[State]]</f>
        <v>524010505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524</v>
      </c>
      <c r="B7639" s="1">
        <f>IF(C7639=0,IF(B7638=Protocol!$V$20,1,B7638+1),B7638)</f>
        <v>1</v>
      </c>
      <c r="C7639" s="1">
        <f>IF(C7638+1=Protocol!$V$21,0,C7638+1)</f>
        <v>6</v>
      </c>
      <c r="D7639" s="1">
        <f t="shared" si="255"/>
        <v>6</v>
      </c>
      <c r="E7639" s="1" t="str">
        <f>INDEX(Protocol[Mark],MATCH(C7639,Protocol[Step],0))</f>
        <v>4P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524010006</v>
      </c>
      <c r="H7639" s="134">
        <f>Systematic[[#This Row],[SampleVariableLabel]]+100*Systematic[[#This Row],[State]]</f>
        <v>524010606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524</v>
      </c>
      <c r="B7640" s="1">
        <f>IF(C7640=0,IF(B7639=Protocol!$V$20,1,B7639+1),B7639)</f>
        <v>1</v>
      </c>
      <c r="C7640" s="1">
        <f>IF(C7639+1=Protocol!$V$21,0,C7639+1)</f>
        <v>7</v>
      </c>
      <c r="D7640" s="1">
        <f t="shared" si="255"/>
        <v>1</v>
      </c>
      <c r="E7640" s="1" t="str">
        <f>INDEX(Protocol[Mark],MATCH(C7640,Protocol[Step],0))</f>
        <v>5G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524010001</v>
      </c>
      <c r="H7640" s="134">
        <f>Systematic[[#This Row],[SampleVariableLabel]]+100*Systematic[[#This Row],[State]]</f>
        <v>524010701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524</v>
      </c>
      <c r="B7641" s="1">
        <f>IF(C7641=0,IF(B7640=Protocol!$V$20,1,B7640+1),B7640)</f>
        <v>1</v>
      </c>
      <c r="C7641" s="1">
        <f>IF(C7640+1=Protocol!$V$21,0,C7640+1)</f>
        <v>8</v>
      </c>
      <c r="D7641" s="1">
        <f t="shared" si="255"/>
        <v>2</v>
      </c>
      <c r="E7641" s="1" t="str">
        <f>INDEX(Protocol[Mark],MATCH(C7641,Protocol[Step],0))</f>
        <v>6S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524010002</v>
      </c>
      <c r="H7641" s="134">
        <f>Systematic[[#This Row],[SampleVariableLabel]]+100*Systematic[[#This Row],[State]]</f>
        <v>524010802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524</v>
      </c>
      <c r="B7642" s="1">
        <f>IF(C7642=0,IF(B7641=Protocol!$V$20,1,B7641+1),B7641)</f>
        <v>1</v>
      </c>
      <c r="C7642" s="1">
        <f>IF(C7641+1=Protocol!$V$21,0,C7641+1)</f>
        <v>9</v>
      </c>
      <c r="D7642" s="1">
        <f t="shared" si="255"/>
        <v>3</v>
      </c>
      <c r="E7642" s="1" t="str">
        <f>INDEX(Protocol[Mark],MATCH(C7642,Protocol[Step],0))</f>
        <v>7Gp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524010003</v>
      </c>
      <c r="H7642" s="134">
        <f>Systematic[[#This Row],[SampleVariableLabel]]+100*Systematic[[#This Row],[State]]</f>
        <v>524010903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524</v>
      </c>
      <c r="B7643" s="1">
        <f>IF(C7643=0,IF(B7642=Protocol!$V$20,1,B7642+1),B7642)</f>
        <v>1</v>
      </c>
      <c r="C7643" s="1">
        <f>IF(C7642+1=Protocol!$V$21,0,C7642+1)</f>
        <v>10</v>
      </c>
      <c r="D7643" s="1">
        <f t="shared" si="255"/>
        <v>4</v>
      </c>
      <c r="E7643" s="1" t="str">
        <f>INDEX(Protocol[Mark],MATCH(C7643,Protocol[Step],0))</f>
        <v>8U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524010004</v>
      </c>
      <c r="H7643" s="134">
        <f>Systematic[[#This Row],[SampleVariableLabel]]+100*Systematic[[#This Row],[State]]</f>
        <v>524011004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524</v>
      </c>
      <c r="B7644" s="1">
        <f>IF(C7644=0,IF(B7643=Protocol!$V$20,1,B7643+1),B7643)</f>
        <v>1</v>
      </c>
      <c r="C7644" s="1">
        <f>IF(C7643+1=Protocol!$V$21,0,C7643+1)</f>
        <v>11</v>
      </c>
      <c r="D7644" s="1">
        <f t="shared" si="255"/>
        <v>5</v>
      </c>
      <c r="E7644" s="1" t="str">
        <f>INDEX(Protocol[Mark],MATCH(C7644,Protocol[Step],0))</f>
        <v>9Rot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524010005</v>
      </c>
      <c r="H7644" s="134">
        <f>Systematic[[#This Row],[SampleVariableLabel]]+100*Systematic[[#This Row],[State]]</f>
        <v>524011105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524</v>
      </c>
      <c r="B7645" s="1">
        <f>IF(C7645=0,IF(B7644=Protocol!$V$20,1,B7644+1),B7644)</f>
        <v>1</v>
      </c>
      <c r="C7645" s="1">
        <f>IF(C7644+1=Protocol!$V$21,0,C7644+1)</f>
        <v>12</v>
      </c>
      <c r="D7645" s="1">
        <f t="shared" si="255"/>
        <v>6</v>
      </c>
      <c r="E7645" s="1" t="str">
        <f>INDEX(Protocol[Mark],MATCH(C7645,Protocol[Step],0))</f>
        <v>10Ama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524010006</v>
      </c>
      <c r="H7645" s="134">
        <f>Systematic[[#This Row],[SampleVariableLabel]]+100*Systematic[[#This Row],[State]]</f>
        <v>524011206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525</v>
      </c>
      <c r="B7646" s="1">
        <f>IF(C7646=0,IF(B7645=Protocol!$V$20,1,B7645+1),B7645)</f>
        <v>1</v>
      </c>
      <c r="C7646" s="1">
        <f>IF(C7645+1=Protocol!$V$21,0,C7645+1)</f>
        <v>0</v>
      </c>
      <c r="D7646" s="1">
        <f t="shared" si="255"/>
        <v>1</v>
      </c>
      <c r="E7646" s="1" t="str">
        <f>INDEX(Protocol[Mark],MATCH(C7646,Protocol[Step],0))</f>
        <v>0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525010001</v>
      </c>
      <c r="H7646" s="134">
        <f>Systematic[[#This Row],[SampleVariableLabel]]+100*Systematic[[#This Row],[State]]</f>
        <v>525010001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525</v>
      </c>
      <c r="B7647" s="1">
        <f>IF(C7647=0,IF(B7646=Protocol!$V$20,1,B7646+1),B7646)</f>
        <v>1</v>
      </c>
      <c r="C7647" s="1">
        <f>IF(C7646+1=Protocol!$V$21,0,C7646+1)</f>
        <v>1</v>
      </c>
      <c r="D7647" s="1">
        <f t="shared" si="255"/>
        <v>2</v>
      </c>
      <c r="E7647" s="1" t="str">
        <f>INDEX(Protocol[Mark],MATCH(C7647,Protocol[Step],0))</f>
        <v>1D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525010002</v>
      </c>
      <c r="H7647" s="134">
        <f>Systematic[[#This Row],[SampleVariableLabel]]+100*Systematic[[#This Row],[State]]</f>
        <v>525010102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525</v>
      </c>
      <c r="B7648" s="1">
        <f>IF(C7648=0,IF(B7647=Protocol!$V$20,1,B7647+1),B7647)</f>
        <v>1</v>
      </c>
      <c r="C7648" s="1">
        <f>IF(C7647+1=Protocol!$V$21,0,C7647+1)</f>
        <v>2</v>
      </c>
      <c r="D7648" s="1">
        <f t="shared" si="255"/>
        <v>3</v>
      </c>
      <c r="E7648" s="1" t="str">
        <f>INDEX(Protocol[Mark],MATCH(C7648,Protocol[Step],0))</f>
        <v>(M.1)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525010003</v>
      </c>
      <c r="H7648" s="134">
        <f>Systematic[[#This Row],[SampleVariableLabel]]+100*Systematic[[#This Row],[State]]</f>
        <v>525010203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525</v>
      </c>
      <c r="B7649" s="1">
        <f>IF(C7649=0,IF(B7648=Protocol!$V$20,1,B7648+1),B7648)</f>
        <v>1</v>
      </c>
      <c r="C7649" s="1">
        <f>IF(C7648+1=Protocol!$V$21,0,C7648+1)</f>
        <v>3</v>
      </c>
      <c r="D7649" s="1">
        <f t="shared" si="255"/>
        <v>4</v>
      </c>
      <c r="E7649" s="1" t="str">
        <f>INDEX(Protocol[Mark],MATCH(C7649,Protocol[Step],0))</f>
        <v>2Oct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525010004</v>
      </c>
      <c r="H7649" s="134">
        <f>Systematic[[#This Row],[SampleVariableLabel]]+100*Systematic[[#This Row],[State]]</f>
        <v>525010304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525</v>
      </c>
      <c r="B7650" s="1">
        <f>IF(C7650=0,IF(B7649=Protocol!$V$20,1,B7649+1),B7649)</f>
        <v>1</v>
      </c>
      <c r="C7650" s="1">
        <f>IF(C7649+1=Protocol!$V$21,0,C7649+1)</f>
        <v>4</v>
      </c>
      <c r="D7650" s="1">
        <f t="shared" si="255"/>
        <v>5</v>
      </c>
      <c r="E7650" s="1" t="str">
        <f>INDEX(Protocol[Mark],MATCH(C7650,Protocol[Step],0))</f>
        <v>3M2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525010005</v>
      </c>
      <c r="H7650" s="134">
        <f>Systematic[[#This Row],[SampleVariableLabel]]+100*Systematic[[#This Row],[State]]</f>
        <v>525010405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525</v>
      </c>
      <c r="B7651" s="1">
        <f>IF(C7651=0,IF(B7650=Protocol!$V$20,1,B7650+1),B7650)</f>
        <v>1</v>
      </c>
      <c r="C7651" s="1">
        <f>IF(C7650+1=Protocol!$V$21,0,C7650+1)</f>
        <v>5</v>
      </c>
      <c r="D7651" s="1">
        <f t="shared" si="255"/>
        <v>6</v>
      </c>
      <c r="E7651" s="1" t="str">
        <f>INDEX(Protocol[Mark],MATCH(C7651,Protocol[Step],0))</f>
        <v>M(c)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525010006</v>
      </c>
      <c r="H7651" s="134">
        <f>Systematic[[#This Row],[SampleVariableLabel]]+100*Systematic[[#This Row],[State]]</f>
        <v>525010506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525</v>
      </c>
      <c r="B7652" s="1">
        <f>IF(C7652=0,IF(B7651=Protocol!$V$20,1,B7651+1),B7651)</f>
        <v>1</v>
      </c>
      <c r="C7652" s="1">
        <f>IF(C7651+1=Protocol!$V$21,0,C7651+1)</f>
        <v>6</v>
      </c>
      <c r="D7652" s="1">
        <f t="shared" si="255"/>
        <v>1</v>
      </c>
      <c r="E7652" s="1" t="str">
        <f>INDEX(Protocol[Mark],MATCH(C7652,Protocol[Step],0))</f>
        <v>4P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525010001</v>
      </c>
      <c r="H7652" s="134">
        <f>Systematic[[#This Row],[SampleVariableLabel]]+100*Systematic[[#This Row],[State]]</f>
        <v>525010601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525</v>
      </c>
      <c r="B7653" s="1">
        <f>IF(C7653=0,IF(B7652=Protocol!$V$20,1,B7652+1),B7652)</f>
        <v>1</v>
      </c>
      <c r="C7653" s="1">
        <f>IF(C7652+1=Protocol!$V$21,0,C7652+1)</f>
        <v>7</v>
      </c>
      <c r="D7653" s="1">
        <f t="shared" si="255"/>
        <v>2</v>
      </c>
      <c r="E7653" s="1" t="str">
        <f>INDEX(Protocol[Mark],MATCH(C7653,Protocol[Step],0))</f>
        <v>5G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525010002</v>
      </c>
      <c r="H7653" s="134">
        <f>Systematic[[#This Row],[SampleVariableLabel]]+100*Systematic[[#This Row],[State]]</f>
        <v>525010702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525</v>
      </c>
      <c r="B7654" s="1">
        <f>IF(C7654=0,IF(B7653=Protocol!$V$20,1,B7653+1),B7653)</f>
        <v>1</v>
      </c>
      <c r="C7654" s="1">
        <f>IF(C7653+1=Protocol!$V$21,0,C7653+1)</f>
        <v>8</v>
      </c>
      <c r="D7654" s="1">
        <f t="shared" si="255"/>
        <v>3</v>
      </c>
      <c r="E7654" s="1" t="str">
        <f>INDEX(Protocol[Mark],MATCH(C7654,Protocol[Step],0))</f>
        <v>6S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525010003</v>
      </c>
      <c r="H7654" s="134">
        <f>Systematic[[#This Row],[SampleVariableLabel]]+100*Systematic[[#This Row],[State]]</f>
        <v>525010803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525</v>
      </c>
      <c r="B7655" s="1">
        <f>IF(C7655=0,IF(B7654=Protocol!$V$20,1,B7654+1),B7654)</f>
        <v>1</v>
      </c>
      <c r="C7655" s="1">
        <f>IF(C7654+1=Protocol!$V$21,0,C7654+1)</f>
        <v>9</v>
      </c>
      <c r="D7655" s="1">
        <f t="shared" si="255"/>
        <v>4</v>
      </c>
      <c r="E7655" s="1" t="str">
        <f>INDEX(Protocol[Mark],MATCH(C7655,Protocol[Step],0))</f>
        <v>7Gp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525010004</v>
      </c>
      <c r="H7655" s="134">
        <f>Systematic[[#This Row],[SampleVariableLabel]]+100*Systematic[[#This Row],[State]]</f>
        <v>525010904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525</v>
      </c>
      <c r="B7656" s="1">
        <f>IF(C7656=0,IF(B7655=Protocol!$V$20,1,B7655+1),B7655)</f>
        <v>1</v>
      </c>
      <c r="C7656" s="1">
        <f>IF(C7655+1=Protocol!$V$21,0,C7655+1)</f>
        <v>10</v>
      </c>
      <c r="D7656" s="1">
        <f t="shared" si="255"/>
        <v>5</v>
      </c>
      <c r="E7656" s="1" t="str">
        <f>INDEX(Protocol[Mark],MATCH(C7656,Protocol[Step],0))</f>
        <v>8U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525010005</v>
      </c>
      <c r="H7656" s="134">
        <f>Systematic[[#This Row],[SampleVariableLabel]]+100*Systematic[[#This Row],[State]]</f>
        <v>525011005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525</v>
      </c>
      <c r="B7657" s="1">
        <f>IF(C7657=0,IF(B7656=Protocol!$V$20,1,B7656+1),B7656)</f>
        <v>1</v>
      </c>
      <c r="C7657" s="1">
        <f>IF(C7656+1=Protocol!$V$21,0,C7656+1)</f>
        <v>11</v>
      </c>
      <c r="D7657" s="1">
        <f t="shared" si="255"/>
        <v>6</v>
      </c>
      <c r="E7657" s="1" t="str">
        <f>INDEX(Protocol[Mark],MATCH(C7657,Protocol[Step],0))</f>
        <v>9Rot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525010006</v>
      </c>
      <c r="H7657" s="134">
        <f>Systematic[[#This Row],[SampleVariableLabel]]+100*Systematic[[#This Row],[State]]</f>
        <v>525011106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525</v>
      </c>
      <c r="B7658" s="1">
        <f>IF(C7658=0,IF(B7657=Protocol!$V$20,1,B7657+1),B7657)</f>
        <v>1</v>
      </c>
      <c r="C7658" s="1">
        <f>IF(C7657+1=Protocol!$V$21,0,C7657+1)</f>
        <v>12</v>
      </c>
      <c r="D7658" s="1">
        <f t="shared" si="255"/>
        <v>1</v>
      </c>
      <c r="E7658" s="1" t="str">
        <f>INDEX(Protocol[Mark],MATCH(C7658,Protocol[Step],0))</f>
        <v>10Ama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525010001</v>
      </c>
      <c r="H7658" s="134">
        <f>Systematic[[#This Row],[SampleVariableLabel]]+100*Systematic[[#This Row],[State]]</f>
        <v>525011201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526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0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526010002</v>
      </c>
      <c r="H7659" s="134">
        <f>Systematic[[#This Row],[SampleVariableLabel]]+100*Systematic[[#This Row],[State]]</f>
        <v>526010002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526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526010003</v>
      </c>
      <c r="H7660" s="134">
        <f>Systematic[[#This Row],[SampleVariableLabel]]+100*Systematic[[#This Row],[State]]</f>
        <v>526010103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526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(M.1)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526010004</v>
      </c>
      <c r="H7661" s="134">
        <f>Systematic[[#This Row],[SampleVariableLabel]]+100*Systematic[[#This Row],[State]]</f>
        <v>526010204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526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2Oct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526010005</v>
      </c>
      <c r="H7662" s="134">
        <f>Systematic[[#This Row],[SampleVariableLabel]]+100*Systematic[[#This Row],[State]]</f>
        <v>526010305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526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3M2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526010006</v>
      </c>
      <c r="H7663" s="134">
        <f>Systematic[[#This Row],[SampleVariableLabel]]+100*Systematic[[#This Row],[State]]</f>
        <v>526010406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526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M(c)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526010001</v>
      </c>
      <c r="H7664" s="134">
        <f>Systematic[[#This Row],[SampleVariableLabel]]+100*Systematic[[#This Row],[State]]</f>
        <v>526010501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526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4P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526010002</v>
      </c>
      <c r="H7665" s="134">
        <f>Systematic[[#This Row],[SampleVariableLabel]]+100*Systematic[[#This Row],[State]]</f>
        <v>526010602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526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5G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526010003</v>
      </c>
      <c r="H7666" s="134">
        <f>Systematic[[#This Row],[SampleVariableLabel]]+100*Systematic[[#This Row],[State]]</f>
        <v>526010703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526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6S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526010004</v>
      </c>
      <c r="H7667" s="134">
        <f>Systematic[[#This Row],[SampleVariableLabel]]+100*Systematic[[#This Row],[State]]</f>
        <v>526010804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526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7Gp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526010005</v>
      </c>
      <c r="H7668" s="134">
        <f>Systematic[[#This Row],[SampleVariableLabel]]+100*Systematic[[#This Row],[State]]</f>
        <v>526010905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526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8U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526010006</v>
      </c>
      <c r="H7669" s="134">
        <f>Systematic[[#This Row],[SampleVariableLabel]]+100*Systematic[[#This Row],[State]]</f>
        <v>526011006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526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9Rot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526010001</v>
      </c>
      <c r="H7670" s="134">
        <f>Systematic[[#This Row],[SampleVariableLabel]]+100*Systematic[[#This Row],[State]]</f>
        <v>526011101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526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10Ama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526010002</v>
      </c>
      <c r="H7671" s="134">
        <f>Systematic[[#This Row],[SampleVariableLabel]]+100*Systematic[[#This Row],[State]]</f>
        <v>526011202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527</v>
      </c>
      <c r="B7672" s="1">
        <f>IF(C7672=0,IF(B7671=Protocol!$V$20,1,B7671+1),B7671)</f>
        <v>1</v>
      </c>
      <c r="C7672" s="1">
        <f>IF(C7671+1=Protocol!$V$21,0,C7671+1)</f>
        <v>0</v>
      </c>
      <c r="D7672" s="1">
        <f t="shared" si="255"/>
        <v>3</v>
      </c>
      <c r="E7672" s="1" t="str">
        <f>INDEX(Protocol[Mark],MATCH(C7672,Protocol[Step],0))</f>
        <v>0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527010003</v>
      </c>
      <c r="H7672" s="134">
        <f>Systematic[[#This Row],[SampleVariableLabel]]+100*Systematic[[#This Row],[State]]</f>
        <v>527010003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527</v>
      </c>
      <c r="B7673" s="1">
        <f>IF(C7673=0,IF(B7672=Protocol!$V$20,1,B7672+1),B7672)</f>
        <v>1</v>
      </c>
      <c r="C7673" s="1">
        <f>IF(C7672+1=Protocol!$V$21,0,C7672+1)</f>
        <v>1</v>
      </c>
      <c r="D7673" s="1">
        <f t="shared" si="255"/>
        <v>4</v>
      </c>
      <c r="E7673" s="1" t="str">
        <f>INDEX(Protocol[Mark],MATCH(C7673,Protocol[Step],0))</f>
        <v>1D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527010004</v>
      </c>
      <c r="H7673" s="134">
        <f>Systematic[[#This Row],[SampleVariableLabel]]+100*Systematic[[#This Row],[State]]</f>
        <v>527010104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527</v>
      </c>
      <c r="B7674" s="1">
        <f>IF(C7674=0,IF(B7673=Protocol!$V$20,1,B7673+1),B7673)</f>
        <v>1</v>
      </c>
      <c r="C7674" s="1">
        <f>IF(C7673+1=Protocol!$V$21,0,C7673+1)</f>
        <v>2</v>
      </c>
      <c r="D7674" s="1">
        <f t="shared" si="255"/>
        <v>5</v>
      </c>
      <c r="E7674" s="1" t="str">
        <f>INDEX(Protocol[Mark],MATCH(C7674,Protocol[Step],0))</f>
        <v>(M.1)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527010005</v>
      </c>
      <c r="H7674" s="134">
        <f>Systematic[[#This Row],[SampleVariableLabel]]+100*Systematic[[#This Row],[State]]</f>
        <v>527010205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527</v>
      </c>
      <c r="B7675" s="1">
        <f>IF(C7675=0,IF(B7674=Protocol!$V$20,1,B7674+1),B7674)</f>
        <v>1</v>
      </c>
      <c r="C7675" s="1">
        <f>IF(C7674+1=Protocol!$V$21,0,C7674+1)</f>
        <v>3</v>
      </c>
      <c r="D7675" s="1">
        <f t="shared" si="255"/>
        <v>6</v>
      </c>
      <c r="E7675" s="1" t="str">
        <f>INDEX(Protocol[Mark],MATCH(C7675,Protocol[Step],0))</f>
        <v>2Oct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527010006</v>
      </c>
      <c r="H7675" s="134">
        <f>Systematic[[#This Row],[SampleVariableLabel]]+100*Systematic[[#This Row],[State]]</f>
        <v>527010306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527</v>
      </c>
      <c r="B7676" s="1">
        <f>IF(C7676=0,IF(B7675=Protocol!$V$20,1,B7675+1),B7675)</f>
        <v>1</v>
      </c>
      <c r="C7676" s="1">
        <f>IF(C7675+1=Protocol!$V$21,0,C7675+1)</f>
        <v>4</v>
      </c>
      <c r="D7676" s="1">
        <f t="shared" si="255"/>
        <v>1</v>
      </c>
      <c r="E7676" s="1" t="str">
        <f>INDEX(Protocol[Mark],MATCH(C7676,Protocol[Step],0))</f>
        <v>3M2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527010001</v>
      </c>
      <c r="H7676" s="134">
        <f>Systematic[[#This Row],[SampleVariableLabel]]+100*Systematic[[#This Row],[State]]</f>
        <v>527010401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527</v>
      </c>
      <c r="B7677" s="1">
        <f>IF(C7677=0,IF(B7676=Protocol!$V$20,1,B7676+1),B7676)</f>
        <v>1</v>
      </c>
      <c r="C7677" s="1">
        <f>IF(C7676+1=Protocol!$V$21,0,C7676+1)</f>
        <v>5</v>
      </c>
      <c r="D7677" s="1">
        <f t="shared" si="255"/>
        <v>2</v>
      </c>
      <c r="E7677" s="1" t="str">
        <f>INDEX(Protocol[Mark],MATCH(C7677,Protocol[Step],0))</f>
        <v>M(c)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527010002</v>
      </c>
      <c r="H7677" s="134">
        <f>Systematic[[#This Row],[SampleVariableLabel]]+100*Systematic[[#This Row],[State]]</f>
        <v>527010502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527</v>
      </c>
      <c r="B7678" s="1">
        <f>IF(C7678=0,IF(B7677=Protocol!$V$20,1,B7677+1),B7677)</f>
        <v>1</v>
      </c>
      <c r="C7678" s="1">
        <f>IF(C7677+1=Protocol!$V$21,0,C7677+1)</f>
        <v>6</v>
      </c>
      <c r="D7678" s="1">
        <f t="shared" si="255"/>
        <v>3</v>
      </c>
      <c r="E7678" s="1" t="str">
        <f>INDEX(Protocol[Mark],MATCH(C7678,Protocol[Step],0))</f>
        <v>4P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527010003</v>
      </c>
      <c r="H7678" s="134">
        <f>Systematic[[#This Row],[SampleVariableLabel]]+100*Systematic[[#This Row],[State]]</f>
        <v>527010603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527</v>
      </c>
      <c r="B7679" s="1">
        <f>IF(C7679=0,IF(B7678=Protocol!$V$20,1,B7678+1),B7678)</f>
        <v>1</v>
      </c>
      <c r="C7679" s="1">
        <f>IF(C7678+1=Protocol!$V$21,0,C7678+1)</f>
        <v>7</v>
      </c>
      <c r="D7679" s="1">
        <f t="shared" si="255"/>
        <v>4</v>
      </c>
      <c r="E7679" s="1" t="str">
        <f>INDEX(Protocol[Mark],MATCH(C7679,Protocol[Step],0))</f>
        <v>5G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527010004</v>
      </c>
      <c r="H7679" s="134">
        <f>Systematic[[#This Row],[SampleVariableLabel]]+100*Systematic[[#This Row],[State]]</f>
        <v>527010704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527</v>
      </c>
      <c r="B7680" s="1">
        <f>IF(C7680=0,IF(B7679=Protocol!$V$20,1,B7679+1),B7679)</f>
        <v>1</v>
      </c>
      <c r="C7680" s="1">
        <f>IF(C7679+1=Protocol!$V$21,0,C7679+1)</f>
        <v>8</v>
      </c>
      <c r="D7680" s="1">
        <f t="shared" si="255"/>
        <v>5</v>
      </c>
      <c r="E7680" s="1" t="str">
        <f>INDEX(Protocol[Mark],MATCH(C7680,Protocol[Step],0))</f>
        <v>6S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527010005</v>
      </c>
      <c r="H7680" s="134">
        <f>Systematic[[#This Row],[SampleVariableLabel]]+100*Systematic[[#This Row],[State]]</f>
        <v>527010805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527</v>
      </c>
      <c r="B7681" s="1">
        <f>IF(C7681=0,IF(B7680=Protocol!$V$20,1,B7680+1),B7680)</f>
        <v>1</v>
      </c>
      <c r="C7681" s="1">
        <f>IF(C7680+1=Protocol!$V$21,0,C7680+1)</f>
        <v>9</v>
      </c>
      <c r="D7681" s="1">
        <f t="shared" si="255"/>
        <v>6</v>
      </c>
      <c r="E7681" s="1" t="str">
        <f>INDEX(Protocol[Mark],MATCH(C7681,Protocol[Step],0))</f>
        <v>7Gp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527010006</v>
      </c>
      <c r="H7681" s="134">
        <f>Systematic[[#This Row],[SampleVariableLabel]]+100*Systematic[[#This Row],[State]]</f>
        <v>527010906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527</v>
      </c>
      <c r="B7682" s="1">
        <f>IF(C7682=0,IF(B7681=Protocol!$V$20,1,B7681+1),B7681)</f>
        <v>1</v>
      </c>
      <c r="C7682" s="1">
        <f>IF(C7681+1=Protocol!$V$21,0,C7681+1)</f>
        <v>10</v>
      </c>
      <c r="D7682" s="1">
        <f t="shared" si="255"/>
        <v>1</v>
      </c>
      <c r="E7682" s="1" t="str">
        <f>INDEX(Protocol[Mark],MATCH(C7682,Protocol[Step],0))</f>
        <v>8U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527010001</v>
      </c>
      <c r="H7682" s="134">
        <f>Systematic[[#This Row],[SampleVariableLabel]]+100*Systematic[[#This Row],[State]]</f>
        <v>527011001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527</v>
      </c>
      <c r="B7683" s="1">
        <f>IF(C7683=0,IF(B7682=Protocol!$V$20,1,B7682+1),B7682)</f>
        <v>1</v>
      </c>
      <c r="C7683" s="1">
        <f>IF(C7682+1=Protocol!$V$21,0,C7682+1)</f>
        <v>11</v>
      </c>
      <c r="D7683" s="1">
        <f t="shared" ref="D7683:D7746" si="257">IF(D7682=nVariables,1,D7682+1)</f>
        <v>2</v>
      </c>
      <c r="E7683" s="1" t="str">
        <f>INDEX(Protocol[Mark],MATCH(C7683,Protocol[Step],0))</f>
        <v>9Rot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527010002</v>
      </c>
      <c r="H7683" s="134">
        <f>Systematic[[#This Row],[SampleVariableLabel]]+100*Systematic[[#This Row],[State]]</f>
        <v>527011102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527</v>
      </c>
      <c r="B7684" s="1">
        <f>IF(C7684=0,IF(B7683=Protocol!$V$20,1,B7683+1),B7683)</f>
        <v>1</v>
      </c>
      <c r="C7684" s="1">
        <f>IF(C7683+1=Protocol!$V$21,0,C7683+1)</f>
        <v>12</v>
      </c>
      <c r="D7684" s="1">
        <f t="shared" si="257"/>
        <v>3</v>
      </c>
      <c r="E7684" s="1" t="str">
        <f>INDEX(Protocol[Mark],MATCH(C7684,Protocol[Step],0))</f>
        <v>10Ama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527010003</v>
      </c>
      <c r="H7684" s="134">
        <f>Systematic[[#This Row],[SampleVariableLabel]]+100*Systematic[[#This Row],[State]]</f>
        <v>527011203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528</v>
      </c>
      <c r="B7685" s="1">
        <f>IF(C7685=0,IF(B7684=Protocol!$V$20,1,B7684+1),B7684)</f>
        <v>1</v>
      </c>
      <c r="C7685" s="1">
        <f>IF(C7684+1=Protocol!$V$21,0,C7684+1)</f>
        <v>0</v>
      </c>
      <c r="D7685" s="1">
        <f t="shared" si="257"/>
        <v>4</v>
      </c>
      <c r="E7685" s="1" t="str">
        <f>INDEX(Protocol[Mark],MATCH(C7685,Protocol[Step],0))</f>
        <v>0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528010004</v>
      </c>
      <c r="H7685" s="134">
        <f>Systematic[[#This Row],[SampleVariableLabel]]+100*Systematic[[#This Row],[State]]</f>
        <v>528010004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528</v>
      </c>
      <c r="B7686" s="1">
        <f>IF(C7686=0,IF(B7685=Protocol!$V$20,1,B7685+1),B7685)</f>
        <v>1</v>
      </c>
      <c r="C7686" s="1">
        <f>IF(C7685+1=Protocol!$V$21,0,C7685+1)</f>
        <v>1</v>
      </c>
      <c r="D7686" s="1">
        <f t="shared" si="257"/>
        <v>5</v>
      </c>
      <c r="E7686" s="1" t="str">
        <f>INDEX(Protocol[Mark],MATCH(C7686,Protocol[Step],0))</f>
        <v>1D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528010005</v>
      </c>
      <c r="H7686" s="134">
        <f>Systematic[[#This Row],[SampleVariableLabel]]+100*Systematic[[#This Row],[State]]</f>
        <v>528010105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528</v>
      </c>
      <c r="B7687" s="1">
        <f>IF(C7687=0,IF(B7686=Protocol!$V$20,1,B7686+1),B7686)</f>
        <v>1</v>
      </c>
      <c r="C7687" s="1">
        <f>IF(C7686+1=Protocol!$V$21,0,C7686+1)</f>
        <v>2</v>
      </c>
      <c r="D7687" s="1">
        <f t="shared" si="257"/>
        <v>6</v>
      </c>
      <c r="E7687" s="1" t="str">
        <f>INDEX(Protocol[Mark],MATCH(C7687,Protocol[Step],0))</f>
        <v>(M.1)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528010006</v>
      </c>
      <c r="H7687" s="134">
        <f>Systematic[[#This Row],[SampleVariableLabel]]+100*Systematic[[#This Row],[State]]</f>
        <v>528010206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528</v>
      </c>
      <c r="B7688" s="1">
        <f>IF(C7688=0,IF(B7687=Protocol!$V$20,1,B7687+1),B7687)</f>
        <v>1</v>
      </c>
      <c r="C7688" s="1">
        <f>IF(C7687+1=Protocol!$V$21,0,C7687+1)</f>
        <v>3</v>
      </c>
      <c r="D7688" s="1">
        <f t="shared" si="257"/>
        <v>1</v>
      </c>
      <c r="E7688" s="1" t="str">
        <f>INDEX(Protocol[Mark],MATCH(C7688,Protocol[Step],0))</f>
        <v>2Oct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528010001</v>
      </c>
      <c r="H7688" s="134">
        <f>Systematic[[#This Row],[SampleVariableLabel]]+100*Systematic[[#This Row],[State]]</f>
        <v>528010301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528</v>
      </c>
      <c r="B7689" s="1">
        <f>IF(C7689=0,IF(B7688=Protocol!$V$20,1,B7688+1),B7688)</f>
        <v>1</v>
      </c>
      <c r="C7689" s="1">
        <f>IF(C7688+1=Protocol!$V$21,0,C7688+1)</f>
        <v>4</v>
      </c>
      <c r="D7689" s="1">
        <f t="shared" si="257"/>
        <v>2</v>
      </c>
      <c r="E7689" s="1" t="str">
        <f>INDEX(Protocol[Mark],MATCH(C7689,Protocol[Step],0))</f>
        <v>3M2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528010002</v>
      </c>
      <c r="H7689" s="134">
        <f>Systematic[[#This Row],[SampleVariableLabel]]+100*Systematic[[#This Row],[State]]</f>
        <v>528010402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528</v>
      </c>
      <c r="B7690" s="1">
        <f>IF(C7690=0,IF(B7689=Protocol!$V$20,1,B7689+1),B7689)</f>
        <v>1</v>
      </c>
      <c r="C7690" s="1">
        <f>IF(C7689+1=Protocol!$V$21,0,C7689+1)</f>
        <v>5</v>
      </c>
      <c r="D7690" s="1">
        <f t="shared" si="257"/>
        <v>3</v>
      </c>
      <c r="E7690" s="1" t="str">
        <f>INDEX(Protocol[Mark],MATCH(C7690,Protocol[Step],0))</f>
        <v>M(c)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528010003</v>
      </c>
      <c r="H7690" s="134">
        <f>Systematic[[#This Row],[SampleVariableLabel]]+100*Systematic[[#This Row],[State]]</f>
        <v>528010503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528</v>
      </c>
      <c r="B7691" s="1">
        <f>IF(C7691=0,IF(B7690=Protocol!$V$20,1,B7690+1),B7690)</f>
        <v>1</v>
      </c>
      <c r="C7691" s="1">
        <f>IF(C7690+1=Protocol!$V$21,0,C7690+1)</f>
        <v>6</v>
      </c>
      <c r="D7691" s="1">
        <f t="shared" si="257"/>
        <v>4</v>
      </c>
      <c r="E7691" s="1" t="str">
        <f>INDEX(Protocol[Mark],MATCH(C7691,Protocol[Step],0))</f>
        <v>4P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528010004</v>
      </c>
      <c r="H7691" s="134">
        <f>Systematic[[#This Row],[SampleVariableLabel]]+100*Systematic[[#This Row],[State]]</f>
        <v>528010604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528</v>
      </c>
      <c r="B7692" s="1">
        <f>IF(C7692=0,IF(B7691=Protocol!$V$20,1,B7691+1),B7691)</f>
        <v>1</v>
      </c>
      <c r="C7692" s="1">
        <f>IF(C7691+1=Protocol!$V$21,0,C7691+1)</f>
        <v>7</v>
      </c>
      <c r="D7692" s="1">
        <f t="shared" si="257"/>
        <v>5</v>
      </c>
      <c r="E7692" s="1" t="str">
        <f>INDEX(Protocol[Mark],MATCH(C7692,Protocol[Step],0))</f>
        <v>5G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528010005</v>
      </c>
      <c r="H7692" s="134">
        <f>Systematic[[#This Row],[SampleVariableLabel]]+100*Systematic[[#This Row],[State]]</f>
        <v>528010705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528</v>
      </c>
      <c r="B7693" s="1">
        <f>IF(C7693=0,IF(B7692=Protocol!$V$20,1,B7692+1),B7692)</f>
        <v>1</v>
      </c>
      <c r="C7693" s="1">
        <f>IF(C7692+1=Protocol!$V$21,0,C7692+1)</f>
        <v>8</v>
      </c>
      <c r="D7693" s="1">
        <f t="shared" si="257"/>
        <v>6</v>
      </c>
      <c r="E7693" s="1" t="str">
        <f>INDEX(Protocol[Mark],MATCH(C7693,Protocol[Step],0))</f>
        <v>6S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528010006</v>
      </c>
      <c r="H7693" s="134">
        <f>Systematic[[#This Row],[SampleVariableLabel]]+100*Systematic[[#This Row],[State]]</f>
        <v>528010806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528</v>
      </c>
      <c r="B7694" s="1">
        <f>IF(C7694=0,IF(B7693=Protocol!$V$20,1,B7693+1),B7693)</f>
        <v>1</v>
      </c>
      <c r="C7694" s="1">
        <f>IF(C7693+1=Protocol!$V$21,0,C7693+1)</f>
        <v>9</v>
      </c>
      <c r="D7694" s="1">
        <f t="shared" si="257"/>
        <v>1</v>
      </c>
      <c r="E7694" s="1" t="str">
        <f>INDEX(Protocol[Mark],MATCH(C7694,Protocol[Step],0))</f>
        <v>7Gp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528010001</v>
      </c>
      <c r="H7694" s="134">
        <f>Systematic[[#This Row],[SampleVariableLabel]]+100*Systematic[[#This Row],[State]]</f>
        <v>528010901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528</v>
      </c>
      <c r="B7695" s="1">
        <f>IF(C7695=0,IF(B7694=Protocol!$V$20,1,B7694+1),B7694)</f>
        <v>1</v>
      </c>
      <c r="C7695" s="1">
        <f>IF(C7694+1=Protocol!$V$21,0,C7694+1)</f>
        <v>10</v>
      </c>
      <c r="D7695" s="1">
        <f t="shared" si="257"/>
        <v>2</v>
      </c>
      <c r="E7695" s="1" t="str">
        <f>INDEX(Protocol[Mark],MATCH(C7695,Protocol[Step],0))</f>
        <v>8U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528010002</v>
      </c>
      <c r="H7695" s="134">
        <f>Systematic[[#This Row],[SampleVariableLabel]]+100*Systematic[[#This Row],[State]]</f>
        <v>528011002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528</v>
      </c>
      <c r="B7696" s="1">
        <f>IF(C7696=0,IF(B7695=Protocol!$V$20,1,B7695+1),B7695)</f>
        <v>1</v>
      </c>
      <c r="C7696" s="1">
        <f>IF(C7695+1=Protocol!$V$21,0,C7695+1)</f>
        <v>11</v>
      </c>
      <c r="D7696" s="1">
        <f t="shared" si="257"/>
        <v>3</v>
      </c>
      <c r="E7696" s="1" t="str">
        <f>INDEX(Protocol[Mark],MATCH(C7696,Protocol[Step],0))</f>
        <v>9Rot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528010003</v>
      </c>
      <c r="H7696" s="134">
        <f>Systematic[[#This Row],[SampleVariableLabel]]+100*Systematic[[#This Row],[State]]</f>
        <v>528011103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528</v>
      </c>
      <c r="B7697" s="1">
        <f>IF(C7697=0,IF(B7696=Protocol!$V$20,1,B7696+1),B7696)</f>
        <v>1</v>
      </c>
      <c r="C7697" s="1">
        <f>IF(C7696+1=Protocol!$V$21,0,C7696+1)</f>
        <v>12</v>
      </c>
      <c r="D7697" s="1">
        <f t="shared" si="257"/>
        <v>4</v>
      </c>
      <c r="E7697" s="1" t="str">
        <f>INDEX(Protocol[Mark],MATCH(C7697,Protocol[Step],0))</f>
        <v>10Ama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528010004</v>
      </c>
      <c r="H7697" s="134">
        <f>Systematic[[#This Row],[SampleVariableLabel]]+100*Systematic[[#This Row],[State]]</f>
        <v>528011204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529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0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529010005</v>
      </c>
      <c r="H7698" s="134">
        <f>Systematic[[#This Row],[SampleVariableLabel]]+100*Systematic[[#This Row],[State]]</f>
        <v>529010005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529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529010006</v>
      </c>
      <c r="H7699" s="134">
        <f>Systematic[[#This Row],[SampleVariableLabel]]+100*Systematic[[#This Row],[State]]</f>
        <v>529010106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529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(M.1)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529010001</v>
      </c>
      <c r="H7700" s="134">
        <f>Systematic[[#This Row],[SampleVariableLabel]]+100*Systematic[[#This Row],[State]]</f>
        <v>529010201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529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2Oct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529010002</v>
      </c>
      <c r="H7701" s="134">
        <f>Systematic[[#This Row],[SampleVariableLabel]]+100*Systematic[[#This Row],[State]]</f>
        <v>529010302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529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3M2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529010003</v>
      </c>
      <c r="H7702" s="134">
        <f>Systematic[[#This Row],[SampleVariableLabel]]+100*Systematic[[#This Row],[State]]</f>
        <v>529010403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529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M(c)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529010004</v>
      </c>
      <c r="H7703" s="134">
        <f>Systematic[[#This Row],[SampleVariableLabel]]+100*Systematic[[#This Row],[State]]</f>
        <v>529010504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529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4P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529010005</v>
      </c>
      <c r="H7704" s="134">
        <f>Systematic[[#This Row],[SampleVariableLabel]]+100*Systematic[[#This Row],[State]]</f>
        <v>529010605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529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5G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529010006</v>
      </c>
      <c r="H7705" s="134">
        <f>Systematic[[#This Row],[SampleVariableLabel]]+100*Systematic[[#This Row],[State]]</f>
        <v>529010706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529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6S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529010001</v>
      </c>
      <c r="H7706" s="134">
        <f>Systematic[[#This Row],[SampleVariableLabel]]+100*Systematic[[#This Row],[State]]</f>
        <v>529010801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529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7Gp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529010002</v>
      </c>
      <c r="H7707" s="134">
        <f>Systematic[[#This Row],[SampleVariableLabel]]+100*Systematic[[#This Row],[State]]</f>
        <v>529010902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529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8U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529010003</v>
      </c>
      <c r="H7708" s="134">
        <f>Systematic[[#This Row],[SampleVariableLabel]]+100*Systematic[[#This Row],[State]]</f>
        <v>529011003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529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9Rot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529010004</v>
      </c>
      <c r="H7709" s="134">
        <f>Systematic[[#This Row],[SampleVariableLabel]]+100*Systematic[[#This Row],[State]]</f>
        <v>529011104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529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10Ama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529010005</v>
      </c>
      <c r="H7710" s="134">
        <f>Systematic[[#This Row],[SampleVariableLabel]]+100*Systematic[[#This Row],[State]]</f>
        <v>529011205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530</v>
      </c>
      <c r="B7711" s="1">
        <f>IF(C7711=0,IF(B7710=Protocol!$V$20,1,B7710+1),B7710)</f>
        <v>1</v>
      </c>
      <c r="C7711" s="1">
        <f>IF(C7710+1=Protocol!$V$21,0,C7710+1)</f>
        <v>0</v>
      </c>
      <c r="D7711" s="1">
        <f t="shared" si="257"/>
        <v>6</v>
      </c>
      <c r="E7711" s="1" t="str">
        <f>INDEX(Protocol[Mark],MATCH(C7711,Protocol[Step],0))</f>
        <v>0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530010006</v>
      </c>
      <c r="H7711" s="134">
        <f>Systematic[[#This Row],[SampleVariableLabel]]+100*Systematic[[#This Row],[State]]</f>
        <v>530010006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530</v>
      </c>
      <c r="B7712" s="1">
        <f>IF(C7712=0,IF(B7711=Protocol!$V$20,1,B7711+1),B7711)</f>
        <v>1</v>
      </c>
      <c r="C7712" s="1">
        <f>IF(C7711+1=Protocol!$V$21,0,C7711+1)</f>
        <v>1</v>
      </c>
      <c r="D7712" s="1">
        <f t="shared" si="257"/>
        <v>1</v>
      </c>
      <c r="E7712" s="1" t="str">
        <f>INDEX(Protocol[Mark],MATCH(C7712,Protocol[Step],0))</f>
        <v>1D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530010001</v>
      </c>
      <c r="H7712" s="134">
        <f>Systematic[[#This Row],[SampleVariableLabel]]+100*Systematic[[#This Row],[State]]</f>
        <v>530010101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530</v>
      </c>
      <c r="B7713" s="1">
        <f>IF(C7713=0,IF(B7712=Protocol!$V$20,1,B7712+1),B7712)</f>
        <v>1</v>
      </c>
      <c r="C7713" s="1">
        <f>IF(C7712+1=Protocol!$V$21,0,C7712+1)</f>
        <v>2</v>
      </c>
      <c r="D7713" s="1">
        <f t="shared" si="257"/>
        <v>2</v>
      </c>
      <c r="E7713" s="1" t="str">
        <f>INDEX(Protocol[Mark],MATCH(C7713,Protocol[Step],0))</f>
        <v>(M.1)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530010002</v>
      </c>
      <c r="H7713" s="134">
        <f>Systematic[[#This Row],[SampleVariableLabel]]+100*Systematic[[#This Row],[State]]</f>
        <v>530010202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530</v>
      </c>
      <c r="B7714" s="1">
        <f>IF(C7714=0,IF(B7713=Protocol!$V$20,1,B7713+1),B7713)</f>
        <v>1</v>
      </c>
      <c r="C7714" s="1">
        <f>IF(C7713+1=Protocol!$V$21,0,C7713+1)</f>
        <v>3</v>
      </c>
      <c r="D7714" s="1">
        <f t="shared" si="257"/>
        <v>3</v>
      </c>
      <c r="E7714" s="1" t="str">
        <f>INDEX(Protocol[Mark],MATCH(C7714,Protocol[Step],0))</f>
        <v>2Oct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530010003</v>
      </c>
      <c r="H7714" s="134">
        <f>Systematic[[#This Row],[SampleVariableLabel]]+100*Systematic[[#This Row],[State]]</f>
        <v>530010303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530</v>
      </c>
      <c r="B7715" s="1">
        <f>IF(C7715=0,IF(B7714=Protocol!$V$20,1,B7714+1),B7714)</f>
        <v>1</v>
      </c>
      <c r="C7715" s="1">
        <f>IF(C7714+1=Protocol!$V$21,0,C7714+1)</f>
        <v>4</v>
      </c>
      <c r="D7715" s="1">
        <f t="shared" si="257"/>
        <v>4</v>
      </c>
      <c r="E7715" s="1" t="str">
        <f>INDEX(Protocol[Mark],MATCH(C7715,Protocol[Step],0))</f>
        <v>3M2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530010004</v>
      </c>
      <c r="H7715" s="134">
        <f>Systematic[[#This Row],[SampleVariableLabel]]+100*Systematic[[#This Row],[State]]</f>
        <v>530010404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530</v>
      </c>
      <c r="B7716" s="1">
        <f>IF(C7716=0,IF(B7715=Protocol!$V$20,1,B7715+1),B7715)</f>
        <v>1</v>
      </c>
      <c r="C7716" s="1">
        <f>IF(C7715+1=Protocol!$V$21,0,C7715+1)</f>
        <v>5</v>
      </c>
      <c r="D7716" s="1">
        <f t="shared" si="257"/>
        <v>5</v>
      </c>
      <c r="E7716" s="1" t="str">
        <f>INDEX(Protocol[Mark],MATCH(C7716,Protocol[Step],0))</f>
        <v>M(c)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530010005</v>
      </c>
      <c r="H7716" s="134">
        <f>Systematic[[#This Row],[SampleVariableLabel]]+100*Systematic[[#This Row],[State]]</f>
        <v>530010505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530</v>
      </c>
      <c r="B7717" s="1">
        <f>IF(C7717=0,IF(B7716=Protocol!$V$20,1,B7716+1),B7716)</f>
        <v>1</v>
      </c>
      <c r="C7717" s="1">
        <f>IF(C7716+1=Protocol!$V$21,0,C7716+1)</f>
        <v>6</v>
      </c>
      <c r="D7717" s="1">
        <f t="shared" si="257"/>
        <v>6</v>
      </c>
      <c r="E7717" s="1" t="str">
        <f>INDEX(Protocol[Mark],MATCH(C7717,Protocol[Step],0))</f>
        <v>4P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530010006</v>
      </c>
      <c r="H7717" s="134">
        <f>Systematic[[#This Row],[SampleVariableLabel]]+100*Systematic[[#This Row],[State]]</f>
        <v>530010606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530</v>
      </c>
      <c r="B7718" s="1">
        <f>IF(C7718=0,IF(B7717=Protocol!$V$20,1,B7717+1),B7717)</f>
        <v>1</v>
      </c>
      <c r="C7718" s="1">
        <f>IF(C7717+1=Protocol!$V$21,0,C7717+1)</f>
        <v>7</v>
      </c>
      <c r="D7718" s="1">
        <f t="shared" si="257"/>
        <v>1</v>
      </c>
      <c r="E7718" s="1" t="str">
        <f>INDEX(Protocol[Mark],MATCH(C7718,Protocol[Step],0))</f>
        <v>5G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530010001</v>
      </c>
      <c r="H7718" s="134">
        <f>Systematic[[#This Row],[SampleVariableLabel]]+100*Systematic[[#This Row],[State]]</f>
        <v>530010701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530</v>
      </c>
      <c r="B7719" s="1">
        <f>IF(C7719=0,IF(B7718=Protocol!$V$20,1,B7718+1),B7718)</f>
        <v>1</v>
      </c>
      <c r="C7719" s="1">
        <f>IF(C7718+1=Protocol!$V$21,0,C7718+1)</f>
        <v>8</v>
      </c>
      <c r="D7719" s="1">
        <f t="shared" si="257"/>
        <v>2</v>
      </c>
      <c r="E7719" s="1" t="str">
        <f>INDEX(Protocol[Mark],MATCH(C7719,Protocol[Step],0))</f>
        <v>6S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530010002</v>
      </c>
      <c r="H7719" s="134">
        <f>Systematic[[#This Row],[SampleVariableLabel]]+100*Systematic[[#This Row],[State]]</f>
        <v>530010802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530</v>
      </c>
      <c r="B7720" s="1">
        <f>IF(C7720=0,IF(B7719=Protocol!$V$20,1,B7719+1),B7719)</f>
        <v>1</v>
      </c>
      <c r="C7720" s="1">
        <f>IF(C7719+1=Protocol!$V$21,0,C7719+1)</f>
        <v>9</v>
      </c>
      <c r="D7720" s="1">
        <f t="shared" si="257"/>
        <v>3</v>
      </c>
      <c r="E7720" s="1" t="str">
        <f>INDEX(Protocol[Mark],MATCH(C7720,Protocol[Step],0))</f>
        <v>7Gp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530010003</v>
      </c>
      <c r="H7720" s="134">
        <f>Systematic[[#This Row],[SampleVariableLabel]]+100*Systematic[[#This Row],[State]]</f>
        <v>530010903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530</v>
      </c>
      <c r="B7721" s="1">
        <f>IF(C7721=0,IF(B7720=Protocol!$V$20,1,B7720+1),B7720)</f>
        <v>1</v>
      </c>
      <c r="C7721" s="1">
        <f>IF(C7720+1=Protocol!$V$21,0,C7720+1)</f>
        <v>10</v>
      </c>
      <c r="D7721" s="1">
        <f t="shared" si="257"/>
        <v>4</v>
      </c>
      <c r="E7721" s="1" t="str">
        <f>INDEX(Protocol[Mark],MATCH(C7721,Protocol[Step],0))</f>
        <v>8U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530010004</v>
      </c>
      <c r="H7721" s="134">
        <f>Systematic[[#This Row],[SampleVariableLabel]]+100*Systematic[[#This Row],[State]]</f>
        <v>530011004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530</v>
      </c>
      <c r="B7722" s="1">
        <f>IF(C7722=0,IF(B7721=Protocol!$V$20,1,B7721+1),B7721)</f>
        <v>1</v>
      </c>
      <c r="C7722" s="1">
        <f>IF(C7721+1=Protocol!$V$21,0,C7721+1)</f>
        <v>11</v>
      </c>
      <c r="D7722" s="1">
        <f t="shared" si="257"/>
        <v>5</v>
      </c>
      <c r="E7722" s="1" t="str">
        <f>INDEX(Protocol[Mark],MATCH(C7722,Protocol[Step],0))</f>
        <v>9Rot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530010005</v>
      </c>
      <c r="H7722" s="134">
        <f>Systematic[[#This Row],[SampleVariableLabel]]+100*Systematic[[#This Row],[State]]</f>
        <v>530011105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530</v>
      </c>
      <c r="B7723" s="1">
        <f>IF(C7723=0,IF(B7722=Protocol!$V$20,1,B7722+1),B7722)</f>
        <v>1</v>
      </c>
      <c r="C7723" s="1">
        <f>IF(C7722+1=Protocol!$V$21,0,C7722+1)</f>
        <v>12</v>
      </c>
      <c r="D7723" s="1">
        <f t="shared" si="257"/>
        <v>6</v>
      </c>
      <c r="E7723" s="1" t="str">
        <f>INDEX(Protocol[Mark],MATCH(C7723,Protocol[Step],0))</f>
        <v>10Ama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530010006</v>
      </c>
      <c r="H7723" s="134">
        <f>Systematic[[#This Row],[SampleVariableLabel]]+100*Systematic[[#This Row],[State]]</f>
        <v>530011206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531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0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531010001</v>
      </c>
      <c r="H7724" s="134">
        <f>Systematic[[#This Row],[SampleVariableLabel]]+100*Systematic[[#This Row],[State]]</f>
        <v>531010001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531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1D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531010002</v>
      </c>
      <c r="H7725" s="134">
        <f>Systematic[[#This Row],[SampleVariableLabel]]+100*Systematic[[#This Row],[State]]</f>
        <v>531010102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531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(M.1)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531010003</v>
      </c>
      <c r="H7726" s="134">
        <f>Systematic[[#This Row],[SampleVariableLabel]]+100*Systematic[[#This Row],[State]]</f>
        <v>531010203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531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2Oct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531010004</v>
      </c>
      <c r="H7727" s="134">
        <f>Systematic[[#This Row],[SampleVariableLabel]]+100*Systematic[[#This Row],[State]]</f>
        <v>531010304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531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3M2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531010005</v>
      </c>
      <c r="H7728" s="134">
        <f>Systematic[[#This Row],[SampleVariableLabel]]+100*Systematic[[#This Row],[State]]</f>
        <v>531010405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531</v>
      </c>
      <c r="B7729" s="1">
        <f>IF(C7729=0,IF(B7728=Protocol!$V$20,1,B7728+1),B7728)</f>
        <v>1</v>
      </c>
      <c r="C7729" s="1">
        <f>IF(C7728+1=Protocol!$V$21,0,C7728+1)</f>
        <v>5</v>
      </c>
      <c r="D7729" s="1">
        <f t="shared" si="257"/>
        <v>6</v>
      </c>
      <c r="E7729" s="1" t="str">
        <f>INDEX(Protocol[Mark],MATCH(C7729,Protocol[Step],0))</f>
        <v>M(c)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531010006</v>
      </c>
      <c r="H7729" s="134">
        <f>Systematic[[#This Row],[SampleVariableLabel]]+100*Systematic[[#This Row],[State]]</f>
        <v>531010506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531</v>
      </c>
      <c r="B7730" s="1">
        <f>IF(C7730=0,IF(B7729=Protocol!$V$20,1,B7729+1),B7729)</f>
        <v>1</v>
      </c>
      <c r="C7730" s="1">
        <f>IF(C7729+1=Protocol!$V$21,0,C7729+1)</f>
        <v>6</v>
      </c>
      <c r="D7730" s="1">
        <f t="shared" si="257"/>
        <v>1</v>
      </c>
      <c r="E7730" s="1" t="str">
        <f>INDEX(Protocol[Mark],MATCH(C7730,Protocol[Step],0))</f>
        <v>4P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531010001</v>
      </c>
      <c r="H7730" s="134">
        <f>Systematic[[#This Row],[SampleVariableLabel]]+100*Systematic[[#This Row],[State]]</f>
        <v>531010601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531</v>
      </c>
      <c r="B7731" s="1">
        <f>IF(C7731=0,IF(B7730=Protocol!$V$20,1,B7730+1),B7730)</f>
        <v>1</v>
      </c>
      <c r="C7731" s="1">
        <f>IF(C7730+1=Protocol!$V$21,0,C7730+1)</f>
        <v>7</v>
      </c>
      <c r="D7731" s="1">
        <f t="shared" si="257"/>
        <v>2</v>
      </c>
      <c r="E7731" s="1" t="str">
        <f>INDEX(Protocol[Mark],MATCH(C7731,Protocol[Step],0))</f>
        <v>5G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531010002</v>
      </c>
      <c r="H7731" s="134">
        <f>Systematic[[#This Row],[SampleVariableLabel]]+100*Systematic[[#This Row],[State]]</f>
        <v>531010702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531</v>
      </c>
      <c r="B7732" s="1">
        <f>IF(C7732=0,IF(B7731=Protocol!$V$20,1,B7731+1),B7731)</f>
        <v>1</v>
      </c>
      <c r="C7732" s="1">
        <f>IF(C7731+1=Protocol!$V$21,0,C7731+1)</f>
        <v>8</v>
      </c>
      <c r="D7732" s="1">
        <f t="shared" si="257"/>
        <v>3</v>
      </c>
      <c r="E7732" s="1" t="str">
        <f>INDEX(Protocol[Mark],MATCH(C7732,Protocol[Step],0))</f>
        <v>6S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531010003</v>
      </c>
      <c r="H7732" s="134">
        <f>Systematic[[#This Row],[SampleVariableLabel]]+100*Systematic[[#This Row],[State]]</f>
        <v>531010803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531</v>
      </c>
      <c r="B7733" s="1">
        <f>IF(C7733=0,IF(B7732=Protocol!$V$20,1,B7732+1),B7732)</f>
        <v>1</v>
      </c>
      <c r="C7733" s="1">
        <f>IF(C7732+1=Protocol!$V$21,0,C7732+1)</f>
        <v>9</v>
      </c>
      <c r="D7733" s="1">
        <f t="shared" si="257"/>
        <v>4</v>
      </c>
      <c r="E7733" s="1" t="str">
        <f>INDEX(Protocol[Mark],MATCH(C7733,Protocol[Step],0))</f>
        <v>7Gp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531010004</v>
      </c>
      <c r="H7733" s="134">
        <f>Systematic[[#This Row],[SampleVariableLabel]]+100*Systematic[[#This Row],[State]]</f>
        <v>531010904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531</v>
      </c>
      <c r="B7734" s="1">
        <f>IF(C7734=0,IF(B7733=Protocol!$V$20,1,B7733+1),B7733)</f>
        <v>1</v>
      </c>
      <c r="C7734" s="1">
        <f>IF(C7733+1=Protocol!$V$21,0,C7733+1)</f>
        <v>10</v>
      </c>
      <c r="D7734" s="1">
        <f t="shared" si="257"/>
        <v>5</v>
      </c>
      <c r="E7734" s="1" t="str">
        <f>INDEX(Protocol[Mark],MATCH(C7734,Protocol[Step],0))</f>
        <v>8U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531010005</v>
      </c>
      <c r="H7734" s="134">
        <f>Systematic[[#This Row],[SampleVariableLabel]]+100*Systematic[[#This Row],[State]]</f>
        <v>531011005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531</v>
      </c>
      <c r="B7735" s="1">
        <f>IF(C7735=0,IF(B7734=Protocol!$V$20,1,B7734+1),B7734)</f>
        <v>1</v>
      </c>
      <c r="C7735" s="1">
        <f>IF(C7734+1=Protocol!$V$21,0,C7734+1)</f>
        <v>11</v>
      </c>
      <c r="D7735" s="1">
        <f t="shared" si="257"/>
        <v>6</v>
      </c>
      <c r="E7735" s="1" t="str">
        <f>INDEX(Protocol[Mark],MATCH(C7735,Protocol[Step],0))</f>
        <v>9Rot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531010006</v>
      </c>
      <c r="H7735" s="134">
        <f>Systematic[[#This Row],[SampleVariableLabel]]+100*Systematic[[#This Row],[State]]</f>
        <v>531011106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531</v>
      </c>
      <c r="B7736" s="1">
        <f>IF(C7736=0,IF(B7735=Protocol!$V$20,1,B7735+1),B7735)</f>
        <v>1</v>
      </c>
      <c r="C7736" s="1">
        <f>IF(C7735+1=Protocol!$V$21,0,C7735+1)</f>
        <v>12</v>
      </c>
      <c r="D7736" s="1">
        <f t="shared" si="257"/>
        <v>1</v>
      </c>
      <c r="E7736" s="1" t="str">
        <f>INDEX(Protocol[Mark],MATCH(C7736,Protocol[Step],0))</f>
        <v>10Ama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531010001</v>
      </c>
      <c r="H7736" s="134">
        <f>Systematic[[#This Row],[SampleVariableLabel]]+100*Systematic[[#This Row],[State]]</f>
        <v>531011201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532</v>
      </c>
      <c r="B7737" s="1">
        <f>IF(C7737=0,IF(B7736=Protocol!$V$20,1,B7736+1),B7736)</f>
        <v>1</v>
      </c>
      <c r="C7737" s="1">
        <f>IF(C7736+1=Protocol!$V$21,0,C7736+1)</f>
        <v>0</v>
      </c>
      <c r="D7737" s="1">
        <f t="shared" si="257"/>
        <v>2</v>
      </c>
      <c r="E7737" s="1" t="str">
        <f>INDEX(Protocol[Mark],MATCH(C7737,Protocol[Step],0))</f>
        <v>0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532010002</v>
      </c>
      <c r="H7737" s="134">
        <f>Systematic[[#This Row],[SampleVariableLabel]]+100*Systematic[[#This Row],[State]]</f>
        <v>532010002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532</v>
      </c>
      <c r="B7738" s="1">
        <f>IF(C7738=0,IF(B7737=Protocol!$V$20,1,B7737+1),B7737)</f>
        <v>1</v>
      </c>
      <c r="C7738" s="1">
        <f>IF(C7737+1=Protocol!$V$21,0,C7737+1)</f>
        <v>1</v>
      </c>
      <c r="D7738" s="1">
        <f t="shared" si="257"/>
        <v>3</v>
      </c>
      <c r="E7738" s="1" t="str">
        <f>INDEX(Protocol[Mark],MATCH(C7738,Protocol[Step],0))</f>
        <v>1D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532010003</v>
      </c>
      <c r="H7738" s="134">
        <f>Systematic[[#This Row],[SampleVariableLabel]]+100*Systematic[[#This Row],[State]]</f>
        <v>532010103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532</v>
      </c>
      <c r="B7739" s="1">
        <f>IF(C7739=0,IF(B7738=Protocol!$V$20,1,B7738+1),B7738)</f>
        <v>1</v>
      </c>
      <c r="C7739" s="1">
        <f>IF(C7738+1=Protocol!$V$21,0,C7738+1)</f>
        <v>2</v>
      </c>
      <c r="D7739" s="1">
        <f t="shared" si="257"/>
        <v>4</v>
      </c>
      <c r="E7739" s="1" t="str">
        <f>INDEX(Protocol[Mark],MATCH(C7739,Protocol[Step],0))</f>
        <v>(M.1)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532010004</v>
      </c>
      <c r="H7739" s="134">
        <f>Systematic[[#This Row],[SampleVariableLabel]]+100*Systematic[[#This Row],[State]]</f>
        <v>532010204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532</v>
      </c>
      <c r="B7740" s="1">
        <f>IF(C7740=0,IF(B7739=Protocol!$V$20,1,B7739+1),B7739)</f>
        <v>1</v>
      </c>
      <c r="C7740" s="1">
        <f>IF(C7739+1=Protocol!$V$21,0,C7739+1)</f>
        <v>3</v>
      </c>
      <c r="D7740" s="1">
        <f t="shared" si="257"/>
        <v>5</v>
      </c>
      <c r="E7740" s="1" t="str">
        <f>INDEX(Protocol[Mark],MATCH(C7740,Protocol[Step],0))</f>
        <v>2Oct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532010005</v>
      </c>
      <c r="H7740" s="134">
        <f>Systematic[[#This Row],[SampleVariableLabel]]+100*Systematic[[#This Row],[State]]</f>
        <v>532010305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532</v>
      </c>
      <c r="B7741" s="1">
        <f>IF(C7741=0,IF(B7740=Protocol!$V$20,1,B7740+1),B7740)</f>
        <v>1</v>
      </c>
      <c r="C7741" s="1">
        <f>IF(C7740+1=Protocol!$V$21,0,C7740+1)</f>
        <v>4</v>
      </c>
      <c r="D7741" s="1">
        <f t="shared" si="257"/>
        <v>6</v>
      </c>
      <c r="E7741" s="1" t="str">
        <f>INDEX(Protocol[Mark],MATCH(C7741,Protocol[Step],0))</f>
        <v>3M2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532010006</v>
      </c>
      <c r="H7741" s="134">
        <f>Systematic[[#This Row],[SampleVariableLabel]]+100*Systematic[[#This Row],[State]]</f>
        <v>532010406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532</v>
      </c>
      <c r="B7742" s="1">
        <f>IF(C7742=0,IF(B7741=Protocol!$V$20,1,B7741+1),B7741)</f>
        <v>1</v>
      </c>
      <c r="C7742" s="1">
        <f>IF(C7741+1=Protocol!$V$21,0,C7741+1)</f>
        <v>5</v>
      </c>
      <c r="D7742" s="1">
        <f t="shared" si="257"/>
        <v>1</v>
      </c>
      <c r="E7742" s="1" t="str">
        <f>INDEX(Protocol[Mark],MATCH(C7742,Protocol[Step],0))</f>
        <v>M(c)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532010001</v>
      </c>
      <c r="H7742" s="134">
        <f>Systematic[[#This Row],[SampleVariableLabel]]+100*Systematic[[#This Row],[State]]</f>
        <v>532010501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532</v>
      </c>
      <c r="B7743" s="1">
        <f>IF(C7743=0,IF(B7742=Protocol!$V$20,1,B7742+1),B7742)</f>
        <v>1</v>
      </c>
      <c r="C7743" s="1">
        <f>IF(C7742+1=Protocol!$V$21,0,C7742+1)</f>
        <v>6</v>
      </c>
      <c r="D7743" s="1">
        <f t="shared" si="257"/>
        <v>2</v>
      </c>
      <c r="E7743" s="1" t="str">
        <f>INDEX(Protocol[Mark],MATCH(C7743,Protocol[Step],0))</f>
        <v>4P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532010002</v>
      </c>
      <c r="H7743" s="134">
        <f>Systematic[[#This Row],[SampleVariableLabel]]+100*Systematic[[#This Row],[State]]</f>
        <v>532010602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532</v>
      </c>
      <c r="B7744" s="1">
        <f>IF(C7744=0,IF(B7743=Protocol!$V$20,1,B7743+1),B7743)</f>
        <v>1</v>
      </c>
      <c r="C7744" s="1">
        <f>IF(C7743+1=Protocol!$V$21,0,C7743+1)</f>
        <v>7</v>
      </c>
      <c r="D7744" s="1">
        <f t="shared" si="257"/>
        <v>3</v>
      </c>
      <c r="E7744" s="1" t="str">
        <f>INDEX(Protocol[Mark],MATCH(C7744,Protocol[Step],0))</f>
        <v>5G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532010003</v>
      </c>
      <c r="H7744" s="134">
        <f>Systematic[[#This Row],[SampleVariableLabel]]+100*Systematic[[#This Row],[State]]</f>
        <v>532010703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532</v>
      </c>
      <c r="B7745" s="1">
        <f>IF(C7745=0,IF(B7744=Protocol!$V$20,1,B7744+1),B7744)</f>
        <v>1</v>
      </c>
      <c r="C7745" s="1">
        <f>IF(C7744+1=Protocol!$V$21,0,C7744+1)</f>
        <v>8</v>
      </c>
      <c r="D7745" s="1">
        <f t="shared" si="257"/>
        <v>4</v>
      </c>
      <c r="E7745" s="1" t="str">
        <f>INDEX(Protocol[Mark],MATCH(C7745,Protocol[Step],0))</f>
        <v>6S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532010004</v>
      </c>
      <c r="H7745" s="134">
        <f>Systematic[[#This Row],[SampleVariableLabel]]+100*Systematic[[#This Row],[State]]</f>
        <v>532010804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532</v>
      </c>
      <c r="B7746" s="1">
        <f>IF(C7746=0,IF(B7745=Protocol!$V$20,1,B7745+1),B7745)</f>
        <v>1</v>
      </c>
      <c r="C7746" s="1">
        <f>IF(C7745+1=Protocol!$V$21,0,C7745+1)</f>
        <v>9</v>
      </c>
      <c r="D7746" s="1">
        <f t="shared" si="257"/>
        <v>5</v>
      </c>
      <c r="E7746" s="1" t="str">
        <f>INDEX(Protocol[Mark],MATCH(C7746,Protocol[Step],0))</f>
        <v>7Gp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532010005</v>
      </c>
      <c r="H7746" s="134">
        <f>Systematic[[#This Row],[SampleVariableLabel]]+100*Systematic[[#This Row],[State]]</f>
        <v>532010905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532</v>
      </c>
      <c r="B7747" s="1">
        <f>IF(C7747=0,IF(B7746=Protocol!$V$20,1,B7746+1),B7746)</f>
        <v>1</v>
      </c>
      <c r="C7747" s="1">
        <f>IF(C7746+1=Protocol!$V$21,0,C7746+1)</f>
        <v>10</v>
      </c>
      <c r="D7747" s="1">
        <f t="shared" ref="D7747:D7810" si="259">IF(D7746=nVariables,1,D7746+1)</f>
        <v>6</v>
      </c>
      <c r="E7747" s="1" t="str">
        <f>INDEX(Protocol[Mark],MATCH(C7747,Protocol[Step],0))</f>
        <v>8U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532010006</v>
      </c>
      <c r="H7747" s="134">
        <f>Systematic[[#This Row],[SampleVariableLabel]]+100*Systematic[[#This Row],[State]]</f>
        <v>532011006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532</v>
      </c>
      <c r="B7748" s="1">
        <f>IF(C7748=0,IF(B7747=Protocol!$V$20,1,B7747+1),B7747)</f>
        <v>1</v>
      </c>
      <c r="C7748" s="1">
        <f>IF(C7747+1=Protocol!$V$21,0,C7747+1)</f>
        <v>11</v>
      </c>
      <c r="D7748" s="1">
        <f t="shared" si="259"/>
        <v>1</v>
      </c>
      <c r="E7748" s="1" t="str">
        <f>INDEX(Protocol[Mark],MATCH(C7748,Protocol[Step],0))</f>
        <v>9Rot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532010001</v>
      </c>
      <c r="H7748" s="134">
        <f>Systematic[[#This Row],[SampleVariableLabel]]+100*Systematic[[#This Row],[State]]</f>
        <v>532011101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532</v>
      </c>
      <c r="B7749" s="1">
        <f>IF(C7749=0,IF(B7748=Protocol!$V$20,1,B7748+1),B7748)</f>
        <v>1</v>
      </c>
      <c r="C7749" s="1">
        <f>IF(C7748+1=Protocol!$V$21,0,C7748+1)</f>
        <v>12</v>
      </c>
      <c r="D7749" s="1">
        <f t="shared" si="259"/>
        <v>2</v>
      </c>
      <c r="E7749" s="1" t="str">
        <f>INDEX(Protocol[Mark],MATCH(C7749,Protocol[Step],0))</f>
        <v>10Ama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532010002</v>
      </c>
      <c r="H7749" s="134">
        <f>Systematic[[#This Row],[SampleVariableLabel]]+100*Systematic[[#This Row],[State]]</f>
        <v>532011202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533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0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533010003</v>
      </c>
      <c r="H7750" s="134">
        <f>Systematic[[#This Row],[SampleVariableLabel]]+100*Systematic[[#This Row],[State]]</f>
        <v>533010003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533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1D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533010004</v>
      </c>
      <c r="H7751" s="134">
        <f>Systematic[[#This Row],[SampleVariableLabel]]+100*Systematic[[#This Row],[State]]</f>
        <v>533010104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533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(M.1)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533010005</v>
      </c>
      <c r="H7752" s="134">
        <f>Systematic[[#This Row],[SampleVariableLabel]]+100*Systematic[[#This Row],[State]]</f>
        <v>533010205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533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2Oct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533010006</v>
      </c>
      <c r="H7753" s="134">
        <f>Systematic[[#This Row],[SampleVariableLabel]]+100*Systematic[[#This Row],[State]]</f>
        <v>533010306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533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3M2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533010001</v>
      </c>
      <c r="H7754" s="134">
        <f>Systematic[[#This Row],[SampleVariableLabel]]+100*Systematic[[#This Row],[State]]</f>
        <v>533010401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533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M(c)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533010002</v>
      </c>
      <c r="H7755" s="134">
        <f>Systematic[[#This Row],[SampleVariableLabel]]+100*Systematic[[#This Row],[State]]</f>
        <v>533010502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533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4P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533010003</v>
      </c>
      <c r="H7756" s="134">
        <f>Systematic[[#This Row],[SampleVariableLabel]]+100*Systematic[[#This Row],[State]]</f>
        <v>533010603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533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5G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533010004</v>
      </c>
      <c r="H7757" s="134">
        <f>Systematic[[#This Row],[SampleVariableLabel]]+100*Systematic[[#This Row],[State]]</f>
        <v>533010704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533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6S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533010005</v>
      </c>
      <c r="H7758" s="134">
        <f>Systematic[[#This Row],[SampleVariableLabel]]+100*Systematic[[#This Row],[State]]</f>
        <v>533010805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533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7Gp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533010006</v>
      </c>
      <c r="H7759" s="134">
        <f>Systematic[[#This Row],[SampleVariableLabel]]+100*Systematic[[#This Row],[State]]</f>
        <v>533010906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533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8U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533010001</v>
      </c>
      <c r="H7760" s="134">
        <f>Systematic[[#This Row],[SampleVariableLabel]]+100*Systematic[[#This Row],[State]]</f>
        <v>533011001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533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9Rot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533010002</v>
      </c>
      <c r="H7761" s="134">
        <f>Systematic[[#This Row],[SampleVariableLabel]]+100*Systematic[[#This Row],[State]]</f>
        <v>533011102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533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10Ama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533010003</v>
      </c>
      <c r="H7762" s="134">
        <f>Systematic[[#This Row],[SampleVariableLabel]]+100*Systematic[[#This Row],[State]]</f>
        <v>533011203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534</v>
      </c>
      <c r="B7763" s="1">
        <f>IF(C7763=0,IF(B7762=Protocol!$V$20,1,B7762+1),B7762)</f>
        <v>1</v>
      </c>
      <c r="C7763" s="1">
        <f>IF(C7762+1=Protocol!$V$21,0,C7762+1)</f>
        <v>0</v>
      </c>
      <c r="D7763" s="1">
        <f t="shared" si="259"/>
        <v>4</v>
      </c>
      <c r="E7763" s="1" t="str">
        <f>INDEX(Protocol[Mark],MATCH(C7763,Protocol[Step],0))</f>
        <v>0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534010004</v>
      </c>
      <c r="H7763" s="134">
        <f>Systematic[[#This Row],[SampleVariableLabel]]+100*Systematic[[#This Row],[State]]</f>
        <v>534010004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534</v>
      </c>
      <c r="B7764" s="1">
        <f>IF(C7764=0,IF(B7763=Protocol!$V$20,1,B7763+1),B7763)</f>
        <v>1</v>
      </c>
      <c r="C7764" s="1">
        <f>IF(C7763+1=Protocol!$V$21,0,C7763+1)</f>
        <v>1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534010005</v>
      </c>
      <c r="H7764" s="134">
        <f>Systematic[[#This Row],[SampleVariableLabel]]+100*Systematic[[#This Row],[State]]</f>
        <v>534010105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534</v>
      </c>
      <c r="B7765" s="1">
        <f>IF(C7765=0,IF(B7764=Protocol!$V$20,1,B7764+1),B7764)</f>
        <v>1</v>
      </c>
      <c r="C7765" s="1">
        <f>IF(C7764+1=Protocol!$V$21,0,C7764+1)</f>
        <v>2</v>
      </c>
      <c r="D7765" s="1">
        <f t="shared" si="259"/>
        <v>6</v>
      </c>
      <c r="E7765" s="1" t="str">
        <f>INDEX(Protocol[Mark],MATCH(C7765,Protocol[Step],0))</f>
        <v>(M.1)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534010006</v>
      </c>
      <c r="H7765" s="134">
        <f>Systematic[[#This Row],[SampleVariableLabel]]+100*Systematic[[#This Row],[State]]</f>
        <v>534010206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534</v>
      </c>
      <c r="B7766" s="1">
        <f>IF(C7766=0,IF(B7765=Protocol!$V$20,1,B7765+1),B7765)</f>
        <v>1</v>
      </c>
      <c r="C7766" s="1">
        <f>IF(C7765+1=Protocol!$V$21,0,C7765+1)</f>
        <v>3</v>
      </c>
      <c r="D7766" s="1">
        <f t="shared" si="259"/>
        <v>1</v>
      </c>
      <c r="E7766" s="1" t="str">
        <f>INDEX(Protocol[Mark],MATCH(C7766,Protocol[Step],0))</f>
        <v>2Oct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534010001</v>
      </c>
      <c r="H7766" s="134">
        <f>Systematic[[#This Row],[SampleVariableLabel]]+100*Systematic[[#This Row],[State]]</f>
        <v>534010301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534</v>
      </c>
      <c r="B7767" s="1">
        <f>IF(C7767=0,IF(B7766=Protocol!$V$20,1,B7766+1),B7766)</f>
        <v>1</v>
      </c>
      <c r="C7767" s="1">
        <f>IF(C7766+1=Protocol!$V$21,0,C7766+1)</f>
        <v>4</v>
      </c>
      <c r="D7767" s="1">
        <f t="shared" si="259"/>
        <v>2</v>
      </c>
      <c r="E7767" s="1" t="str">
        <f>INDEX(Protocol[Mark],MATCH(C7767,Protocol[Step],0))</f>
        <v>3M2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534010002</v>
      </c>
      <c r="H7767" s="134">
        <f>Systematic[[#This Row],[SampleVariableLabel]]+100*Systematic[[#This Row],[State]]</f>
        <v>534010402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534</v>
      </c>
      <c r="B7768" s="1">
        <f>IF(C7768=0,IF(B7767=Protocol!$V$20,1,B7767+1),B7767)</f>
        <v>1</v>
      </c>
      <c r="C7768" s="1">
        <f>IF(C7767+1=Protocol!$V$21,0,C7767+1)</f>
        <v>5</v>
      </c>
      <c r="D7768" s="1">
        <f t="shared" si="259"/>
        <v>3</v>
      </c>
      <c r="E7768" s="1" t="str">
        <f>INDEX(Protocol[Mark],MATCH(C7768,Protocol[Step],0))</f>
        <v>M(c)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534010003</v>
      </c>
      <c r="H7768" s="134">
        <f>Systematic[[#This Row],[SampleVariableLabel]]+100*Systematic[[#This Row],[State]]</f>
        <v>534010503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534</v>
      </c>
      <c r="B7769" s="1">
        <f>IF(C7769=0,IF(B7768=Protocol!$V$20,1,B7768+1),B7768)</f>
        <v>1</v>
      </c>
      <c r="C7769" s="1">
        <f>IF(C7768+1=Protocol!$V$21,0,C7768+1)</f>
        <v>6</v>
      </c>
      <c r="D7769" s="1">
        <f t="shared" si="259"/>
        <v>4</v>
      </c>
      <c r="E7769" s="1" t="str">
        <f>INDEX(Protocol[Mark],MATCH(C7769,Protocol[Step],0))</f>
        <v>4P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534010004</v>
      </c>
      <c r="H7769" s="134">
        <f>Systematic[[#This Row],[SampleVariableLabel]]+100*Systematic[[#This Row],[State]]</f>
        <v>534010604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534</v>
      </c>
      <c r="B7770" s="1">
        <f>IF(C7770=0,IF(B7769=Protocol!$V$20,1,B7769+1),B7769)</f>
        <v>1</v>
      </c>
      <c r="C7770" s="1">
        <f>IF(C7769+1=Protocol!$V$21,0,C7769+1)</f>
        <v>7</v>
      </c>
      <c r="D7770" s="1">
        <f t="shared" si="259"/>
        <v>5</v>
      </c>
      <c r="E7770" s="1" t="str">
        <f>INDEX(Protocol[Mark],MATCH(C7770,Protocol[Step],0))</f>
        <v>5G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534010005</v>
      </c>
      <c r="H7770" s="134">
        <f>Systematic[[#This Row],[SampleVariableLabel]]+100*Systematic[[#This Row],[State]]</f>
        <v>534010705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534</v>
      </c>
      <c r="B7771" s="1">
        <f>IF(C7771=0,IF(B7770=Protocol!$V$20,1,B7770+1),B7770)</f>
        <v>1</v>
      </c>
      <c r="C7771" s="1">
        <f>IF(C7770+1=Protocol!$V$21,0,C7770+1)</f>
        <v>8</v>
      </c>
      <c r="D7771" s="1">
        <f t="shared" si="259"/>
        <v>6</v>
      </c>
      <c r="E7771" s="1" t="str">
        <f>INDEX(Protocol[Mark],MATCH(C7771,Protocol[Step],0))</f>
        <v>6S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534010006</v>
      </c>
      <c r="H7771" s="134">
        <f>Systematic[[#This Row],[SampleVariableLabel]]+100*Systematic[[#This Row],[State]]</f>
        <v>534010806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534</v>
      </c>
      <c r="B7772" s="1">
        <f>IF(C7772=0,IF(B7771=Protocol!$V$20,1,B7771+1),B7771)</f>
        <v>1</v>
      </c>
      <c r="C7772" s="1">
        <f>IF(C7771+1=Protocol!$V$21,0,C7771+1)</f>
        <v>9</v>
      </c>
      <c r="D7772" s="1">
        <f t="shared" si="259"/>
        <v>1</v>
      </c>
      <c r="E7772" s="1" t="str">
        <f>INDEX(Protocol[Mark],MATCH(C7772,Protocol[Step],0))</f>
        <v>7Gp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534010001</v>
      </c>
      <c r="H7772" s="134">
        <f>Systematic[[#This Row],[SampleVariableLabel]]+100*Systematic[[#This Row],[State]]</f>
        <v>534010901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534</v>
      </c>
      <c r="B7773" s="1">
        <f>IF(C7773=0,IF(B7772=Protocol!$V$20,1,B7772+1),B7772)</f>
        <v>1</v>
      </c>
      <c r="C7773" s="1">
        <f>IF(C7772+1=Protocol!$V$21,0,C7772+1)</f>
        <v>10</v>
      </c>
      <c r="D7773" s="1">
        <f t="shared" si="259"/>
        <v>2</v>
      </c>
      <c r="E7773" s="1" t="str">
        <f>INDEX(Protocol[Mark],MATCH(C7773,Protocol[Step],0))</f>
        <v>8U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534010002</v>
      </c>
      <c r="H7773" s="134">
        <f>Systematic[[#This Row],[SampleVariableLabel]]+100*Systematic[[#This Row],[State]]</f>
        <v>534011002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534</v>
      </c>
      <c r="B7774" s="1">
        <f>IF(C7774=0,IF(B7773=Protocol!$V$20,1,B7773+1),B7773)</f>
        <v>1</v>
      </c>
      <c r="C7774" s="1">
        <f>IF(C7773+1=Protocol!$V$21,0,C7773+1)</f>
        <v>11</v>
      </c>
      <c r="D7774" s="1">
        <f t="shared" si="259"/>
        <v>3</v>
      </c>
      <c r="E7774" s="1" t="str">
        <f>INDEX(Protocol[Mark],MATCH(C7774,Protocol[Step],0))</f>
        <v>9Rot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534010003</v>
      </c>
      <c r="H7774" s="134">
        <f>Systematic[[#This Row],[SampleVariableLabel]]+100*Systematic[[#This Row],[State]]</f>
        <v>534011103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534</v>
      </c>
      <c r="B7775" s="1">
        <f>IF(C7775=0,IF(B7774=Protocol!$V$20,1,B7774+1),B7774)</f>
        <v>1</v>
      </c>
      <c r="C7775" s="1">
        <f>IF(C7774+1=Protocol!$V$21,0,C7774+1)</f>
        <v>12</v>
      </c>
      <c r="D7775" s="1">
        <f t="shared" si="259"/>
        <v>4</v>
      </c>
      <c r="E7775" s="1" t="str">
        <f>INDEX(Protocol[Mark],MATCH(C7775,Protocol[Step],0))</f>
        <v>10Ama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534010004</v>
      </c>
      <c r="H7775" s="134">
        <f>Systematic[[#This Row],[SampleVariableLabel]]+100*Systematic[[#This Row],[State]]</f>
        <v>534011204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535</v>
      </c>
      <c r="B7776" s="1">
        <f>IF(C7776=0,IF(B7775=Protocol!$V$20,1,B7775+1),B7775)</f>
        <v>1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0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535010005</v>
      </c>
      <c r="H7776" s="134">
        <f>Systematic[[#This Row],[SampleVariableLabel]]+100*Systematic[[#This Row],[State]]</f>
        <v>535010005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535</v>
      </c>
      <c r="B7777" s="1">
        <f>IF(C7777=0,IF(B7776=Protocol!$V$20,1,B7776+1),B7776)</f>
        <v>1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535010006</v>
      </c>
      <c r="H7777" s="134">
        <f>Systematic[[#This Row],[SampleVariableLabel]]+100*Systematic[[#This Row],[State]]</f>
        <v>535010106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535</v>
      </c>
      <c r="B7778" s="1">
        <f>IF(C7778=0,IF(B7777=Protocol!$V$20,1,B7777+1),B7777)</f>
        <v>1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(M.1)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535010001</v>
      </c>
      <c r="H7778" s="134">
        <f>Systematic[[#This Row],[SampleVariableLabel]]+100*Systematic[[#This Row],[State]]</f>
        <v>535010201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535</v>
      </c>
      <c r="B7779" s="1">
        <f>IF(C7779=0,IF(B7778=Protocol!$V$20,1,B7778+1),B7778)</f>
        <v>1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2Oct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535010002</v>
      </c>
      <c r="H7779" s="134">
        <f>Systematic[[#This Row],[SampleVariableLabel]]+100*Systematic[[#This Row],[State]]</f>
        <v>535010302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535</v>
      </c>
      <c r="B7780" s="1">
        <f>IF(C7780=0,IF(B7779=Protocol!$V$20,1,B7779+1),B7779)</f>
        <v>1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3M2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535010003</v>
      </c>
      <c r="H7780" s="134">
        <f>Systematic[[#This Row],[SampleVariableLabel]]+100*Systematic[[#This Row],[State]]</f>
        <v>535010403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535</v>
      </c>
      <c r="B7781" s="1">
        <f>IF(C7781=0,IF(B7780=Protocol!$V$20,1,B7780+1),B7780)</f>
        <v>1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M(c)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535010004</v>
      </c>
      <c r="H7781" s="134">
        <f>Systematic[[#This Row],[SampleVariableLabel]]+100*Systematic[[#This Row],[State]]</f>
        <v>535010504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535</v>
      </c>
      <c r="B7782" s="1">
        <f>IF(C7782=0,IF(B7781=Protocol!$V$20,1,B7781+1),B7781)</f>
        <v>1</v>
      </c>
      <c r="C7782" s="1">
        <f>IF(C7781+1=Protocol!$V$21,0,C7781+1)</f>
        <v>6</v>
      </c>
      <c r="D7782" s="1">
        <f t="shared" si="259"/>
        <v>5</v>
      </c>
      <c r="E7782" s="1" t="str">
        <f>INDEX(Protocol[Mark],MATCH(C7782,Protocol[Step],0))</f>
        <v>4P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535010005</v>
      </c>
      <c r="H7782" s="134">
        <f>Systematic[[#This Row],[SampleVariableLabel]]+100*Systematic[[#This Row],[State]]</f>
        <v>535010605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535</v>
      </c>
      <c r="B7783" s="1">
        <f>IF(C7783=0,IF(B7782=Protocol!$V$20,1,B7782+1),B7782)</f>
        <v>1</v>
      </c>
      <c r="C7783" s="1">
        <f>IF(C7782+1=Protocol!$V$21,0,C7782+1)</f>
        <v>7</v>
      </c>
      <c r="D7783" s="1">
        <f t="shared" si="259"/>
        <v>6</v>
      </c>
      <c r="E7783" s="1" t="str">
        <f>INDEX(Protocol[Mark],MATCH(C7783,Protocol[Step],0))</f>
        <v>5G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535010006</v>
      </c>
      <c r="H7783" s="134">
        <f>Systematic[[#This Row],[SampleVariableLabel]]+100*Systematic[[#This Row],[State]]</f>
        <v>535010706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535</v>
      </c>
      <c r="B7784" s="1">
        <f>IF(C7784=0,IF(B7783=Protocol!$V$20,1,B7783+1),B7783)</f>
        <v>1</v>
      </c>
      <c r="C7784" s="1">
        <f>IF(C7783+1=Protocol!$V$21,0,C7783+1)</f>
        <v>8</v>
      </c>
      <c r="D7784" s="1">
        <f t="shared" si="259"/>
        <v>1</v>
      </c>
      <c r="E7784" s="1" t="str">
        <f>INDEX(Protocol[Mark],MATCH(C7784,Protocol[Step],0))</f>
        <v>6S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535010001</v>
      </c>
      <c r="H7784" s="134">
        <f>Systematic[[#This Row],[SampleVariableLabel]]+100*Systematic[[#This Row],[State]]</f>
        <v>535010801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535</v>
      </c>
      <c r="B7785" s="1">
        <f>IF(C7785=0,IF(B7784=Protocol!$V$20,1,B7784+1),B7784)</f>
        <v>1</v>
      </c>
      <c r="C7785" s="1">
        <f>IF(C7784+1=Protocol!$V$21,0,C7784+1)</f>
        <v>9</v>
      </c>
      <c r="D7785" s="1">
        <f t="shared" si="259"/>
        <v>2</v>
      </c>
      <c r="E7785" s="1" t="str">
        <f>INDEX(Protocol[Mark],MATCH(C7785,Protocol[Step],0))</f>
        <v>7Gp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535010002</v>
      </c>
      <c r="H7785" s="134">
        <f>Systematic[[#This Row],[SampleVariableLabel]]+100*Systematic[[#This Row],[State]]</f>
        <v>535010902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535</v>
      </c>
      <c r="B7786" s="1">
        <f>IF(C7786=0,IF(B7785=Protocol!$V$20,1,B7785+1),B7785)</f>
        <v>1</v>
      </c>
      <c r="C7786" s="1">
        <f>IF(C7785+1=Protocol!$V$21,0,C7785+1)</f>
        <v>10</v>
      </c>
      <c r="D7786" s="1">
        <f t="shared" si="259"/>
        <v>3</v>
      </c>
      <c r="E7786" s="1" t="str">
        <f>INDEX(Protocol[Mark],MATCH(C7786,Protocol[Step],0))</f>
        <v>8U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535010003</v>
      </c>
      <c r="H7786" s="134">
        <f>Systematic[[#This Row],[SampleVariableLabel]]+100*Systematic[[#This Row],[State]]</f>
        <v>535011003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535</v>
      </c>
      <c r="B7787" s="1">
        <f>IF(C7787=0,IF(B7786=Protocol!$V$20,1,B7786+1),B7786)</f>
        <v>1</v>
      </c>
      <c r="C7787" s="1">
        <f>IF(C7786+1=Protocol!$V$21,0,C7786+1)</f>
        <v>11</v>
      </c>
      <c r="D7787" s="1">
        <f t="shared" si="259"/>
        <v>4</v>
      </c>
      <c r="E7787" s="1" t="str">
        <f>INDEX(Protocol[Mark],MATCH(C7787,Protocol[Step],0))</f>
        <v>9Rot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535010004</v>
      </c>
      <c r="H7787" s="134">
        <f>Systematic[[#This Row],[SampleVariableLabel]]+100*Systematic[[#This Row],[State]]</f>
        <v>535011104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535</v>
      </c>
      <c r="B7788" s="1">
        <f>IF(C7788=0,IF(B7787=Protocol!$V$20,1,B7787+1),B7787)</f>
        <v>1</v>
      </c>
      <c r="C7788" s="1">
        <f>IF(C7787+1=Protocol!$V$21,0,C7787+1)</f>
        <v>12</v>
      </c>
      <c r="D7788" s="1">
        <f t="shared" si="259"/>
        <v>5</v>
      </c>
      <c r="E7788" s="1" t="str">
        <f>INDEX(Protocol[Mark],MATCH(C7788,Protocol[Step],0))</f>
        <v>10Ama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535010005</v>
      </c>
      <c r="H7788" s="134">
        <f>Systematic[[#This Row],[SampleVariableLabel]]+100*Systematic[[#This Row],[State]]</f>
        <v>535011205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536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0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536010006</v>
      </c>
      <c r="H7789" s="134">
        <f>Systematic[[#This Row],[SampleVariableLabel]]+100*Systematic[[#This Row],[State]]</f>
        <v>536010006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536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1D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536010001</v>
      </c>
      <c r="H7790" s="134">
        <f>Systematic[[#This Row],[SampleVariableLabel]]+100*Systematic[[#This Row],[State]]</f>
        <v>536010101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536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(M.1)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536010002</v>
      </c>
      <c r="H7791" s="134">
        <f>Systematic[[#This Row],[SampleVariableLabel]]+100*Systematic[[#This Row],[State]]</f>
        <v>536010202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536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2Oct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536010003</v>
      </c>
      <c r="H7792" s="134">
        <f>Systematic[[#This Row],[SampleVariableLabel]]+100*Systematic[[#This Row],[State]]</f>
        <v>536010303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536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3M2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536010004</v>
      </c>
      <c r="H7793" s="134">
        <f>Systematic[[#This Row],[SampleVariableLabel]]+100*Systematic[[#This Row],[State]]</f>
        <v>536010404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536</v>
      </c>
      <c r="B7794" s="1">
        <f>IF(C7794=0,IF(B7793=Protocol!$V$20,1,B7793+1),B7793)</f>
        <v>1</v>
      </c>
      <c r="C7794" s="1">
        <f>IF(C7793+1=Protocol!$V$21,0,C7793+1)</f>
        <v>5</v>
      </c>
      <c r="D7794" s="1">
        <f t="shared" si="259"/>
        <v>5</v>
      </c>
      <c r="E7794" s="1" t="str">
        <f>INDEX(Protocol[Mark],MATCH(C7794,Protocol[Step],0))</f>
        <v>M(c)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536010005</v>
      </c>
      <c r="H7794" s="134">
        <f>Systematic[[#This Row],[SampleVariableLabel]]+100*Systematic[[#This Row],[State]]</f>
        <v>536010505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536</v>
      </c>
      <c r="B7795" s="1">
        <f>IF(C7795=0,IF(B7794=Protocol!$V$20,1,B7794+1),B7794)</f>
        <v>1</v>
      </c>
      <c r="C7795" s="1">
        <f>IF(C7794+1=Protocol!$V$21,0,C7794+1)</f>
        <v>6</v>
      </c>
      <c r="D7795" s="1">
        <f t="shared" si="259"/>
        <v>6</v>
      </c>
      <c r="E7795" s="1" t="str">
        <f>INDEX(Protocol[Mark],MATCH(C7795,Protocol[Step],0))</f>
        <v>4P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536010006</v>
      </c>
      <c r="H7795" s="134">
        <f>Systematic[[#This Row],[SampleVariableLabel]]+100*Systematic[[#This Row],[State]]</f>
        <v>536010606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536</v>
      </c>
      <c r="B7796" s="1">
        <f>IF(C7796=0,IF(B7795=Protocol!$V$20,1,B7795+1),B7795)</f>
        <v>1</v>
      </c>
      <c r="C7796" s="1">
        <f>IF(C7795+1=Protocol!$V$21,0,C7795+1)</f>
        <v>7</v>
      </c>
      <c r="D7796" s="1">
        <f t="shared" si="259"/>
        <v>1</v>
      </c>
      <c r="E7796" s="1" t="str">
        <f>INDEX(Protocol[Mark],MATCH(C7796,Protocol[Step],0))</f>
        <v>5G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536010001</v>
      </c>
      <c r="H7796" s="134">
        <f>Systematic[[#This Row],[SampleVariableLabel]]+100*Systematic[[#This Row],[State]]</f>
        <v>536010701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536</v>
      </c>
      <c r="B7797" s="1">
        <f>IF(C7797=0,IF(B7796=Protocol!$V$20,1,B7796+1),B7796)</f>
        <v>1</v>
      </c>
      <c r="C7797" s="1">
        <f>IF(C7796+1=Protocol!$V$21,0,C7796+1)</f>
        <v>8</v>
      </c>
      <c r="D7797" s="1">
        <f t="shared" si="259"/>
        <v>2</v>
      </c>
      <c r="E7797" s="1" t="str">
        <f>INDEX(Protocol[Mark],MATCH(C7797,Protocol[Step],0))</f>
        <v>6S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536010002</v>
      </c>
      <c r="H7797" s="134">
        <f>Systematic[[#This Row],[SampleVariableLabel]]+100*Systematic[[#This Row],[State]]</f>
        <v>536010802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536</v>
      </c>
      <c r="B7798" s="1">
        <f>IF(C7798=0,IF(B7797=Protocol!$V$20,1,B7797+1),B7797)</f>
        <v>1</v>
      </c>
      <c r="C7798" s="1">
        <f>IF(C7797+1=Protocol!$V$21,0,C7797+1)</f>
        <v>9</v>
      </c>
      <c r="D7798" s="1">
        <f t="shared" si="259"/>
        <v>3</v>
      </c>
      <c r="E7798" s="1" t="str">
        <f>INDEX(Protocol[Mark],MATCH(C7798,Protocol[Step],0))</f>
        <v>7Gp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536010003</v>
      </c>
      <c r="H7798" s="134">
        <f>Systematic[[#This Row],[SampleVariableLabel]]+100*Systematic[[#This Row],[State]]</f>
        <v>536010903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536</v>
      </c>
      <c r="B7799" s="1">
        <f>IF(C7799=0,IF(B7798=Protocol!$V$20,1,B7798+1),B7798)</f>
        <v>1</v>
      </c>
      <c r="C7799" s="1">
        <f>IF(C7798+1=Protocol!$V$21,0,C7798+1)</f>
        <v>10</v>
      </c>
      <c r="D7799" s="1">
        <f t="shared" si="259"/>
        <v>4</v>
      </c>
      <c r="E7799" s="1" t="str">
        <f>INDEX(Protocol[Mark],MATCH(C7799,Protocol[Step],0))</f>
        <v>8U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536010004</v>
      </c>
      <c r="H7799" s="134">
        <f>Systematic[[#This Row],[SampleVariableLabel]]+100*Systematic[[#This Row],[State]]</f>
        <v>536011004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536</v>
      </c>
      <c r="B7800" s="1">
        <f>IF(C7800=0,IF(B7799=Protocol!$V$20,1,B7799+1),B7799)</f>
        <v>1</v>
      </c>
      <c r="C7800" s="1">
        <f>IF(C7799+1=Protocol!$V$21,0,C7799+1)</f>
        <v>11</v>
      </c>
      <c r="D7800" s="1">
        <f t="shared" si="259"/>
        <v>5</v>
      </c>
      <c r="E7800" s="1" t="str">
        <f>INDEX(Protocol[Mark],MATCH(C7800,Protocol[Step],0))</f>
        <v>9Rot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536010005</v>
      </c>
      <c r="H7800" s="134">
        <f>Systematic[[#This Row],[SampleVariableLabel]]+100*Systematic[[#This Row],[State]]</f>
        <v>536011105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536</v>
      </c>
      <c r="B7801" s="1">
        <f>IF(C7801=0,IF(B7800=Protocol!$V$20,1,B7800+1),B7800)</f>
        <v>1</v>
      </c>
      <c r="C7801" s="1">
        <f>IF(C7800+1=Protocol!$V$21,0,C7800+1)</f>
        <v>12</v>
      </c>
      <c r="D7801" s="1">
        <f t="shared" si="259"/>
        <v>6</v>
      </c>
      <c r="E7801" s="1" t="str">
        <f>INDEX(Protocol[Mark],MATCH(C7801,Protocol[Step],0))</f>
        <v>10Ama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536010006</v>
      </c>
      <c r="H7801" s="134">
        <f>Systematic[[#This Row],[SampleVariableLabel]]+100*Systematic[[#This Row],[State]]</f>
        <v>536011206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537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0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537010001</v>
      </c>
      <c r="H7802" s="134">
        <f>Systematic[[#This Row],[SampleVariableLabel]]+100*Systematic[[#This Row],[State]]</f>
        <v>537010001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537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1D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537010002</v>
      </c>
      <c r="H7803" s="134">
        <f>Systematic[[#This Row],[SampleVariableLabel]]+100*Systematic[[#This Row],[State]]</f>
        <v>537010102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537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(M.1)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537010003</v>
      </c>
      <c r="H7804" s="134">
        <f>Systematic[[#This Row],[SampleVariableLabel]]+100*Systematic[[#This Row],[State]]</f>
        <v>537010203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537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2Oct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537010004</v>
      </c>
      <c r="H7805" s="134">
        <f>Systematic[[#This Row],[SampleVariableLabel]]+100*Systematic[[#This Row],[State]]</f>
        <v>537010304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537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3M2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537010005</v>
      </c>
      <c r="H7806" s="134">
        <f>Systematic[[#This Row],[SampleVariableLabel]]+100*Systematic[[#This Row],[State]]</f>
        <v>537010405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537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M(c)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537010006</v>
      </c>
      <c r="H7807" s="134">
        <f>Systematic[[#This Row],[SampleVariableLabel]]+100*Systematic[[#This Row],[State]]</f>
        <v>537010506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537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4P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537010001</v>
      </c>
      <c r="H7808" s="134">
        <f>Systematic[[#This Row],[SampleVariableLabel]]+100*Systematic[[#This Row],[State]]</f>
        <v>537010601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537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5G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537010002</v>
      </c>
      <c r="H7809" s="134">
        <f>Systematic[[#This Row],[SampleVariableLabel]]+100*Systematic[[#This Row],[State]]</f>
        <v>537010702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537</v>
      </c>
      <c r="B7810" s="1">
        <f>IF(C7810=0,IF(B7809=Protocol!$V$20,1,B7809+1),B7809)</f>
        <v>1</v>
      </c>
      <c r="C7810" s="1">
        <f>IF(C7809+1=Protocol!$V$21,0,C7809+1)</f>
        <v>8</v>
      </c>
      <c r="D7810" s="1">
        <f t="shared" si="259"/>
        <v>3</v>
      </c>
      <c r="E7810" s="1" t="str">
        <f>INDEX(Protocol[Mark],MATCH(C7810,Protocol[Step],0))</f>
        <v>6S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537010003</v>
      </c>
      <c r="H7810" s="134">
        <f>Systematic[[#This Row],[SampleVariableLabel]]+100*Systematic[[#This Row],[State]]</f>
        <v>537010803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537</v>
      </c>
      <c r="B7811" s="1">
        <f>IF(C7811=0,IF(B7810=Protocol!$V$20,1,B7810+1),B7810)</f>
        <v>1</v>
      </c>
      <c r="C7811" s="1">
        <f>IF(C7810+1=Protocol!$V$21,0,C7810+1)</f>
        <v>9</v>
      </c>
      <c r="D7811" s="1">
        <f t="shared" ref="D7811:D7874" si="261">IF(D7810=nVariables,1,D7810+1)</f>
        <v>4</v>
      </c>
      <c r="E7811" s="1" t="str">
        <f>INDEX(Protocol[Mark],MATCH(C7811,Protocol[Step],0))</f>
        <v>7Gp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537010004</v>
      </c>
      <c r="H7811" s="134">
        <f>Systematic[[#This Row],[SampleVariableLabel]]+100*Systematic[[#This Row],[State]]</f>
        <v>537010904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537</v>
      </c>
      <c r="B7812" s="1">
        <f>IF(C7812=0,IF(B7811=Protocol!$V$20,1,B7811+1),B7811)</f>
        <v>1</v>
      </c>
      <c r="C7812" s="1">
        <f>IF(C7811+1=Protocol!$V$21,0,C7811+1)</f>
        <v>10</v>
      </c>
      <c r="D7812" s="1">
        <f t="shared" si="261"/>
        <v>5</v>
      </c>
      <c r="E7812" s="1" t="str">
        <f>INDEX(Protocol[Mark],MATCH(C7812,Protocol[Step],0))</f>
        <v>8U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537010005</v>
      </c>
      <c r="H7812" s="134">
        <f>Systematic[[#This Row],[SampleVariableLabel]]+100*Systematic[[#This Row],[State]]</f>
        <v>537011005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537</v>
      </c>
      <c r="B7813" s="1">
        <f>IF(C7813=0,IF(B7812=Protocol!$V$20,1,B7812+1),B7812)</f>
        <v>1</v>
      </c>
      <c r="C7813" s="1">
        <f>IF(C7812+1=Protocol!$V$21,0,C7812+1)</f>
        <v>11</v>
      </c>
      <c r="D7813" s="1">
        <f t="shared" si="261"/>
        <v>6</v>
      </c>
      <c r="E7813" s="1" t="str">
        <f>INDEX(Protocol[Mark],MATCH(C7813,Protocol[Step],0))</f>
        <v>9Rot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537010006</v>
      </c>
      <c r="H7813" s="134">
        <f>Systematic[[#This Row],[SampleVariableLabel]]+100*Systematic[[#This Row],[State]]</f>
        <v>537011106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537</v>
      </c>
      <c r="B7814" s="1">
        <f>IF(C7814=0,IF(B7813=Protocol!$V$20,1,B7813+1),B7813)</f>
        <v>1</v>
      </c>
      <c r="C7814" s="1">
        <f>IF(C7813+1=Protocol!$V$21,0,C7813+1)</f>
        <v>12</v>
      </c>
      <c r="D7814" s="1">
        <f t="shared" si="261"/>
        <v>1</v>
      </c>
      <c r="E7814" s="1" t="str">
        <f>INDEX(Protocol[Mark],MATCH(C7814,Protocol[Step],0))</f>
        <v>10Ama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537010001</v>
      </c>
      <c r="H7814" s="134">
        <f>Systematic[[#This Row],[SampleVariableLabel]]+100*Systematic[[#This Row],[State]]</f>
        <v>537011201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538</v>
      </c>
      <c r="B7815" s="1">
        <f>IF(C7815=0,IF(B7814=Protocol!$V$20,1,B7814+1),B7814)</f>
        <v>1</v>
      </c>
      <c r="C7815" s="1">
        <f>IF(C7814+1=Protocol!$V$21,0,C7814+1)</f>
        <v>0</v>
      </c>
      <c r="D7815" s="1">
        <f t="shared" si="261"/>
        <v>2</v>
      </c>
      <c r="E7815" s="1" t="str">
        <f>INDEX(Protocol[Mark],MATCH(C7815,Protocol[Step],0))</f>
        <v>0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538010002</v>
      </c>
      <c r="H7815" s="134">
        <f>Systematic[[#This Row],[SampleVariableLabel]]+100*Systematic[[#This Row],[State]]</f>
        <v>538010002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538</v>
      </c>
      <c r="B7816" s="1">
        <f>IF(C7816=0,IF(B7815=Protocol!$V$20,1,B7815+1),B7815)</f>
        <v>1</v>
      </c>
      <c r="C7816" s="1">
        <f>IF(C7815+1=Protocol!$V$21,0,C7815+1)</f>
        <v>1</v>
      </c>
      <c r="D7816" s="1">
        <f t="shared" si="261"/>
        <v>3</v>
      </c>
      <c r="E7816" s="1" t="str">
        <f>INDEX(Protocol[Mark],MATCH(C7816,Protocol[Step],0))</f>
        <v>1D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538010003</v>
      </c>
      <c r="H7816" s="134">
        <f>Systematic[[#This Row],[SampleVariableLabel]]+100*Systematic[[#This Row],[State]]</f>
        <v>538010103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538</v>
      </c>
      <c r="B7817" s="1">
        <f>IF(C7817=0,IF(B7816=Protocol!$V$20,1,B7816+1),B7816)</f>
        <v>1</v>
      </c>
      <c r="C7817" s="1">
        <f>IF(C7816+1=Protocol!$V$21,0,C7816+1)</f>
        <v>2</v>
      </c>
      <c r="D7817" s="1">
        <f t="shared" si="261"/>
        <v>4</v>
      </c>
      <c r="E7817" s="1" t="str">
        <f>INDEX(Protocol[Mark],MATCH(C7817,Protocol[Step],0))</f>
        <v>(M.1)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538010004</v>
      </c>
      <c r="H7817" s="134">
        <f>Systematic[[#This Row],[SampleVariableLabel]]+100*Systematic[[#This Row],[State]]</f>
        <v>538010204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538</v>
      </c>
      <c r="B7818" s="1">
        <f>IF(C7818=0,IF(B7817=Protocol!$V$20,1,B7817+1),B7817)</f>
        <v>1</v>
      </c>
      <c r="C7818" s="1">
        <f>IF(C7817+1=Protocol!$V$21,0,C7817+1)</f>
        <v>3</v>
      </c>
      <c r="D7818" s="1">
        <f t="shared" si="261"/>
        <v>5</v>
      </c>
      <c r="E7818" s="1" t="str">
        <f>INDEX(Protocol[Mark],MATCH(C7818,Protocol[Step],0))</f>
        <v>2Oct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538010005</v>
      </c>
      <c r="H7818" s="134">
        <f>Systematic[[#This Row],[SampleVariableLabel]]+100*Systematic[[#This Row],[State]]</f>
        <v>538010305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538</v>
      </c>
      <c r="B7819" s="1">
        <f>IF(C7819=0,IF(B7818=Protocol!$V$20,1,B7818+1),B7818)</f>
        <v>1</v>
      </c>
      <c r="C7819" s="1">
        <f>IF(C7818+1=Protocol!$V$21,0,C7818+1)</f>
        <v>4</v>
      </c>
      <c r="D7819" s="1">
        <f t="shared" si="261"/>
        <v>6</v>
      </c>
      <c r="E7819" s="1" t="str">
        <f>INDEX(Protocol[Mark],MATCH(C7819,Protocol[Step],0))</f>
        <v>3M2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538010006</v>
      </c>
      <c r="H7819" s="134">
        <f>Systematic[[#This Row],[SampleVariableLabel]]+100*Systematic[[#This Row],[State]]</f>
        <v>538010406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538</v>
      </c>
      <c r="B7820" s="1">
        <f>IF(C7820=0,IF(B7819=Protocol!$V$20,1,B7819+1),B7819)</f>
        <v>1</v>
      </c>
      <c r="C7820" s="1">
        <f>IF(C7819+1=Protocol!$V$21,0,C7819+1)</f>
        <v>5</v>
      </c>
      <c r="D7820" s="1">
        <f t="shared" si="261"/>
        <v>1</v>
      </c>
      <c r="E7820" s="1" t="str">
        <f>INDEX(Protocol[Mark],MATCH(C7820,Protocol[Step],0))</f>
        <v>M(c)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538010001</v>
      </c>
      <c r="H7820" s="134">
        <f>Systematic[[#This Row],[SampleVariableLabel]]+100*Systematic[[#This Row],[State]]</f>
        <v>538010501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538</v>
      </c>
      <c r="B7821" s="1">
        <f>IF(C7821=0,IF(B7820=Protocol!$V$20,1,B7820+1),B7820)</f>
        <v>1</v>
      </c>
      <c r="C7821" s="1">
        <f>IF(C7820+1=Protocol!$V$21,0,C7820+1)</f>
        <v>6</v>
      </c>
      <c r="D7821" s="1">
        <f t="shared" si="261"/>
        <v>2</v>
      </c>
      <c r="E7821" s="1" t="str">
        <f>INDEX(Protocol[Mark],MATCH(C7821,Protocol[Step],0))</f>
        <v>4P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538010002</v>
      </c>
      <c r="H7821" s="134">
        <f>Systematic[[#This Row],[SampleVariableLabel]]+100*Systematic[[#This Row],[State]]</f>
        <v>538010602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538</v>
      </c>
      <c r="B7822" s="1">
        <f>IF(C7822=0,IF(B7821=Protocol!$V$20,1,B7821+1),B7821)</f>
        <v>1</v>
      </c>
      <c r="C7822" s="1">
        <f>IF(C7821+1=Protocol!$V$21,0,C7821+1)</f>
        <v>7</v>
      </c>
      <c r="D7822" s="1">
        <f t="shared" si="261"/>
        <v>3</v>
      </c>
      <c r="E7822" s="1" t="str">
        <f>INDEX(Protocol[Mark],MATCH(C7822,Protocol[Step],0))</f>
        <v>5G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538010003</v>
      </c>
      <c r="H7822" s="134">
        <f>Systematic[[#This Row],[SampleVariableLabel]]+100*Systematic[[#This Row],[State]]</f>
        <v>538010703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538</v>
      </c>
      <c r="B7823" s="1">
        <f>IF(C7823=0,IF(B7822=Protocol!$V$20,1,B7822+1),B7822)</f>
        <v>1</v>
      </c>
      <c r="C7823" s="1">
        <f>IF(C7822+1=Protocol!$V$21,0,C7822+1)</f>
        <v>8</v>
      </c>
      <c r="D7823" s="1">
        <f t="shared" si="261"/>
        <v>4</v>
      </c>
      <c r="E7823" s="1" t="str">
        <f>INDEX(Protocol[Mark],MATCH(C7823,Protocol[Step],0))</f>
        <v>6S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538010004</v>
      </c>
      <c r="H7823" s="134">
        <f>Systematic[[#This Row],[SampleVariableLabel]]+100*Systematic[[#This Row],[State]]</f>
        <v>538010804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538</v>
      </c>
      <c r="B7824" s="1">
        <f>IF(C7824=0,IF(B7823=Protocol!$V$20,1,B7823+1),B7823)</f>
        <v>1</v>
      </c>
      <c r="C7824" s="1">
        <f>IF(C7823+1=Protocol!$V$21,0,C7823+1)</f>
        <v>9</v>
      </c>
      <c r="D7824" s="1">
        <f t="shared" si="261"/>
        <v>5</v>
      </c>
      <c r="E7824" s="1" t="str">
        <f>INDEX(Protocol[Mark],MATCH(C7824,Protocol[Step],0))</f>
        <v>7Gp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538010005</v>
      </c>
      <c r="H7824" s="134">
        <f>Systematic[[#This Row],[SampleVariableLabel]]+100*Systematic[[#This Row],[State]]</f>
        <v>538010905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538</v>
      </c>
      <c r="B7825" s="1">
        <f>IF(C7825=0,IF(B7824=Protocol!$V$20,1,B7824+1),B7824)</f>
        <v>1</v>
      </c>
      <c r="C7825" s="1">
        <f>IF(C7824+1=Protocol!$V$21,0,C7824+1)</f>
        <v>10</v>
      </c>
      <c r="D7825" s="1">
        <f t="shared" si="261"/>
        <v>6</v>
      </c>
      <c r="E7825" s="1" t="str">
        <f>INDEX(Protocol[Mark],MATCH(C7825,Protocol[Step],0))</f>
        <v>8U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538010006</v>
      </c>
      <c r="H7825" s="134">
        <f>Systematic[[#This Row],[SampleVariableLabel]]+100*Systematic[[#This Row],[State]]</f>
        <v>538011006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538</v>
      </c>
      <c r="B7826" s="1">
        <f>IF(C7826=0,IF(B7825=Protocol!$V$20,1,B7825+1),B7825)</f>
        <v>1</v>
      </c>
      <c r="C7826" s="1">
        <f>IF(C7825+1=Protocol!$V$21,0,C7825+1)</f>
        <v>11</v>
      </c>
      <c r="D7826" s="1">
        <f t="shared" si="261"/>
        <v>1</v>
      </c>
      <c r="E7826" s="1" t="str">
        <f>INDEX(Protocol[Mark],MATCH(C7826,Protocol[Step],0))</f>
        <v>9Rot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538010001</v>
      </c>
      <c r="H7826" s="134">
        <f>Systematic[[#This Row],[SampleVariableLabel]]+100*Systematic[[#This Row],[State]]</f>
        <v>538011101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538</v>
      </c>
      <c r="B7827" s="1">
        <f>IF(C7827=0,IF(B7826=Protocol!$V$20,1,B7826+1),B7826)</f>
        <v>1</v>
      </c>
      <c r="C7827" s="1">
        <f>IF(C7826+1=Protocol!$V$21,0,C7826+1)</f>
        <v>12</v>
      </c>
      <c r="D7827" s="1">
        <f t="shared" si="261"/>
        <v>2</v>
      </c>
      <c r="E7827" s="1" t="str">
        <f>INDEX(Protocol[Mark],MATCH(C7827,Protocol[Step],0))</f>
        <v>10Ama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538010002</v>
      </c>
      <c r="H7827" s="134">
        <f>Systematic[[#This Row],[SampleVariableLabel]]+100*Systematic[[#This Row],[State]]</f>
        <v>538011202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539</v>
      </c>
      <c r="B7828" s="1">
        <f>IF(C7828=0,IF(B7827=Protocol!$V$20,1,B7827+1),B7827)</f>
        <v>1</v>
      </c>
      <c r="C7828" s="1">
        <f>IF(C7827+1=Protocol!$V$21,0,C7827+1)</f>
        <v>0</v>
      </c>
      <c r="D7828" s="1">
        <f t="shared" si="261"/>
        <v>3</v>
      </c>
      <c r="E7828" s="1" t="str">
        <f>INDEX(Protocol[Mark],MATCH(C7828,Protocol[Step],0))</f>
        <v>0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539010003</v>
      </c>
      <c r="H7828" s="134">
        <f>Systematic[[#This Row],[SampleVariableLabel]]+100*Systematic[[#This Row],[State]]</f>
        <v>539010003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539</v>
      </c>
      <c r="B7829" s="1">
        <f>IF(C7829=0,IF(B7828=Protocol!$V$20,1,B7828+1),B7828)</f>
        <v>1</v>
      </c>
      <c r="C7829" s="1">
        <f>IF(C7828+1=Protocol!$V$21,0,C7828+1)</f>
        <v>1</v>
      </c>
      <c r="D7829" s="1">
        <f t="shared" si="261"/>
        <v>4</v>
      </c>
      <c r="E7829" s="1" t="str">
        <f>INDEX(Protocol[Mark],MATCH(C7829,Protocol[Step],0))</f>
        <v>1D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539010004</v>
      </c>
      <c r="H7829" s="134">
        <f>Systematic[[#This Row],[SampleVariableLabel]]+100*Systematic[[#This Row],[State]]</f>
        <v>539010104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539</v>
      </c>
      <c r="B7830" s="1">
        <f>IF(C7830=0,IF(B7829=Protocol!$V$20,1,B7829+1),B7829)</f>
        <v>1</v>
      </c>
      <c r="C7830" s="1">
        <f>IF(C7829+1=Protocol!$V$21,0,C7829+1)</f>
        <v>2</v>
      </c>
      <c r="D7830" s="1">
        <f t="shared" si="261"/>
        <v>5</v>
      </c>
      <c r="E7830" s="1" t="str">
        <f>INDEX(Protocol[Mark],MATCH(C7830,Protocol[Step],0))</f>
        <v>(M.1)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539010005</v>
      </c>
      <c r="H7830" s="134">
        <f>Systematic[[#This Row],[SampleVariableLabel]]+100*Systematic[[#This Row],[State]]</f>
        <v>539010205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539</v>
      </c>
      <c r="B7831" s="1">
        <f>IF(C7831=0,IF(B7830=Protocol!$V$20,1,B7830+1),B7830)</f>
        <v>1</v>
      </c>
      <c r="C7831" s="1">
        <f>IF(C7830+1=Protocol!$V$21,0,C7830+1)</f>
        <v>3</v>
      </c>
      <c r="D7831" s="1">
        <f t="shared" si="261"/>
        <v>6</v>
      </c>
      <c r="E7831" s="1" t="str">
        <f>INDEX(Protocol[Mark],MATCH(C7831,Protocol[Step],0))</f>
        <v>2Oct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539010006</v>
      </c>
      <c r="H7831" s="134">
        <f>Systematic[[#This Row],[SampleVariableLabel]]+100*Systematic[[#This Row],[State]]</f>
        <v>539010306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539</v>
      </c>
      <c r="B7832" s="1">
        <f>IF(C7832=0,IF(B7831=Protocol!$V$20,1,B7831+1),B7831)</f>
        <v>1</v>
      </c>
      <c r="C7832" s="1">
        <f>IF(C7831+1=Protocol!$V$21,0,C7831+1)</f>
        <v>4</v>
      </c>
      <c r="D7832" s="1">
        <f t="shared" si="261"/>
        <v>1</v>
      </c>
      <c r="E7832" s="1" t="str">
        <f>INDEX(Protocol[Mark],MATCH(C7832,Protocol[Step],0))</f>
        <v>3M2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539010001</v>
      </c>
      <c r="H7832" s="134">
        <f>Systematic[[#This Row],[SampleVariableLabel]]+100*Systematic[[#This Row],[State]]</f>
        <v>539010401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539</v>
      </c>
      <c r="B7833" s="1">
        <f>IF(C7833=0,IF(B7832=Protocol!$V$20,1,B7832+1),B7832)</f>
        <v>1</v>
      </c>
      <c r="C7833" s="1">
        <f>IF(C7832+1=Protocol!$V$21,0,C7832+1)</f>
        <v>5</v>
      </c>
      <c r="D7833" s="1">
        <f t="shared" si="261"/>
        <v>2</v>
      </c>
      <c r="E7833" s="1" t="str">
        <f>INDEX(Protocol[Mark],MATCH(C7833,Protocol[Step],0))</f>
        <v>M(c)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539010002</v>
      </c>
      <c r="H7833" s="134">
        <f>Systematic[[#This Row],[SampleVariableLabel]]+100*Systematic[[#This Row],[State]]</f>
        <v>539010502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539</v>
      </c>
      <c r="B7834" s="1">
        <f>IF(C7834=0,IF(B7833=Protocol!$V$20,1,B7833+1),B7833)</f>
        <v>1</v>
      </c>
      <c r="C7834" s="1">
        <f>IF(C7833+1=Protocol!$V$21,0,C7833+1)</f>
        <v>6</v>
      </c>
      <c r="D7834" s="1">
        <f t="shared" si="261"/>
        <v>3</v>
      </c>
      <c r="E7834" s="1" t="str">
        <f>INDEX(Protocol[Mark],MATCH(C7834,Protocol[Step],0))</f>
        <v>4P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539010003</v>
      </c>
      <c r="H7834" s="134">
        <f>Systematic[[#This Row],[SampleVariableLabel]]+100*Systematic[[#This Row],[State]]</f>
        <v>539010603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539</v>
      </c>
      <c r="B7835" s="1">
        <f>IF(C7835=0,IF(B7834=Protocol!$V$20,1,B7834+1),B7834)</f>
        <v>1</v>
      </c>
      <c r="C7835" s="1">
        <f>IF(C7834+1=Protocol!$V$21,0,C7834+1)</f>
        <v>7</v>
      </c>
      <c r="D7835" s="1">
        <f t="shared" si="261"/>
        <v>4</v>
      </c>
      <c r="E7835" s="1" t="str">
        <f>INDEX(Protocol[Mark],MATCH(C7835,Protocol[Step],0))</f>
        <v>5G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539010004</v>
      </c>
      <c r="H7835" s="134">
        <f>Systematic[[#This Row],[SampleVariableLabel]]+100*Systematic[[#This Row],[State]]</f>
        <v>539010704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539</v>
      </c>
      <c r="B7836" s="1">
        <f>IF(C7836=0,IF(B7835=Protocol!$V$20,1,B7835+1),B7835)</f>
        <v>1</v>
      </c>
      <c r="C7836" s="1">
        <f>IF(C7835+1=Protocol!$V$21,0,C7835+1)</f>
        <v>8</v>
      </c>
      <c r="D7836" s="1">
        <f t="shared" si="261"/>
        <v>5</v>
      </c>
      <c r="E7836" s="1" t="str">
        <f>INDEX(Protocol[Mark],MATCH(C7836,Protocol[Step],0))</f>
        <v>6S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539010005</v>
      </c>
      <c r="H7836" s="134">
        <f>Systematic[[#This Row],[SampleVariableLabel]]+100*Systematic[[#This Row],[State]]</f>
        <v>539010805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539</v>
      </c>
      <c r="B7837" s="1">
        <f>IF(C7837=0,IF(B7836=Protocol!$V$20,1,B7836+1),B7836)</f>
        <v>1</v>
      </c>
      <c r="C7837" s="1">
        <f>IF(C7836+1=Protocol!$V$21,0,C7836+1)</f>
        <v>9</v>
      </c>
      <c r="D7837" s="1">
        <f t="shared" si="261"/>
        <v>6</v>
      </c>
      <c r="E7837" s="1" t="str">
        <f>INDEX(Protocol[Mark],MATCH(C7837,Protocol[Step],0))</f>
        <v>7Gp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539010006</v>
      </c>
      <c r="H7837" s="134">
        <f>Systematic[[#This Row],[SampleVariableLabel]]+100*Systematic[[#This Row],[State]]</f>
        <v>539010906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539</v>
      </c>
      <c r="B7838" s="1">
        <f>IF(C7838=0,IF(B7837=Protocol!$V$20,1,B7837+1),B7837)</f>
        <v>1</v>
      </c>
      <c r="C7838" s="1">
        <f>IF(C7837+1=Protocol!$V$21,0,C7837+1)</f>
        <v>10</v>
      </c>
      <c r="D7838" s="1">
        <f t="shared" si="261"/>
        <v>1</v>
      </c>
      <c r="E7838" s="1" t="str">
        <f>INDEX(Protocol[Mark],MATCH(C7838,Protocol[Step],0))</f>
        <v>8U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539010001</v>
      </c>
      <c r="H7838" s="134">
        <f>Systematic[[#This Row],[SampleVariableLabel]]+100*Systematic[[#This Row],[State]]</f>
        <v>539011001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539</v>
      </c>
      <c r="B7839" s="1">
        <f>IF(C7839=0,IF(B7838=Protocol!$V$20,1,B7838+1),B7838)</f>
        <v>1</v>
      </c>
      <c r="C7839" s="1">
        <f>IF(C7838+1=Protocol!$V$21,0,C7838+1)</f>
        <v>11</v>
      </c>
      <c r="D7839" s="1">
        <f t="shared" si="261"/>
        <v>2</v>
      </c>
      <c r="E7839" s="1" t="str">
        <f>INDEX(Protocol[Mark],MATCH(C7839,Protocol[Step],0))</f>
        <v>9Rot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539010002</v>
      </c>
      <c r="H7839" s="134">
        <f>Systematic[[#This Row],[SampleVariableLabel]]+100*Systematic[[#This Row],[State]]</f>
        <v>539011102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539</v>
      </c>
      <c r="B7840" s="1">
        <f>IF(C7840=0,IF(B7839=Protocol!$V$20,1,B7839+1),B7839)</f>
        <v>1</v>
      </c>
      <c r="C7840" s="1">
        <f>IF(C7839+1=Protocol!$V$21,0,C7839+1)</f>
        <v>12</v>
      </c>
      <c r="D7840" s="1">
        <f t="shared" si="261"/>
        <v>3</v>
      </c>
      <c r="E7840" s="1" t="str">
        <f>INDEX(Protocol[Mark],MATCH(C7840,Protocol[Step],0))</f>
        <v>10Ama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539010003</v>
      </c>
      <c r="H7840" s="134">
        <f>Systematic[[#This Row],[SampleVariableLabel]]+100*Systematic[[#This Row],[State]]</f>
        <v>539011203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540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0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540010004</v>
      </c>
      <c r="H7841" s="134">
        <f>Systematic[[#This Row],[SampleVariableLabel]]+100*Systematic[[#This Row],[State]]</f>
        <v>540010004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540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1D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540010005</v>
      </c>
      <c r="H7842" s="134">
        <f>Systematic[[#This Row],[SampleVariableLabel]]+100*Systematic[[#This Row],[State]]</f>
        <v>540010105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540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(M.1)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540010006</v>
      </c>
      <c r="H7843" s="134">
        <f>Systematic[[#This Row],[SampleVariableLabel]]+100*Systematic[[#This Row],[State]]</f>
        <v>540010206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540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2Oct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540010001</v>
      </c>
      <c r="H7844" s="134">
        <f>Systematic[[#This Row],[SampleVariableLabel]]+100*Systematic[[#This Row],[State]]</f>
        <v>540010301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540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3M2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540010002</v>
      </c>
      <c r="H7845" s="134">
        <f>Systematic[[#This Row],[SampleVariableLabel]]+100*Systematic[[#This Row],[State]]</f>
        <v>540010402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540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M(c)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540010003</v>
      </c>
      <c r="H7846" s="134">
        <f>Systematic[[#This Row],[SampleVariableLabel]]+100*Systematic[[#This Row],[State]]</f>
        <v>540010503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540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4P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540010004</v>
      </c>
      <c r="H7847" s="134">
        <f>Systematic[[#This Row],[SampleVariableLabel]]+100*Systematic[[#This Row],[State]]</f>
        <v>540010604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540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5G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540010005</v>
      </c>
      <c r="H7848" s="134">
        <f>Systematic[[#This Row],[SampleVariableLabel]]+100*Systematic[[#This Row],[State]]</f>
        <v>540010705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540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6S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540010006</v>
      </c>
      <c r="H7849" s="134">
        <f>Systematic[[#This Row],[SampleVariableLabel]]+100*Systematic[[#This Row],[State]]</f>
        <v>540010806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540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7Gp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540010001</v>
      </c>
      <c r="H7850" s="134">
        <f>Systematic[[#This Row],[SampleVariableLabel]]+100*Systematic[[#This Row],[State]]</f>
        <v>540010901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540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8U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540010002</v>
      </c>
      <c r="H7851" s="134">
        <f>Systematic[[#This Row],[SampleVariableLabel]]+100*Systematic[[#This Row],[State]]</f>
        <v>540011002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540</v>
      </c>
      <c r="B7852" s="1">
        <f>IF(C7852=0,IF(B7851=Protocol!$V$20,1,B7851+1),B7851)</f>
        <v>1</v>
      </c>
      <c r="C7852" s="1">
        <f>IF(C7851+1=Protocol!$V$21,0,C7851+1)</f>
        <v>11</v>
      </c>
      <c r="D7852" s="1">
        <f t="shared" si="261"/>
        <v>3</v>
      </c>
      <c r="E7852" s="1" t="str">
        <f>INDEX(Protocol[Mark],MATCH(C7852,Protocol[Step],0))</f>
        <v>9Rot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540010003</v>
      </c>
      <c r="H7852" s="134">
        <f>Systematic[[#This Row],[SampleVariableLabel]]+100*Systematic[[#This Row],[State]]</f>
        <v>540011103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540</v>
      </c>
      <c r="B7853" s="1">
        <f>IF(C7853=0,IF(B7852=Protocol!$V$20,1,B7852+1),B7852)</f>
        <v>1</v>
      </c>
      <c r="C7853" s="1">
        <f>IF(C7852+1=Protocol!$V$21,0,C7852+1)</f>
        <v>12</v>
      </c>
      <c r="D7853" s="1">
        <f t="shared" si="261"/>
        <v>4</v>
      </c>
      <c r="E7853" s="1" t="str">
        <f>INDEX(Protocol[Mark],MATCH(C7853,Protocol[Step],0))</f>
        <v>10Ama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540010004</v>
      </c>
      <c r="H7853" s="134">
        <f>Systematic[[#This Row],[SampleVariableLabel]]+100*Systematic[[#This Row],[State]]</f>
        <v>540011204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541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0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541010005</v>
      </c>
      <c r="H7854" s="134">
        <f>Systematic[[#This Row],[SampleVariableLabel]]+100*Systematic[[#This Row],[State]]</f>
        <v>541010005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541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1D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541010006</v>
      </c>
      <c r="H7855" s="134">
        <f>Systematic[[#This Row],[SampleVariableLabel]]+100*Systematic[[#This Row],[State]]</f>
        <v>541010106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541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(M.1)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541010001</v>
      </c>
      <c r="H7856" s="134">
        <f>Systematic[[#This Row],[SampleVariableLabel]]+100*Systematic[[#This Row],[State]]</f>
        <v>541010201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541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2Oct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541010002</v>
      </c>
      <c r="H7857" s="134">
        <f>Systematic[[#This Row],[SampleVariableLabel]]+100*Systematic[[#This Row],[State]]</f>
        <v>541010302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541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3M2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541010003</v>
      </c>
      <c r="H7858" s="134">
        <f>Systematic[[#This Row],[SampleVariableLabel]]+100*Systematic[[#This Row],[State]]</f>
        <v>541010403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541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M(c)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541010004</v>
      </c>
      <c r="H7859" s="134">
        <f>Systematic[[#This Row],[SampleVariableLabel]]+100*Systematic[[#This Row],[State]]</f>
        <v>541010504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541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4P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541010005</v>
      </c>
      <c r="H7860" s="134">
        <f>Systematic[[#This Row],[SampleVariableLabel]]+100*Systematic[[#This Row],[State]]</f>
        <v>541010605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541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5G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541010006</v>
      </c>
      <c r="H7861" s="134">
        <f>Systematic[[#This Row],[SampleVariableLabel]]+100*Systematic[[#This Row],[State]]</f>
        <v>541010706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541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6S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541010001</v>
      </c>
      <c r="H7862" s="134">
        <f>Systematic[[#This Row],[SampleVariableLabel]]+100*Systematic[[#This Row],[State]]</f>
        <v>541010801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541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7Gp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541010002</v>
      </c>
      <c r="H7863" s="134">
        <f>Systematic[[#This Row],[SampleVariableLabel]]+100*Systematic[[#This Row],[State]]</f>
        <v>541010902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541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8U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541010003</v>
      </c>
      <c r="H7864" s="134">
        <f>Systematic[[#This Row],[SampleVariableLabel]]+100*Systematic[[#This Row],[State]]</f>
        <v>541011003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541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9Rot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541010004</v>
      </c>
      <c r="H7865" s="134">
        <f>Systematic[[#This Row],[SampleVariableLabel]]+100*Systematic[[#This Row],[State]]</f>
        <v>541011104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541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10Ama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541010005</v>
      </c>
      <c r="H7866" s="134">
        <f>Systematic[[#This Row],[SampleVariableLabel]]+100*Systematic[[#This Row],[State]]</f>
        <v>541011205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542</v>
      </c>
      <c r="B7867" s="1">
        <f>IF(C7867=0,IF(B7866=Protocol!$V$20,1,B7866+1),B7866)</f>
        <v>1</v>
      </c>
      <c r="C7867" s="1">
        <f>IF(C7866+1=Protocol!$V$21,0,C7866+1)</f>
        <v>0</v>
      </c>
      <c r="D7867" s="1">
        <f t="shared" si="261"/>
        <v>6</v>
      </c>
      <c r="E7867" s="1" t="str">
        <f>INDEX(Protocol[Mark],MATCH(C7867,Protocol[Step],0))</f>
        <v>0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542010006</v>
      </c>
      <c r="H7867" s="134">
        <f>Systematic[[#This Row],[SampleVariableLabel]]+100*Systematic[[#This Row],[State]]</f>
        <v>542010006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542</v>
      </c>
      <c r="B7868" s="1">
        <f>IF(C7868=0,IF(B7867=Protocol!$V$20,1,B7867+1),B7867)</f>
        <v>1</v>
      </c>
      <c r="C7868" s="1">
        <f>IF(C7867+1=Protocol!$V$21,0,C7867+1)</f>
        <v>1</v>
      </c>
      <c r="D7868" s="1">
        <f t="shared" si="261"/>
        <v>1</v>
      </c>
      <c r="E7868" s="1" t="str">
        <f>INDEX(Protocol[Mark],MATCH(C7868,Protocol[Step],0))</f>
        <v>1D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542010001</v>
      </c>
      <c r="H7868" s="134">
        <f>Systematic[[#This Row],[SampleVariableLabel]]+100*Systematic[[#This Row],[State]]</f>
        <v>542010101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542</v>
      </c>
      <c r="B7869" s="1">
        <f>IF(C7869=0,IF(B7868=Protocol!$V$20,1,B7868+1),B7868)</f>
        <v>1</v>
      </c>
      <c r="C7869" s="1">
        <f>IF(C7868+1=Protocol!$V$21,0,C7868+1)</f>
        <v>2</v>
      </c>
      <c r="D7869" s="1">
        <f t="shared" si="261"/>
        <v>2</v>
      </c>
      <c r="E7869" s="1" t="str">
        <f>INDEX(Protocol[Mark],MATCH(C7869,Protocol[Step],0))</f>
        <v>(M.1)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542010002</v>
      </c>
      <c r="H7869" s="134">
        <f>Systematic[[#This Row],[SampleVariableLabel]]+100*Systematic[[#This Row],[State]]</f>
        <v>542010202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542</v>
      </c>
      <c r="B7870" s="1">
        <f>IF(C7870=0,IF(B7869=Protocol!$V$20,1,B7869+1),B7869)</f>
        <v>1</v>
      </c>
      <c r="C7870" s="1">
        <f>IF(C7869+1=Protocol!$V$21,0,C7869+1)</f>
        <v>3</v>
      </c>
      <c r="D7870" s="1">
        <f t="shared" si="261"/>
        <v>3</v>
      </c>
      <c r="E7870" s="1" t="str">
        <f>INDEX(Protocol[Mark],MATCH(C7870,Protocol[Step],0))</f>
        <v>2Oct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542010003</v>
      </c>
      <c r="H7870" s="134">
        <f>Systematic[[#This Row],[SampleVariableLabel]]+100*Systematic[[#This Row],[State]]</f>
        <v>542010303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542</v>
      </c>
      <c r="B7871" s="1">
        <f>IF(C7871=0,IF(B7870=Protocol!$V$20,1,B7870+1),B7870)</f>
        <v>1</v>
      </c>
      <c r="C7871" s="1">
        <f>IF(C7870+1=Protocol!$V$21,0,C7870+1)</f>
        <v>4</v>
      </c>
      <c r="D7871" s="1">
        <f t="shared" si="261"/>
        <v>4</v>
      </c>
      <c r="E7871" s="1" t="str">
        <f>INDEX(Protocol[Mark],MATCH(C7871,Protocol[Step],0))</f>
        <v>3M2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542010004</v>
      </c>
      <c r="H7871" s="134">
        <f>Systematic[[#This Row],[SampleVariableLabel]]+100*Systematic[[#This Row],[State]]</f>
        <v>542010404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542</v>
      </c>
      <c r="B7872" s="1">
        <f>IF(C7872=0,IF(B7871=Protocol!$V$20,1,B7871+1),B7871)</f>
        <v>1</v>
      </c>
      <c r="C7872" s="1">
        <f>IF(C7871+1=Protocol!$V$21,0,C7871+1)</f>
        <v>5</v>
      </c>
      <c r="D7872" s="1">
        <f t="shared" si="261"/>
        <v>5</v>
      </c>
      <c r="E7872" s="1" t="str">
        <f>INDEX(Protocol[Mark],MATCH(C7872,Protocol[Step],0))</f>
        <v>M(c)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542010005</v>
      </c>
      <c r="H7872" s="134">
        <f>Systematic[[#This Row],[SampleVariableLabel]]+100*Systematic[[#This Row],[State]]</f>
        <v>542010505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542</v>
      </c>
      <c r="B7873" s="1">
        <f>IF(C7873=0,IF(B7872=Protocol!$V$20,1,B7872+1),B7872)</f>
        <v>1</v>
      </c>
      <c r="C7873" s="1">
        <f>IF(C7872+1=Protocol!$V$21,0,C7872+1)</f>
        <v>6</v>
      </c>
      <c r="D7873" s="1">
        <f t="shared" si="261"/>
        <v>6</v>
      </c>
      <c r="E7873" s="1" t="str">
        <f>INDEX(Protocol[Mark],MATCH(C7873,Protocol[Step],0))</f>
        <v>4P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542010006</v>
      </c>
      <c r="H7873" s="134">
        <f>Systematic[[#This Row],[SampleVariableLabel]]+100*Systematic[[#This Row],[State]]</f>
        <v>542010606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542</v>
      </c>
      <c r="B7874" s="1">
        <f>IF(C7874=0,IF(B7873=Protocol!$V$20,1,B7873+1),B7873)</f>
        <v>1</v>
      </c>
      <c r="C7874" s="1">
        <f>IF(C7873+1=Protocol!$V$21,0,C7873+1)</f>
        <v>7</v>
      </c>
      <c r="D7874" s="1">
        <f t="shared" si="261"/>
        <v>1</v>
      </c>
      <c r="E7874" s="1" t="str">
        <f>INDEX(Protocol[Mark],MATCH(C7874,Protocol[Step],0))</f>
        <v>5G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542010001</v>
      </c>
      <c r="H7874" s="134">
        <f>Systematic[[#This Row],[SampleVariableLabel]]+100*Systematic[[#This Row],[State]]</f>
        <v>542010701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542</v>
      </c>
      <c r="B7875" s="1">
        <f>IF(C7875=0,IF(B7874=Protocol!$V$20,1,B7874+1),B7874)</f>
        <v>1</v>
      </c>
      <c r="C7875" s="1">
        <f>IF(C7874+1=Protocol!$V$21,0,C7874+1)</f>
        <v>8</v>
      </c>
      <c r="D7875" s="1">
        <f t="shared" ref="D7875:D7938" si="263">IF(D7874=nVariables,1,D7874+1)</f>
        <v>2</v>
      </c>
      <c r="E7875" s="1" t="str">
        <f>INDEX(Protocol[Mark],MATCH(C7875,Protocol[Step],0))</f>
        <v>6S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542010002</v>
      </c>
      <c r="H7875" s="134">
        <f>Systematic[[#This Row],[SampleVariableLabel]]+100*Systematic[[#This Row],[State]]</f>
        <v>542010802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542</v>
      </c>
      <c r="B7876" s="1">
        <f>IF(C7876=0,IF(B7875=Protocol!$V$20,1,B7875+1),B7875)</f>
        <v>1</v>
      </c>
      <c r="C7876" s="1">
        <f>IF(C7875+1=Protocol!$V$21,0,C7875+1)</f>
        <v>9</v>
      </c>
      <c r="D7876" s="1">
        <f t="shared" si="263"/>
        <v>3</v>
      </c>
      <c r="E7876" s="1" t="str">
        <f>INDEX(Protocol[Mark],MATCH(C7876,Protocol[Step],0))</f>
        <v>7Gp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542010003</v>
      </c>
      <c r="H7876" s="134">
        <f>Systematic[[#This Row],[SampleVariableLabel]]+100*Systematic[[#This Row],[State]]</f>
        <v>542010903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542</v>
      </c>
      <c r="B7877" s="1">
        <f>IF(C7877=0,IF(B7876=Protocol!$V$20,1,B7876+1),B7876)</f>
        <v>1</v>
      </c>
      <c r="C7877" s="1">
        <f>IF(C7876+1=Protocol!$V$21,0,C7876+1)</f>
        <v>10</v>
      </c>
      <c r="D7877" s="1">
        <f t="shared" si="263"/>
        <v>4</v>
      </c>
      <c r="E7877" s="1" t="str">
        <f>INDEX(Protocol[Mark],MATCH(C7877,Protocol[Step],0))</f>
        <v>8U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542010004</v>
      </c>
      <c r="H7877" s="134">
        <f>Systematic[[#This Row],[SampleVariableLabel]]+100*Systematic[[#This Row],[State]]</f>
        <v>542011004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542</v>
      </c>
      <c r="B7878" s="1">
        <f>IF(C7878=0,IF(B7877=Protocol!$V$20,1,B7877+1),B7877)</f>
        <v>1</v>
      </c>
      <c r="C7878" s="1">
        <f>IF(C7877+1=Protocol!$V$21,0,C7877+1)</f>
        <v>11</v>
      </c>
      <c r="D7878" s="1">
        <f t="shared" si="263"/>
        <v>5</v>
      </c>
      <c r="E7878" s="1" t="str">
        <f>INDEX(Protocol[Mark],MATCH(C7878,Protocol[Step],0))</f>
        <v>9Rot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542010005</v>
      </c>
      <c r="H7878" s="134">
        <f>Systematic[[#This Row],[SampleVariableLabel]]+100*Systematic[[#This Row],[State]]</f>
        <v>542011105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542</v>
      </c>
      <c r="B7879" s="1">
        <f>IF(C7879=0,IF(B7878=Protocol!$V$20,1,B7878+1),B7878)</f>
        <v>1</v>
      </c>
      <c r="C7879" s="1">
        <f>IF(C7878+1=Protocol!$V$21,0,C7878+1)</f>
        <v>12</v>
      </c>
      <c r="D7879" s="1">
        <f t="shared" si="263"/>
        <v>6</v>
      </c>
      <c r="E7879" s="1" t="str">
        <f>INDEX(Protocol[Mark],MATCH(C7879,Protocol[Step],0))</f>
        <v>10Ama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542010006</v>
      </c>
      <c r="H7879" s="134">
        <f>Systematic[[#This Row],[SampleVariableLabel]]+100*Systematic[[#This Row],[State]]</f>
        <v>542011206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543</v>
      </c>
      <c r="B7880" s="1">
        <f>IF(C7880=0,IF(B7879=Protocol!$V$20,1,B7879+1),B7879)</f>
        <v>1</v>
      </c>
      <c r="C7880" s="1">
        <f>IF(C7879+1=Protocol!$V$21,0,C7879+1)</f>
        <v>0</v>
      </c>
      <c r="D7880" s="1">
        <f t="shared" si="263"/>
        <v>1</v>
      </c>
      <c r="E7880" s="1" t="str">
        <f>INDEX(Protocol[Mark],MATCH(C7880,Protocol[Step],0))</f>
        <v>0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543010001</v>
      </c>
      <c r="H7880" s="134">
        <f>Systematic[[#This Row],[SampleVariableLabel]]+100*Systematic[[#This Row],[State]]</f>
        <v>543010001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543</v>
      </c>
      <c r="B7881" s="1">
        <f>IF(C7881=0,IF(B7880=Protocol!$V$20,1,B7880+1),B7880)</f>
        <v>1</v>
      </c>
      <c r="C7881" s="1">
        <f>IF(C7880+1=Protocol!$V$21,0,C7880+1)</f>
        <v>1</v>
      </c>
      <c r="D7881" s="1">
        <f t="shared" si="263"/>
        <v>2</v>
      </c>
      <c r="E7881" s="1" t="str">
        <f>INDEX(Protocol[Mark],MATCH(C7881,Protocol[Step],0))</f>
        <v>1D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543010002</v>
      </c>
      <c r="H7881" s="134">
        <f>Systematic[[#This Row],[SampleVariableLabel]]+100*Systematic[[#This Row],[State]]</f>
        <v>543010102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543</v>
      </c>
      <c r="B7882" s="1">
        <f>IF(C7882=0,IF(B7881=Protocol!$V$20,1,B7881+1),B7881)</f>
        <v>1</v>
      </c>
      <c r="C7882" s="1">
        <f>IF(C7881+1=Protocol!$V$21,0,C7881+1)</f>
        <v>2</v>
      </c>
      <c r="D7882" s="1">
        <f t="shared" si="263"/>
        <v>3</v>
      </c>
      <c r="E7882" s="1" t="str">
        <f>INDEX(Protocol[Mark],MATCH(C7882,Protocol[Step],0))</f>
        <v>(M.1)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543010003</v>
      </c>
      <c r="H7882" s="134">
        <f>Systematic[[#This Row],[SampleVariableLabel]]+100*Systematic[[#This Row],[State]]</f>
        <v>543010203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543</v>
      </c>
      <c r="B7883" s="1">
        <f>IF(C7883=0,IF(B7882=Protocol!$V$20,1,B7882+1),B7882)</f>
        <v>1</v>
      </c>
      <c r="C7883" s="1">
        <f>IF(C7882+1=Protocol!$V$21,0,C7882+1)</f>
        <v>3</v>
      </c>
      <c r="D7883" s="1">
        <f t="shared" si="263"/>
        <v>4</v>
      </c>
      <c r="E7883" s="1" t="str">
        <f>INDEX(Protocol[Mark],MATCH(C7883,Protocol[Step],0))</f>
        <v>2Oct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543010004</v>
      </c>
      <c r="H7883" s="134">
        <f>Systematic[[#This Row],[SampleVariableLabel]]+100*Systematic[[#This Row],[State]]</f>
        <v>543010304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543</v>
      </c>
      <c r="B7884" s="1">
        <f>IF(C7884=0,IF(B7883=Protocol!$V$20,1,B7883+1),B7883)</f>
        <v>1</v>
      </c>
      <c r="C7884" s="1">
        <f>IF(C7883+1=Protocol!$V$21,0,C7883+1)</f>
        <v>4</v>
      </c>
      <c r="D7884" s="1">
        <f t="shared" si="263"/>
        <v>5</v>
      </c>
      <c r="E7884" s="1" t="str">
        <f>INDEX(Protocol[Mark],MATCH(C7884,Protocol[Step],0))</f>
        <v>3M2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543010005</v>
      </c>
      <c r="H7884" s="134">
        <f>Systematic[[#This Row],[SampleVariableLabel]]+100*Systematic[[#This Row],[State]]</f>
        <v>543010405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543</v>
      </c>
      <c r="B7885" s="1">
        <f>IF(C7885=0,IF(B7884=Protocol!$V$20,1,B7884+1),B7884)</f>
        <v>1</v>
      </c>
      <c r="C7885" s="1">
        <f>IF(C7884+1=Protocol!$V$21,0,C7884+1)</f>
        <v>5</v>
      </c>
      <c r="D7885" s="1">
        <f t="shared" si="263"/>
        <v>6</v>
      </c>
      <c r="E7885" s="1" t="str">
        <f>INDEX(Protocol[Mark],MATCH(C7885,Protocol[Step],0))</f>
        <v>M(c)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543010006</v>
      </c>
      <c r="H7885" s="134">
        <f>Systematic[[#This Row],[SampleVariableLabel]]+100*Systematic[[#This Row],[State]]</f>
        <v>543010506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543</v>
      </c>
      <c r="B7886" s="1">
        <f>IF(C7886=0,IF(B7885=Protocol!$V$20,1,B7885+1),B7885)</f>
        <v>1</v>
      </c>
      <c r="C7886" s="1">
        <f>IF(C7885+1=Protocol!$V$21,0,C7885+1)</f>
        <v>6</v>
      </c>
      <c r="D7886" s="1">
        <f t="shared" si="263"/>
        <v>1</v>
      </c>
      <c r="E7886" s="1" t="str">
        <f>INDEX(Protocol[Mark],MATCH(C7886,Protocol[Step],0))</f>
        <v>4P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543010001</v>
      </c>
      <c r="H7886" s="134">
        <f>Systematic[[#This Row],[SampleVariableLabel]]+100*Systematic[[#This Row],[State]]</f>
        <v>543010601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543</v>
      </c>
      <c r="B7887" s="1">
        <f>IF(C7887=0,IF(B7886=Protocol!$V$20,1,B7886+1),B7886)</f>
        <v>1</v>
      </c>
      <c r="C7887" s="1">
        <f>IF(C7886+1=Protocol!$V$21,0,C7886+1)</f>
        <v>7</v>
      </c>
      <c r="D7887" s="1">
        <f t="shared" si="263"/>
        <v>2</v>
      </c>
      <c r="E7887" s="1" t="str">
        <f>INDEX(Protocol[Mark],MATCH(C7887,Protocol[Step],0))</f>
        <v>5G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543010002</v>
      </c>
      <c r="H7887" s="134">
        <f>Systematic[[#This Row],[SampleVariableLabel]]+100*Systematic[[#This Row],[State]]</f>
        <v>543010702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543</v>
      </c>
      <c r="B7888" s="1">
        <f>IF(C7888=0,IF(B7887=Protocol!$V$20,1,B7887+1),B7887)</f>
        <v>1</v>
      </c>
      <c r="C7888" s="1">
        <f>IF(C7887+1=Protocol!$V$21,0,C7887+1)</f>
        <v>8</v>
      </c>
      <c r="D7888" s="1">
        <f t="shared" si="263"/>
        <v>3</v>
      </c>
      <c r="E7888" s="1" t="str">
        <f>INDEX(Protocol[Mark],MATCH(C7888,Protocol[Step],0))</f>
        <v>6S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543010003</v>
      </c>
      <c r="H7888" s="134">
        <f>Systematic[[#This Row],[SampleVariableLabel]]+100*Systematic[[#This Row],[State]]</f>
        <v>543010803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543</v>
      </c>
      <c r="B7889" s="1">
        <f>IF(C7889=0,IF(B7888=Protocol!$V$20,1,B7888+1),B7888)</f>
        <v>1</v>
      </c>
      <c r="C7889" s="1">
        <f>IF(C7888+1=Protocol!$V$21,0,C7888+1)</f>
        <v>9</v>
      </c>
      <c r="D7889" s="1">
        <f t="shared" si="263"/>
        <v>4</v>
      </c>
      <c r="E7889" s="1" t="str">
        <f>INDEX(Protocol[Mark],MATCH(C7889,Protocol[Step],0))</f>
        <v>7Gp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543010004</v>
      </c>
      <c r="H7889" s="134">
        <f>Systematic[[#This Row],[SampleVariableLabel]]+100*Systematic[[#This Row],[State]]</f>
        <v>543010904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543</v>
      </c>
      <c r="B7890" s="1">
        <f>IF(C7890=0,IF(B7889=Protocol!$V$20,1,B7889+1),B7889)</f>
        <v>1</v>
      </c>
      <c r="C7890" s="1">
        <f>IF(C7889+1=Protocol!$V$21,0,C7889+1)</f>
        <v>10</v>
      </c>
      <c r="D7890" s="1">
        <f t="shared" si="263"/>
        <v>5</v>
      </c>
      <c r="E7890" s="1" t="str">
        <f>INDEX(Protocol[Mark],MATCH(C7890,Protocol[Step],0))</f>
        <v>8U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543010005</v>
      </c>
      <c r="H7890" s="134">
        <f>Systematic[[#This Row],[SampleVariableLabel]]+100*Systematic[[#This Row],[State]]</f>
        <v>543011005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543</v>
      </c>
      <c r="B7891" s="1">
        <f>IF(C7891=0,IF(B7890=Protocol!$V$20,1,B7890+1),B7890)</f>
        <v>1</v>
      </c>
      <c r="C7891" s="1">
        <f>IF(C7890+1=Protocol!$V$21,0,C7890+1)</f>
        <v>11</v>
      </c>
      <c r="D7891" s="1">
        <f t="shared" si="263"/>
        <v>6</v>
      </c>
      <c r="E7891" s="1" t="str">
        <f>INDEX(Protocol[Mark],MATCH(C7891,Protocol[Step],0))</f>
        <v>9Rot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543010006</v>
      </c>
      <c r="H7891" s="134">
        <f>Systematic[[#This Row],[SampleVariableLabel]]+100*Systematic[[#This Row],[State]]</f>
        <v>543011106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543</v>
      </c>
      <c r="B7892" s="1">
        <f>IF(C7892=0,IF(B7891=Protocol!$V$20,1,B7891+1),B7891)</f>
        <v>1</v>
      </c>
      <c r="C7892" s="1">
        <f>IF(C7891+1=Protocol!$V$21,0,C7891+1)</f>
        <v>12</v>
      </c>
      <c r="D7892" s="1">
        <f t="shared" si="263"/>
        <v>1</v>
      </c>
      <c r="E7892" s="1" t="str">
        <f>INDEX(Protocol[Mark],MATCH(C7892,Protocol[Step],0))</f>
        <v>10Ama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543010001</v>
      </c>
      <c r="H7892" s="134">
        <f>Systematic[[#This Row],[SampleVariableLabel]]+100*Systematic[[#This Row],[State]]</f>
        <v>543011201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544</v>
      </c>
      <c r="B7893" s="1">
        <f>IF(C7893=0,IF(B7892=Protocol!$V$20,1,B7892+1),B7892)</f>
        <v>1</v>
      </c>
      <c r="C7893" s="1">
        <f>IF(C7892+1=Protocol!$V$21,0,C7892+1)</f>
        <v>0</v>
      </c>
      <c r="D7893" s="1">
        <f t="shared" si="263"/>
        <v>2</v>
      </c>
      <c r="E7893" s="1" t="str">
        <f>INDEX(Protocol[Mark],MATCH(C7893,Protocol[Step],0))</f>
        <v>0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544010002</v>
      </c>
      <c r="H7893" s="134">
        <f>Systematic[[#This Row],[SampleVariableLabel]]+100*Systematic[[#This Row],[State]]</f>
        <v>544010002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544</v>
      </c>
      <c r="B7894" s="1">
        <f>IF(C7894=0,IF(B7893=Protocol!$V$20,1,B7893+1),B7893)</f>
        <v>1</v>
      </c>
      <c r="C7894" s="1">
        <f>IF(C7893+1=Protocol!$V$21,0,C7893+1)</f>
        <v>1</v>
      </c>
      <c r="D7894" s="1">
        <f t="shared" si="263"/>
        <v>3</v>
      </c>
      <c r="E7894" s="1" t="str">
        <f>INDEX(Protocol[Mark],MATCH(C7894,Protocol[Step],0))</f>
        <v>1D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544010003</v>
      </c>
      <c r="H7894" s="134">
        <f>Systematic[[#This Row],[SampleVariableLabel]]+100*Systematic[[#This Row],[State]]</f>
        <v>544010103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544</v>
      </c>
      <c r="B7895" s="1">
        <f>IF(C7895=0,IF(B7894=Protocol!$V$20,1,B7894+1),B7894)</f>
        <v>1</v>
      </c>
      <c r="C7895" s="1">
        <f>IF(C7894+1=Protocol!$V$21,0,C7894+1)</f>
        <v>2</v>
      </c>
      <c r="D7895" s="1">
        <f t="shared" si="263"/>
        <v>4</v>
      </c>
      <c r="E7895" s="1" t="str">
        <f>INDEX(Protocol[Mark],MATCH(C7895,Protocol[Step],0))</f>
        <v>(M.1)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544010004</v>
      </c>
      <c r="H7895" s="134">
        <f>Systematic[[#This Row],[SampleVariableLabel]]+100*Systematic[[#This Row],[State]]</f>
        <v>544010204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544</v>
      </c>
      <c r="B7896" s="1">
        <f>IF(C7896=0,IF(B7895=Protocol!$V$20,1,B7895+1),B7895)</f>
        <v>1</v>
      </c>
      <c r="C7896" s="1">
        <f>IF(C7895+1=Protocol!$V$21,0,C7895+1)</f>
        <v>3</v>
      </c>
      <c r="D7896" s="1">
        <f t="shared" si="263"/>
        <v>5</v>
      </c>
      <c r="E7896" s="1" t="str">
        <f>INDEX(Protocol[Mark],MATCH(C7896,Protocol[Step],0))</f>
        <v>2Oct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544010005</v>
      </c>
      <c r="H7896" s="134">
        <f>Systematic[[#This Row],[SampleVariableLabel]]+100*Systematic[[#This Row],[State]]</f>
        <v>544010305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544</v>
      </c>
      <c r="B7897" s="1">
        <f>IF(C7897=0,IF(B7896=Protocol!$V$20,1,B7896+1),B7896)</f>
        <v>1</v>
      </c>
      <c r="C7897" s="1">
        <f>IF(C7896+1=Protocol!$V$21,0,C7896+1)</f>
        <v>4</v>
      </c>
      <c r="D7897" s="1">
        <f t="shared" si="263"/>
        <v>6</v>
      </c>
      <c r="E7897" s="1" t="str">
        <f>INDEX(Protocol[Mark],MATCH(C7897,Protocol[Step],0))</f>
        <v>3M2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544010006</v>
      </c>
      <c r="H7897" s="134">
        <f>Systematic[[#This Row],[SampleVariableLabel]]+100*Systematic[[#This Row],[State]]</f>
        <v>544010406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544</v>
      </c>
      <c r="B7898" s="1">
        <f>IF(C7898=0,IF(B7897=Protocol!$V$20,1,B7897+1),B7897)</f>
        <v>1</v>
      </c>
      <c r="C7898" s="1">
        <f>IF(C7897+1=Protocol!$V$21,0,C7897+1)</f>
        <v>5</v>
      </c>
      <c r="D7898" s="1">
        <f t="shared" si="263"/>
        <v>1</v>
      </c>
      <c r="E7898" s="1" t="str">
        <f>INDEX(Protocol[Mark],MATCH(C7898,Protocol[Step],0))</f>
        <v>M(c)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544010001</v>
      </c>
      <c r="H7898" s="134">
        <f>Systematic[[#This Row],[SampleVariableLabel]]+100*Systematic[[#This Row],[State]]</f>
        <v>544010501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544</v>
      </c>
      <c r="B7899" s="1">
        <f>IF(C7899=0,IF(B7898=Protocol!$V$20,1,B7898+1),B7898)</f>
        <v>1</v>
      </c>
      <c r="C7899" s="1">
        <f>IF(C7898+1=Protocol!$V$21,0,C7898+1)</f>
        <v>6</v>
      </c>
      <c r="D7899" s="1">
        <f t="shared" si="263"/>
        <v>2</v>
      </c>
      <c r="E7899" s="1" t="str">
        <f>INDEX(Protocol[Mark],MATCH(C7899,Protocol[Step],0))</f>
        <v>4P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544010002</v>
      </c>
      <c r="H7899" s="134">
        <f>Systematic[[#This Row],[SampleVariableLabel]]+100*Systematic[[#This Row],[State]]</f>
        <v>544010602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544</v>
      </c>
      <c r="B7900" s="1">
        <f>IF(C7900=0,IF(B7899=Protocol!$V$20,1,B7899+1),B7899)</f>
        <v>1</v>
      </c>
      <c r="C7900" s="1">
        <f>IF(C7899+1=Protocol!$V$21,0,C7899+1)</f>
        <v>7</v>
      </c>
      <c r="D7900" s="1">
        <f t="shared" si="263"/>
        <v>3</v>
      </c>
      <c r="E7900" s="1" t="str">
        <f>INDEX(Protocol[Mark],MATCH(C7900,Protocol[Step],0))</f>
        <v>5G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544010003</v>
      </c>
      <c r="H7900" s="134">
        <f>Systematic[[#This Row],[SampleVariableLabel]]+100*Systematic[[#This Row],[State]]</f>
        <v>544010703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544</v>
      </c>
      <c r="B7901" s="1">
        <f>IF(C7901=0,IF(B7900=Protocol!$V$20,1,B7900+1),B7900)</f>
        <v>1</v>
      </c>
      <c r="C7901" s="1">
        <f>IF(C7900+1=Protocol!$V$21,0,C7900+1)</f>
        <v>8</v>
      </c>
      <c r="D7901" s="1">
        <f t="shared" si="263"/>
        <v>4</v>
      </c>
      <c r="E7901" s="1" t="str">
        <f>INDEX(Protocol[Mark],MATCH(C7901,Protocol[Step],0))</f>
        <v>6S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544010004</v>
      </c>
      <c r="H7901" s="134">
        <f>Systematic[[#This Row],[SampleVariableLabel]]+100*Systematic[[#This Row],[State]]</f>
        <v>544010804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544</v>
      </c>
      <c r="B7902" s="1">
        <f>IF(C7902=0,IF(B7901=Protocol!$V$20,1,B7901+1),B7901)</f>
        <v>1</v>
      </c>
      <c r="C7902" s="1">
        <f>IF(C7901+1=Protocol!$V$21,0,C7901+1)</f>
        <v>9</v>
      </c>
      <c r="D7902" s="1">
        <f t="shared" si="263"/>
        <v>5</v>
      </c>
      <c r="E7902" s="1" t="str">
        <f>INDEX(Protocol[Mark],MATCH(C7902,Protocol[Step],0))</f>
        <v>7Gp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544010005</v>
      </c>
      <c r="H7902" s="134">
        <f>Systematic[[#This Row],[SampleVariableLabel]]+100*Systematic[[#This Row],[State]]</f>
        <v>544010905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544</v>
      </c>
      <c r="B7903" s="1">
        <f>IF(C7903=0,IF(B7902=Protocol!$V$20,1,B7902+1),B7902)</f>
        <v>1</v>
      </c>
      <c r="C7903" s="1">
        <f>IF(C7902+1=Protocol!$V$21,0,C7902+1)</f>
        <v>10</v>
      </c>
      <c r="D7903" s="1">
        <f t="shared" si="263"/>
        <v>6</v>
      </c>
      <c r="E7903" s="1" t="str">
        <f>INDEX(Protocol[Mark],MATCH(C7903,Protocol[Step],0))</f>
        <v>8U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544010006</v>
      </c>
      <c r="H7903" s="134">
        <f>Systematic[[#This Row],[SampleVariableLabel]]+100*Systematic[[#This Row],[State]]</f>
        <v>544011006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544</v>
      </c>
      <c r="B7904" s="1">
        <f>IF(C7904=0,IF(B7903=Protocol!$V$20,1,B7903+1),B7903)</f>
        <v>1</v>
      </c>
      <c r="C7904" s="1">
        <f>IF(C7903+1=Protocol!$V$21,0,C7903+1)</f>
        <v>11</v>
      </c>
      <c r="D7904" s="1">
        <f t="shared" si="263"/>
        <v>1</v>
      </c>
      <c r="E7904" s="1" t="str">
        <f>INDEX(Protocol[Mark],MATCH(C7904,Protocol[Step],0))</f>
        <v>9Rot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544010001</v>
      </c>
      <c r="H7904" s="134">
        <f>Systematic[[#This Row],[SampleVariableLabel]]+100*Systematic[[#This Row],[State]]</f>
        <v>544011101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544</v>
      </c>
      <c r="B7905" s="1">
        <f>IF(C7905=0,IF(B7904=Protocol!$V$20,1,B7904+1),B7904)</f>
        <v>1</v>
      </c>
      <c r="C7905" s="1">
        <f>IF(C7904+1=Protocol!$V$21,0,C7904+1)</f>
        <v>12</v>
      </c>
      <c r="D7905" s="1">
        <f t="shared" si="263"/>
        <v>2</v>
      </c>
      <c r="E7905" s="1" t="str">
        <f>INDEX(Protocol[Mark],MATCH(C7905,Protocol[Step],0))</f>
        <v>10Ama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544010002</v>
      </c>
      <c r="H7905" s="134">
        <f>Systematic[[#This Row],[SampleVariableLabel]]+100*Systematic[[#This Row],[State]]</f>
        <v>544011202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545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0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545010003</v>
      </c>
      <c r="H7906" s="134">
        <f>Systematic[[#This Row],[SampleVariableLabel]]+100*Systematic[[#This Row],[State]]</f>
        <v>545010003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545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545010004</v>
      </c>
      <c r="H7907" s="134">
        <f>Systematic[[#This Row],[SampleVariableLabel]]+100*Systematic[[#This Row],[State]]</f>
        <v>545010104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545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(M.1)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545010005</v>
      </c>
      <c r="H7908" s="134">
        <f>Systematic[[#This Row],[SampleVariableLabel]]+100*Systematic[[#This Row],[State]]</f>
        <v>545010205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545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2Oct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545010006</v>
      </c>
      <c r="H7909" s="134">
        <f>Systematic[[#This Row],[SampleVariableLabel]]+100*Systematic[[#This Row],[State]]</f>
        <v>545010306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545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3M2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545010001</v>
      </c>
      <c r="H7910" s="134">
        <f>Systematic[[#This Row],[SampleVariableLabel]]+100*Systematic[[#This Row],[State]]</f>
        <v>545010401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545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M(c)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545010002</v>
      </c>
      <c r="H7911" s="134">
        <f>Systematic[[#This Row],[SampleVariableLabel]]+100*Systematic[[#This Row],[State]]</f>
        <v>545010502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545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4P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545010003</v>
      </c>
      <c r="H7912" s="134">
        <f>Systematic[[#This Row],[SampleVariableLabel]]+100*Systematic[[#This Row],[State]]</f>
        <v>545010603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545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5G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545010004</v>
      </c>
      <c r="H7913" s="134">
        <f>Systematic[[#This Row],[SampleVariableLabel]]+100*Systematic[[#This Row],[State]]</f>
        <v>545010704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545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6S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545010005</v>
      </c>
      <c r="H7914" s="134">
        <f>Systematic[[#This Row],[SampleVariableLabel]]+100*Systematic[[#This Row],[State]]</f>
        <v>545010805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545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7Gp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545010006</v>
      </c>
      <c r="H7915" s="134">
        <f>Systematic[[#This Row],[SampleVariableLabel]]+100*Systematic[[#This Row],[State]]</f>
        <v>545010906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545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8U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545010001</v>
      </c>
      <c r="H7916" s="134">
        <f>Systematic[[#This Row],[SampleVariableLabel]]+100*Systematic[[#This Row],[State]]</f>
        <v>545011001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545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9Rot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545010002</v>
      </c>
      <c r="H7917" s="134">
        <f>Systematic[[#This Row],[SampleVariableLabel]]+100*Systematic[[#This Row],[State]]</f>
        <v>545011102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545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10Ama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545010003</v>
      </c>
      <c r="H7918" s="134">
        <f>Systematic[[#This Row],[SampleVariableLabel]]+100*Systematic[[#This Row],[State]]</f>
        <v>545011203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546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0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546010004</v>
      </c>
      <c r="H7919" s="134">
        <f>Systematic[[#This Row],[SampleVariableLabel]]+100*Systematic[[#This Row],[State]]</f>
        <v>546010004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546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1D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546010005</v>
      </c>
      <c r="H7920" s="134">
        <f>Systematic[[#This Row],[SampleVariableLabel]]+100*Systematic[[#This Row],[State]]</f>
        <v>546010105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546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(M.1)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546010006</v>
      </c>
      <c r="H7921" s="134">
        <f>Systematic[[#This Row],[SampleVariableLabel]]+100*Systematic[[#This Row],[State]]</f>
        <v>546010206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546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2Oct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546010001</v>
      </c>
      <c r="H7922" s="134">
        <f>Systematic[[#This Row],[SampleVariableLabel]]+100*Systematic[[#This Row],[State]]</f>
        <v>546010301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546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3M2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546010002</v>
      </c>
      <c r="H7923" s="134">
        <f>Systematic[[#This Row],[SampleVariableLabel]]+100*Systematic[[#This Row],[State]]</f>
        <v>546010402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546</v>
      </c>
      <c r="B7924" s="1">
        <f>IF(C7924=0,IF(B7923=Protocol!$V$20,1,B7923+1),B7923)</f>
        <v>1</v>
      </c>
      <c r="C7924" s="1">
        <f>IF(C7923+1=Protocol!$V$21,0,C7923+1)</f>
        <v>5</v>
      </c>
      <c r="D7924" s="1">
        <f t="shared" si="263"/>
        <v>3</v>
      </c>
      <c r="E7924" s="1" t="str">
        <f>INDEX(Protocol[Mark],MATCH(C7924,Protocol[Step],0))</f>
        <v>M(c)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546010003</v>
      </c>
      <c r="H7924" s="134">
        <f>Systematic[[#This Row],[SampleVariableLabel]]+100*Systematic[[#This Row],[State]]</f>
        <v>546010503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546</v>
      </c>
      <c r="B7925" s="1">
        <f>IF(C7925=0,IF(B7924=Protocol!$V$20,1,B7924+1),B7924)</f>
        <v>1</v>
      </c>
      <c r="C7925" s="1">
        <f>IF(C7924+1=Protocol!$V$21,0,C7924+1)</f>
        <v>6</v>
      </c>
      <c r="D7925" s="1">
        <f t="shared" si="263"/>
        <v>4</v>
      </c>
      <c r="E7925" s="1" t="str">
        <f>INDEX(Protocol[Mark],MATCH(C7925,Protocol[Step],0))</f>
        <v>4P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546010004</v>
      </c>
      <c r="H7925" s="134">
        <f>Systematic[[#This Row],[SampleVariableLabel]]+100*Systematic[[#This Row],[State]]</f>
        <v>546010604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546</v>
      </c>
      <c r="B7926" s="1">
        <f>IF(C7926=0,IF(B7925=Protocol!$V$20,1,B7925+1),B7925)</f>
        <v>1</v>
      </c>
      <c r="C7926" s="1">
        <f>IF(C7925+1=Protocol!$V$21,0,C7925+1)</f>
        <v>7</v>
      </c>
      <c r="D7926" s="1">
        <f t="shared" si="263"/>
        <v>5</v>
      </c>
      <c r="E7926" s="1" t="str">
        <f>INDEX(Protocol[Mark],MATCH(C7926,Protocol[Step],0))</f>
        <v>5G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546010005</v>
      </c>
      <c r="H7926" s="134">
        <f>Systematic[[#This Row],[SampleVariableLabel]]+100*Systematic[[#This Row],[State]]</f>
        <v>546010705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546</v>
      </c>
      <c r="B7927" s="1">
        <f>IF(C7927=0,IF(B7926=Protocol!$V$20,1,B7926+1),B7926)</f>
        <v>1</v>
      </c>
      <c r="C7927" s="1">
        <f>IF(C7926+1=Protocol!$V$21,0,C7926+1)</f>
        <v>8</v>
      </c>
      <c r="D7927" s="1">
        <f t="shared" si="263"/>
        <v>6</v>
      </c>
      <c r="E7927" s="1" t="str">
        <f>INDEX(Protocol[Mark],MATCH(C7927,Protocol[Step],0))</f>
        <v>6S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546010006</v>
      </c>
      <c r="H7927" s="134">
        <f>Systematic[[#This Row],[SampleVariableLabel]]+100*Systematic[[#This Row],[State]]</f>
        <v>546010806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546</v>
      </c>
      <c r="B7928" s="1">
        <f>IF(C7928=0,IF(B7927=Protocol!$V$20,1,B7927+1),B7927)</f>
        <v>1</v>
      </c>
      <c r="C7928" s="1">
        <f>IF(C7927+1=Protocol!$V$21,0,C7927+1)</f>
        <v>9</v>
      </c>
      <c r="D7928" s="1">
        <f t="shared" si="263"/>
        <v>1</v>
      </c>
      <c r="E7928" s="1" t="str">
        <f>INDEX(Protocol[Mark],MATCH(C7928,Protocol[Step],0))</f>
        <v>7Gp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546010001</v>
      </c>
      <c r="H7928" s="134">
        <f>Systematic[[#This Row],[SampleVariableLabel]]+100*Systematic[[#This Row],[State]]</f>
        <v>546010901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546</v>
      </c>
      <c r="B7929" s="1">
        <f>IF(C7929=0,IF(B7928=Protocol!$V$20,1,B7928+1),B7928)</f>
        <v>1</v>
      </c>
      <c r="C7929" s="1">
        <f>IF(C7928+1=Protocol!$V$21,0,C7928+1)</f>
        <v>10</v>
      </c>
      <c r="D7929" s="1">
        <f t="shared" si="263"/>
        <v>2</v>
      </c>
      <c r="E7929" s="1" t="str">
        <f>INDEX(Protocol[Mark],MATCH(C7929,Protocol[Step],0))</f>
        <v>8U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546010002</v>
      </c>
      <c r="H7929" s="134">
        <f>Systematic[[#This Row],[SampleVariableLabel]]+100*Systematic[[#This Row],[State]]</f>
        <v>546011002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546</v>
      </c>
      <c r="B7930" s="1">
        <f>IF(C7930=0,IF(B7929=Protocol!$V$20,1,B7929+1),B7929)</f>
        <v>1</v>
      </c>
      <c r="C7930" s="1">
        <f>IF(C7929+1=Protocol!$V$21,0,C7929+1)</f>
        <v>11</v>
      </c>
      <c r="D7930" s="1">
        <f t="shared" si="263"/>
        <v>3</v>
      </c>
      <c r="E7930" s="1" t="str">
        <f>INDEX(Protocol[Mark],MATCH(C7930,Protocol[Step],0))</f>
        <v>9Rot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546010003</v>
      </c>
      <c r="H7930" s="134">
        <f>Systematic[[#This Row],[SampleVariableLabel]]+100*Systematic[[#This Row],[State]]</f>
        <v>546011103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546</v>
      </c>
      <c r="B7931" s="1">
        <f>IF(C7931=0,IF(B7930=Protocol!$V$20,1,B7930+1),B7930)</f>
        <v>1</v>
      </c>
      <c r="C7931" s="1">
        <f>IF(C7930+1=Protocol!$V$21,0,C7930+1)</f>
        <v>12</v>
      </c>
      <c r="D7931" s="1">
        <f t="shared" si="263"/>
        <v>4</v>
      </c>
      <c r="E7931" s="1" t="str">
        <f>INDEX(Protocol[Mark],MATCH(C7931,Protocol[Step],0))</f>
        <v>10Ama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546010004</v>
      </c>
      <c r="H7931" s="134">
        <f>Systematic[[#This Row],[SampleVariableLabel]]+100*Systematic[[#This Row],[State]]</f>
        <v>546011204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547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0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547010005</v>
      </c>
      <c r="H7932" s="134">
        <f>Systematic[[#This Row],[SampleVariableLabel]]+100*Systematic[[#This Row],[State]]</f>
        <v>547010005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547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1D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547010006</v>
      </c>
      <c r="H7933" s="134">
        <f>Systematic[[#This Row],[SampleVariableLabel]]+100*Systematic[[#This Row],[State]]</f>
        <v>547010106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547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(M.1)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547010001</v>
      </c>
      <c r="H7934" s="134">
        <f>Systematic[[#This Row],[SampleVariableLabel]]+100*Systematic[[#This Row],[State]]</f>
        <v>547010201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547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2Oct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547010002</v>
      </c>
      <c r="H7935" s="134">
        <f>Systematic[[#This Row],[SampleVariableLabel]]+100*Systematic[[#This Row],[State]]</f>
        <v>547010302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547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3M2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547010003</v>
      </c>
      <c r="H7936" s="134">
        <f>Systematic[[#This Row],[SampleVariableLabel]]+100*Systematic[[#This Row],[State]]</f>
        <v>547010403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547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M(c)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547010004</v>
      </c>
      <c r="H7937" s="134">
        <f>Systematic[[#This Row],[SampleVariableLabel]]+100*Systematic[[#This Row],[State]]</f>
        <v>547010504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547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4P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547010005</v>
      </c>
      <c r="H7938" s="134">
        <f>Systematic[[#This Row],[SampleVariableLabel]]+100*Systematic[[#This Row],[State]]</f>
        <v>547010605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547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5G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547010006</v>
      </c>
      <c r="H7939" s="134">
        <f>Systematic[[#This Row],[SampleVariableLabel]]+100*Systematic[[#This Row],[State]]</f>
        <v>547010706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547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6S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547010001</v>
      </c>
      <c r="H7940" s="134">
        <f>Systematic[[#This Row],[SampleVariableLabel]]+100*Systematic[[#This Row],[State]]</f>
        <v>547010801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547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7Gp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547010002</v>
      </c>
      <c r="H7941" s="134">
        <f>Systematic[[#This Row],[SampleVariableLabel]]+100*Systematic[[#This Row],[State]]</f>
        <v>547010902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547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8U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547010003</v>
      </c>
      <c r="H7942" s="134">
        <f>Systematic[[#This Row],[SampleVariableLabel]]+100*Systematic[[#This Row],[State]]</f>
        <v>547011003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547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9Rot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547010004</v>
      </c>
      <c r="H7943" s="134">
        <f>Systematic[[#This Row],[SampleVariableLabel]]+100*Systematic[[#This Row],[State]]</f>
        <v>547011104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547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10Ama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547010005</v>
      </c>
      <c r="H7944" s="134">
        <f>Systematic[[#This Row],[SampleVariableLabel]]+100*Systematic[[#This Row],[State]]</f>
        <v>547011205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548</v>
      </c>
      <c r="B7945" s="1">
        <f>IF(C7945=0,IF(B7944=Protocol!$V$20,1,B7944+1),B7944)</f>
        <v>1</v>
      </c>
      <c r="C7945" s="1">
        <f>IF(C7944+1=Protocol!$V$21,0,C7944+1)</f>
        <v>0</v>
      </c>
      <c r="D7945" s="1">
        <f t="shared" si="265"/>
        <v>6</v>
      </c>
      <c r="E7945" s="1" t="str">
        <f>INDEX(Protocol[Mark],MATCH(C7945,Protocol[Step],0))</f>
        <v>0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548010006</v>
      </c>
      <c r="H7945" s="134">
        <f>Systematic[[#This Row],[SampleVariableLabel]]+100*Systematic[[#This Row],[State]]</f>
        <v>548010006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548</v>
      </c>
      <c r="B7946" s="1">
        <f>IF(C7946=0,IF(B7945=Protocol!$V$20,1,B7945+1),B7945)</f>
        <v>1</v>
      </c>
      <c r="C7946" s="1">
        <f>IF(C7945+1=Protocol!$V$21,0,C7945+1)</f>
        <v>1</v>
      </c>
      <c r="D7946" s="1">
        <f t="shared" si="265"/>
        <v>1</v>
      </c>
      <c r="E7946" s="1" t="str">
        <f>INDEX(Protocol[Mark],MATCH(C7946,Protocol[Step],0))</f>
        <v>1D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548010001</v>
      </c>
      <c r="H7946" s="134">
        <f>Systematic[[#This Row],[SampleVariableLabel]]+100*Systematic[[#This Row],[State]]</f>
        <v>548010101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548</v>
      </c>
      <c r="B7947" s="1">
        <f>IF(C7947=0,IF(B7946=Protocol!$V$20,1,B7946+1),B7946)</f>
        <v>1</v>
      </c>
      <c r="C7947" s="1">
        <f>IF(C7946+1=Protocol!$V$21,0,C7946+1)</f>
        <v>2</v>
      </c>
      <c r="D7947" s="1">
        <f t="shared" si="265"/>
        <v>2</v>
      </c>
      <c r="E7947" s="1" t="str">
        <f>INDEX(Protocol[Mark],MATCH(C7947,Protocol[Step],0))</f>
        <v>(M.1)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548010002</v>
      </c>
      <c r="H7947" s="134">
        <f>Systematic[[#This Row],[SampleVariableLabel]]+100*Systematic[[#This Row],[State]]</f>
        <v>548010202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548</v>
      </c>
      <c r="B7948" s="1">
        <f>IF(C7948=0,IF(B7947=Protocol!$V$20,1,B7947+1),B7947)</f>
        <v>1</v>
      </c>
      <c r="C7948" s="1">
        <f>IF(C7947+1=Protocol!$V$21,0,C7947+1)</f>
        <v>3</v>
      </c>
      <c r="D7948" s="1">
        <f t="shared" si="265"/>
        <v>3</v>
      </c>
      <c r="E7948" s="1" t="str">
        <f>INDEX(Protocol[Mark],MATCH(C7948,Protocol[Step],0))</f>
        <v>2Oct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548010003</v>
      </c>
      <c r="H7948" s="134">
        <f>Systematic[[#This Row],[SampleVariableLabel]]+100*Systematic[[#This Row],[State]]</f>
        <v>548010303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548</v>
      </c>
      <c r="B7949" s="1">
        <f>IF(C7949=0,IF(B7948=Protocol!$V$20,1,B7948+1),B7948)</f>
        <v>1</v>
      </c>
      <c r="C7949" s="1">
        <f>IF(C7948+1=Protocol!$V$21,0,C7948+1)</f>
        <v>4</v>
      </c>
      <c r="D7949" s="1">
        <f t="shared" si="265"/>
        <v>4</v>
      </c>
      <c r="E7949" s="1" t="str">
        <f>INDEX(Protocol[Mark],MATCH(C7949,Protocol[Step],0))</f>
        <v>3M2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548010004</v>
      </c>
      <c r="H7949" s="134">
        <f>Systematic[[#This Row],[SampleVariableLabel]]+100*Systematic[[#This Row],[State]]</f>
        <v>548010404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548</v>
      </c>
      <c r="B7950" s="1">
        <f>IF(C7950=0,IF(B7949=Protocol!$V$20,1,B7949+1),B7949)</f>
        <v>1</v>
      </c>
      <c r="C7950" s="1">
        <f>IF(C7949+1=Protocol!$V$21,0,C7949+1)</f>
        <v>5</v>
      </c>
      <c r="D7950" s="1">
        <f t="shared" si="265"/>
        <v>5</v>
      </c>
      <c r="E7950" s="1" t="str">
        <f>INDEX(Protocol[Mark],MATCH(C7950,Protocol[Step],0))</f>
        <v>M(c)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548010005</v>
      </c>
      <c r="H7950" s="134">
        <f>Systematic[[#This Row],[SampleVariableLabel]]+100*Systematic[[#This Row],[State]]</f>
        <v>548010505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548</v>
      </c>
      <c r="B7951" s="1">
        <f>IF(C7951=0,IF(B7950=Protocol!$V$20,1,B7950+1),B7950)</f>
        <v>1</v>
      </c>
      <c r="C7951" s="1">
        <f>IF(C7950+1=Protocol!$V$21,0,C7950+1)</f>
        <v>6</v>
      </c>
      <c r="D7951" s="1">
        <f t="shared" si="265"/>
        <v>6</v>
      </c>
      <c r="E7951" s="1" t="str">
        <f>INDEX(Protocol[Mark],MATCH(C7951,Protocol[Step],0))</f>
        <v>4P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548010006</v>
      </c>
      <c r="H7951" s="134">
        <f>Systematic[[#This Row],[SampleVariableLabel]]+100*Systematic[[#This Row],[State]]</f>
        <v>548010606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548</v>
      </c>
      <c r="B7952" s="1">
        <f>IF(C7952=0,IF(B7951=Protocol!$V$20,1,B7951+1),B7951)</f>
        <v>1</v>
      </c>
      <c r="C7952" s="1">
        <f>IF(C7951+1=Protocol!$V$21,0,C7951+1)</f>
        <v>7</v>
      </c>
      <c r="D7952" s="1">
        <f t="shared" si="265"/>
        <v>1</v>
      </c>
      <c r="E7952" s="1" t="str">
        <f>INDEX(Protocol[Mark],MATCH(C7952,Protocol[Step],0))</f>
        <v>5G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548010001</v>
      </c>
      <c r="H7952" s="134">
        <f>Systematic[[#This Row],[SampleVariableLabel]]+100*Systematic[[#This Row],[State]]</f>
        <v>548010701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548</v>
      </c>
      <c r="B7953" s="1">
        <f>IF(C7953=0,IF(B7952=Protocol!$V$20,1,B7952+1),B7952)</f>
        <v>1</v>
      </c>
      <c r="C7953" s="1">
        <f>IF(C7952+1=Protocol!$V$21,0,C7952+1)</f>
        <v>8</v>
      </c>
      <c r="D7953" s="1">
        <f t="shared" si="265"/>
        <v>2</v>
      </c>
      <c r="E7953" s="1" t="str">
        <f>INDEX(Protocol[Mark],MATCH(C7953,Protocol[Step],0))</f>
        <v>6S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548010002</v>
      </c>
      <c r="H7953" s="134">
        <f>Systematic[[#This Row],[SampleVariableLabel]]+100*Systematic[[#This Row],[State]]</f>
        <v>548010802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548</v>
      </c>
      <c r="B7954" s="1">
        <f>IF(C7954=0,IF(B7953=Protocol!$V$20,1,B7953+1),B7953)</f>
        <v>1</v>
      </c>
      <c r="C7954" s="1">
        <f>IF(C7953+1=Protocol!$V$21,0,C7953+1)</f>
        <v>9</v>
      </c>
      <c r="D7954" s="1">
        <f t="shared" si="265"/>
        <v>3</v>
      </c>
      <c r="E7954" s="1" t="str">
        <f>INDEX(Protocol[Mark],MATCH(C7954,Protocol[Step],0))</f>
        <v>7Gp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548010003</v>
      </c>
      <c r="H7954" s="134">
        <f>Systematic[[#This Row],[SampleVariableLabel]]+100*Systematic[[#This Row],[State]]</f>
        <v>548010903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548</v>
      </c>
      <c r="B7955" s="1">
        <f>IF(C7955=0,IF(B7954=Protocol!$V$20,1,B7954+1),B7954)</f>
        <v>1</v>
      </c>
      <c r="C7955" s="1">
        <f>IF(C7954+1=Protocol!$V$21,0,C7954+1)</f>
        <v>10</v>
      </c>
      <c r="D7955" s="1">
        <f t="shared" si="265"/>
        <v>4</v>
      </c>
      <c r="E7955" s="1" t="str">
        <f>INDEX(Protocol[Mark],MATCH(C7955,Protocol[Step],0))</f>
        <v>8U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548010004</v>
      </c>
      <c r="H7955" s="134">
        <f>Systematic[[#This Row],[SampleVariableLabel]]+100*Systematic[[#This Row],[State]]</f>
        <v>548011004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548</v>
      </c>
      <c r="B7956" s="1">
        <f>IF(C7956=0,IF(B7955=Protocol!$V$20,1,B7955+1),B7955)</f>
        <v>1</v>
      </c>
      <c r="C7956" s="1">
        <f>IF(C7955+1=Protocol!$V$21,0,C7955+1)</f>
        <v>11</v>
      </c>
      <c r="D7956" s="1">
        <f t="shared" si="265"/>
        <v>5</v>
      </c>
      <c r="E7956" s="1" t="str">
        <f>INDEX(Protocol[Mark],MATCH(C7956,Protocol[Step],0))</f>
        <v>9Rot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548010005</v>
      </c>
      <c r="H7956" s="134">
        <f>Systematic[[#This Row],[SampleVariableLabel]]+100*Systematic[[#This Row],[State]]</f>
        <v>548011105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548</v>
      </c>
      <c r="B7957" s="1">
        <f>IF(C7957=0,IF(B7956=Protocol!$V$20,1,B7956+1),B7956)</f>
        <v>1</v>
      </c>
      <c r="C7957" s="1">
        <f>IF(C7956+1=Protocol!$V$21,0,C7956+1)</f>
        <v>12</v>
      </c>
      <c r="D7957" s="1">
        <f t="shared" si="265"/>
        <v>6</v>
      </c>
      <c r="E7957" s="1" t="str">
        <f>INDEX(Protocol[Mark],MATCH(C7957,Protocol[Step],0))</f>
        <v>10Ama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548010006</v>
      </c>
      <c r="H7957" s="134">
        <f>Systematic[[#This Row],[SampleVariableLabel]]+100*Systematic[[#This Row],[State]]</f>
        <v>548011206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549</v>
      </c>
      <c r="B7958" s="1">
        <f>IF(C7958=0,IF(B7957=Protocol!$V$20,1,B7957+1),B7957)</f>
        <v>1</v>
      </c>
      <c r="C7958" s="1">
        <f>IF(C7957+1=Protocol!$V$21,0,C7957+1)</f>
        <v>0</v>
      </c>
      <c r="D7958" s="1">
        <f t="shared" si="265"/>
        <v>1</v>
      </c>
      <c r="E7958" s="1" t="str">
        <f>INDEX(Protocol[Mark],MATCH(C7958,Protocol[Step],0))</f>
        <v>0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549010001</v>
      </c>
      <c r="H7958" s="134">
        <f>Systematic[[#This Row],[SampleVariableLabel]]+100*Systematic[[#This Row],[State]]</f>
        <v>549010001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549</v>
      </c>
      <c r="B7959" s="1">
        <f>IF(C7959=0,IF(B7958=Protocol!$V$20,1,B7958+1),B7958)</f>
        <v>1</v>
      </c>
      <c r="C7959" s="1">
        <f>IF(C7958+1=Protocol!$V$21,0,C7958+1)</f>
        <v>1</v>
      </c>
      <c r="D7959" s="1">
        <f t="shared" si="265"/>
        <v>2</v>
      </c>
      <c r="E7959" s="1" t="str">
        <f>INDEX(Protocol[Mark],MATCH(C7959,Protocol[Step],0))</f>
        <v>1D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549010002</v>
      </c>
      <c r="H7959" s="134">
        <f>Systematic[[#This Row],[SampleVariableLabel]]+100*Systematic[[#This Row],[State]]</f>
        <v>549010102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549</v>
      </c>
      <c r="B7960" s="1">
        <f>IF(C7960=0,IF(B7959=Protocol!$V$20,1,B7959+1),B7959)</f>
        <v>1</v>
      </c>
      <c r="C7960" s="1">
        <f>IF(C7959+1=Protocol!$V$21,0,C7959+1)</f>
        <v>2</v>
      </c>
      <c r="D7960" s="1">
        <f t="shared" si="265"/>
        <v>3</v>
      </c>
      <c r="E7960" s="1" t="str">
        <f>INDEX(Protocol[Mark],MATCH(C7960,Protocol[Step],0))</f>
        <v>(M.1)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549010003</v>
      </c>
      <c r="H7960" s="134">
        <f>Systematic[[#This Row],[SampleVariableLabel]]+100*Systematic[[#This Row],[State]]</f>
        <v>549010203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549</v>
      </c>
      <c r="B7961" s="1">
        <f>IF(C7961=0,IF(B7960=Protocol!$V$20,1,B7960+1),B7960)</f>
        <v>1</v>
      </c>
      <c r="C7961" s="1">
        <f>IF(C7960+1=Protocol!$V$21,0,C7960+1)</f>
        <v>3</v>
      </c>
      <c r="D7961" s="1">
        <f t="shared" si="265"/>
        <v>4</v>
      </c>
      <c r="E7961" s="1" t="str">
        <f>INDEX(Protocol[Mark],MATCH(C7961,Protocol[Step],0))</f>
        <v>2Oct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549010004</v>
      </c>
      <c r="H7961" s="134">
        <f>Systematic[[#This Row],[SampleVariableLabel]]+100*Systematic[[#This Row],[State]]</f>
        <v>549010304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549</v>
      </c>
      <c r="B7962" s="1">
        <f>IF(C7962=0,IF(B7961=Protocol!$V$20,1,B7961+1),B7961)</f>
        <v>1</v>
      </c>
      <c r="C7962" s="1">
        <f>IF(C7961+1=Protocol!$V$21,0,C7961+1)</f>
        <v>4</v>
      </c>
      <c r="D7962" s="1">
        <f t="shared" si="265"/>
        <v>5</v>
      </c>
      <c r="E7962" s="1" t="str">
        <f>INDEX(Protocol[Mark],MATCH(C7962,Protocol[Step],0))</f>
        <v>3M2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549010005</v>
      </c>
      <c r="H7962" s="134">
        <f>Systematic[[#This Row],[SampleVariableLabel]]+100*Systematic[[#This Row],[State]]</f>
        <v>549010405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549</v>
      </c>
      <c r="B7963" s="1">
        <f>IF(C7963=0,IF(B7962=Protocol!$V$20,1,B7962+1),B7962)</f>
        <v>1</v>
      </c>
      <c r="C7963" s="1">
        <f>IF(C7962+1=Protocol!$V$21,0,C7962+1)</f>
        <v>5</v>
      </c>
      <c r="D7963" s="1">
        <f t="shared" si="265"/>
        <v>6</v>
      </c>
      <c r="E7963" s="1" t="str">
        <f>INDEX(Protocol[Mark],MATCH(C7963,Protocol[Step],0))</f>
        <v>M(c)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549010006</v>
      </c>
      <c r="H7963" s="134">
        <f>Systematic[[#This Row],[SampleVariableLabel]]+100*Systematic[[#This Row],[State]]</f>
        <v>549010506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549</v>
      </c>
      <c r="B7964" s="1">
        <f>IF(C7964=0,IF(B7963=Protocol!$V$20,1,B7963+1),B7963)</f>
        <v>1</v>
      </c>
      <c r="C7964" s="1">
        <f>IF(C7963+1=Protocol!$V$21,0,C7963+1)</f>
        <v>6</v>
      </c>
      <c r="D7964" s="1">
        <f t="shared" si="265"/>
        <v>1</v>
      </c>
      <c r="E7964" s="1" t="str">
        <f>INDEX(Protocol[Mark],MATCH(C7964,Protocol[Step],0))</f>
        <v>4P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549010001</v>
      </c>
      <c r="H7964" s="134">
        <f>Systematic[[#This Row],[SampleVariableLabel]]+100*Systematic[[#This Row],[State]]</f>
        <v>549010601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549</v>
      </c>
      <c r="B7965" s="1">
        <f>IF(C7965=0,IF(B7964=Protocol!$V$20,1,B7964+1),B7964)</f>
        <v>1</v>
      </c>
      <c r="C7965" s="1">
        <f>IF(C7964+1=Protocol!$V$21,0,C7964+1)</f>
        <v>7</v>
      </c>
      <c r="D7965" s="1">
        <f t="shared" si="265"/>
        <v>2</v>
      </c>
      <c r="E7965" s="1" t="str">
        <f>INDEX(Protocol[Mark],MATCH(C7965,Protocol[Step],0))</f>
        <v>5G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549010002</v>
      </c>
      <c r="H7965" s="134">
        <f>Systematic[[#This Row],[SampleVariableLabel]]+100*Systematic[[#This Row],[State]]</f>
        <v>549010702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549</v>
      </c>
      <c r="B7966" s="1">
        <f>IF(C7966=0,IF(B7965=Protocol!$V$20,1,B7965+1),B7965)</f>
        <v>1</v>
      </c>
      <c r="C7966" s="1">
        <f>IF(C7965+1=Protocol!$V$21,0,C7965+1)</f>
        <v>8</v>
      </c>
      <c r="D7966" s="1">
        <f t="shared" si="265"/>
        <v>3</v>
      </c>
      <c r="E7966" s="1" t="str">
        <f>INDEX(Protocol[Mark],MATCH(C7966,Protocol[Step],0))</f>
        <v>6S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549010003</v>
      </c>
      <c r="H7966" s="134">
        <f>Systematic[[#This Row],[SampleVariableLabel]]+100*Systematic[[#This Row],[State]]</f>
        <v>549010803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549</v>
      </c>
      <c r="B7967" s="1">
        <f>IF(C7967=0,IF(B7966=Protocol!$V$20,1,B7966+1),B7966)</f>
        <v>1</v>
      </c>
      <c r="C7967" s="1">
        <f>IF(C7966+1=Protocol!$V$21,0,C7966+1)</f>
        <v>9</v>
      </c>
      <c r="D7967" s="1">
        <f t="shared" si="265"/>
        <v>4</v>
      </c>
      <c r="E7967" s="1" t="str">
        <f>INDEX(Protocol[Mark],MATCH(C7967,Protocol[Step],0))</f>
        <v>7Gp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549010004</v>
      </c>
      <c r="H7967" s="134">
        <f>Systematic[[#This Row],[SampleVariableLabel]]+100*Systematic[[#This Row],[State]]</f>
        <v>549010904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549</v>
      </c>
      <c r="B7968" s="1">
        <f>IF(C7968=0,IF(B7967=Protocol!$V$20,1,B7967+1),B7967)</f>
        <v>1</v>
      </c>
      <c r="C7968" s="1">
        <f>IF(C7967+1=Protocol!$V$21,0,C7967+1)</f>
        <v>10</v>
      </c>
      <c r="D7968" s="1">
        <f t="shared" si="265"/>
        <v>5</v>
      </c>
      <c r="E7968" s="1" t="str">
        <f>INDEX(Protocol[Mark],MATCH(C7968,Protocol[Step],0))</f>
        <v>8U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549010005</v>
      </c>
      <c r="H7968" s="134">
        <f>Systematic[[#This Row],[SampleVariableLabel]]+100*Systematic[[#This Row],[State]]</f>
        <v>549011005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549</v>
      </c>
      <c r="B7969" s="1">
        <f>IF(C7969=0,IF(B7968=Protocol!$V$20,1,B7968+1),B7968)</f>
        <v>1</v>
      </c>
      <c r="C7969" s="1">
        <f>IF(C7968+1=Protocol!$V$21,0,C7968+1)</f>
        <v>11</v>
      </c>
      <c r="D7969" s="1">
        <f t="shared" si="265"/>
        <v>6</v>
      </c>
      <c r="E7969" s="1" t="str">
        <f>INDEX(Protocol[Mark],MATCH(C7969,Protocol[Step],0))</f>
        <v>9Rot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549010006</v>
      </c>
      <c r="H7969" s="134">
        <f>Systematic[[#This Row],[SampleVariableLabel]]+100*Systematic[[#This Row],[State]]</f>
        <v>549011106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549</v>
      </c>
      <c r="B7970" s="1">
        <f>IF(C7970=0,IF(B7969=Protocol!$V$20,1,B7969+1),B7969)</f>
        <v>1</v>
      </c>
      <c r="C7970" s="1">
        <f>IF(C7969+1=Protocol!$V$21,0,C7969+1)</f>
        <v>12</v>
      </c>
      <c r="D7970" s="1">
        <f t="shared" si="265"/>
        <v>1</v>
      </c>
      <c r="E7970" s="1" t="str">
        <f>INDEX(Protocol[Mark],MATCH(C7970,Protocol[Step],0))</f>
        <v>10Ama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549010001</v>
      </c>
      <c r="H7970" s="134">
        <f>Systematic[[#This Row],[SampleVariableLabel]]+100*Systematic[[#This Row],[State]]</f>
        <v>549011201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550</v>
      </c>
      <c r="B7971" s="1">
        <f>IF(C7971=0,IF(B7970=Protocol!$V$20,1,B7970+1),B7970)</f>
        <v>1</v>
      </c>
      <c r="C7971" s="1">
        <f>IF(C7970+1=Protocol!$V$21,0,C7970+1)</f>
        <v>0</v>
      </c>
      <c r="D7971" s="1">
        <f t="shared" si="265"/>
        <v>2</v>
      </c>
      <c r="E7971" s="1" t="str">
        <f>INDEX(Protocol[Mark],MATCH(C7971,Protocol[Step],0))</f>
        <v>0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550010002</v>
      </c>
      <c r="H7971" s="134">
        <f>Systematic[[#This Row],[SampleVariableLabel]]+100*Systematic[[#This Row],[State]]</f>
        <v>550010002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550</v>
      </c>
      <c r="B7972" s="1">
        <f>IF(C7972=0,IF(B7971=Protocol!$V$20,1,B7971+1),B7971)</f>
        <v>1</v>
      </c>
      <c r="C7972" s="1">
        <f>IF(C7971+1=Protocol!$V$21,0,C7971+1)</f>
        <v>1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550010003</v>
      </c>
      <c r="H7972" s="134">
        <f>Systematic[[#This Row],[SampleVariableLabel]]+100*Systematic[[#This Row],[State]]</f>
        <v>550010103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550</v>
      </c>
      <c r="B7973" s="1">
        <f>IF(C7973=0,IF(B7972=Protocol!$V$20,1,B7972+1),B7972)</f>
        <v>1</v>
      </c>
      <c r="C7973" s="1">
        <f>IF(C7972+1=Protocol!$V$21,0,C7972+1)</f>
        <v>2</v>
      </c>
      <c r="D7973" s="1">
        <f t="shared" si="265"/>
        <v>4</v>
      </c>
      <c r="E7973" s="1" t="str">
        <f>INDEX(Protocol[Mark],MATCH(C7973,Protocol[Step],0))</f>
        <v>(M.1)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550010004</v>
      </c>
      <c r="H7973" s="134">
        <f>Systematic[[#This Row],[SampleVariableLabel]]+100*Systematic[[#This Row],[State]]</f>
        <v>550010204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550</v>
      </c>
      <c r="B7974" s="1">
        <f>IF(C7974=0,IF(B7973=Protocol!$V$20,1,B7973+1),B7973)</f>
        <v>1</v>
      </c>
      <c r="C7974" s="1">
        <f>IF(C7973+1=Protocol!$V$21,0,C7973+1)</f>
        <v>3</v>
      </c>
      <c r="D7974" s="1">
        <f t="shared" si="265"/>
        <v>5</v>
      </c>
      <c r="E7974" s="1" t="str">
        <f>INDEX(Protocol[Mark],MATCH(C7974,Protocol[Step],0))</f>
        <v>2Oct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550010005</v>
      </c>
      <c r="H7974" s="134">
        <f>Systematic[[#This Row],[SampleVariableLabel]]+100*Systematic[[#This Row],[State]]</f>
        <v>550010305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550</v>
      </c>
      <c r="B7975" s="1">
        <f>IF(C7975=0,IF(B7974=Protocol!$V$20,1,B7974+1),B7974)</f>
        <v>1</v>
      </c>
      <c r="C7975" s="1">
        <f>IF(C7974+1=Protocol!$V$21,0,C7974+1)</f>
        <v>4</v>
      </c>
      <c r="D7975" s="1">
        <f t="shared" si="265"/>
        <v>6</v>
      </c>
      <c r="E7975" s="1" t="str">
        <f>INDEX(Protocol[Mark],MATCH(C7975,Protocol[Step],0))</f>
        <v>3M2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550010006</v>
      </c>
      <c r="H7975" s="134">
        <f>Systematic[[#This Row],[SampleVariableLabel]]+100*Systematic[[#This Row],[State]]</f>
        <v>550010406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550</v>
      </c>
      <c r="B7976" s="1">
        <f>IF(C7976=0,IF(B7975=Protocol!$V$20,1,B7975+1),B7975)</f>
        <v>1</v>
      </c>
      <c r="C7976" s="1">
        <f>IF(C7975+1=Protocol!$V$21,0,C7975+1)</f>
        <v>5</v>
      </c>
      <c r="D7976" s="1">
        <f t="shared" si="265"/>
        <v>1</v>
      </c>
      <c r="E7976" s="1" t="str">
        <f>INDEX(Protocol[Mark],MATCH(C7976,Protocol[Step],0))</f>
        <v>M(c)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550010001</v>
      </c>
      <c r="H7976" s="134">
        <f>Systematic[[#This Row],[SampleVariableLabel]]+100*Systematic[[#This Row],[State]]</f>
        <v>550010501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550</v>
      </c>
      <c r="B7977" s="1">
        <f>IF(C7977=0,IF(B7976=Protocol!$V$20,1,B7976+1),B7976)</f>
        <v>1</v>
      </c>
      <c r="C7977" s="1">
        <f>IF(C7976+1=Protocol!$V$21,0,C7976+1)</f>
        <v>6</v>
      </c>
      <c r="D7977" s="1">
        <f t="shared" si="265"/>
        <v>2</v>
      </c>
      <c r="E7977" s="1" t="str">
        <f>INDEX(Protocol[Mark],MATCH(C7977,Protocol[Step],0))</f>
        <v>4P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550010002</v>
      </c>
      <c r="H7977" s="134">
        <f>Systematic[[#This Row],[SampleVariableLabel]]+100*Systematic[[#This Row],[State]]</f>
        <v>550010602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550</v>
      </c>
      <c r="B7978" s="1">
        <f>IF(C7978=0,IF(B7977=Protocol!$V$20,1,B7977+1),B7977)</f>
        <v>1</v>
      </c>
      <c r="C7978" s="1">
        <f>IF(C7977+1=Protocol!$V$21,0,C7977+1)</f>
        <v>7</v>
      </c>
      <c r="D7978" s="1">
        <f t="shared" si="265"/>
        <v>3</v>
      </c>
      <c r="E7978" s="1" t="str">
        <f>INDEX(Protocol[Mark],MATCH(C7978,Protocol[Step],0))</f>
        <v>5G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550010003</v>
      </c>
      <c r="H7978" s="134">
        <f>Systematic[[#This Row],[SampleVariableLabel]]+100*Systematic[[#This Row],[State]]</f>
        <v>550010703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550</v>
      </c>
      <c r="B7979" s="1">
        <f>IF(C7979=0,IF(B7978=Protocol!$V$20,1,B7978+1),B7978)</f>
        <v>1</v>
      </c>
      <c r="C7979" s="1">
        <f>IF(C7978+1=Protocol!$V$21,0,C7978+1)</f>
        <v>8</v>
      </c>
      <c r="D7979" s="1">
        <f t="shared" si="265"/>
        <v>4</v>
      </c>
      <c r="E7979" s="1" t="str">
        <f>INDEX(Protocol[Mark],MATCH(C7979,Protocol[Step],0))</f>
        <v>6S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550010004</v>
      </c>
      <c r="H7979" s="134">
        <f>Systematic[[#This Row],[SampleVariableLabel]]+100*Systematic[[#This Row],[State]]</f>
        <v>550010804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550</v>
      </c>
      <c r="B7980" s="1">
        <f>IF(C7980=0,IF(B7979=Protocol!$V$20,1,B7979+1),B7979)</f>
        <v>1</v>
      </c>
      <c r="C7980" s="1">
        <f>IF(C7979+1=Protocol!$V$21,0,C7979+1)</f>
        <v>9</v>
      </c>
      <c r="D7980" s="1">
        <f t="shared" si="265"/>
        <v>5</v>
      </c>
      <c r="E7980" s="1" t="str">
        <f>INDEX(Protocol[Mark],MATCH(C7980,Protocol[Step],0))</f>
        <v>7Gp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550010005</v>
      </c>
      <c r="H7980" s="134">
        <f>Systematic[[#This Row],[SampleVariableLabel]]+100*Systematic[[#This Row],[State]]</f>
        <v>550010905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550</v>
      </c>
      <c r="B7981" s="1">
        <f>IF(C7981=0,IF(B7980=Protocol!$V$20,1,B7980+1),B7980)</f>
        <v>1</v>
      </c>
      <c r="C7981" s="1">
        <f>IF(C7980+1=Protocol!$V$21,0,C7980+1)</f>
        <v>10</v>
      </c>
      <c r="D7981" s="1">
        <f t="shared" si="265"/>
        <v>6</v>
      </c>
      <c r="E7981" s="1" t="str">
        <f>INDEX(Protocol[Mark],MATCH(C7981,Protocol[Step],0))</f>
        <v>8U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550010006</v>
      </c>
      <c r="H7981" s="134">
        <f>Systematic[[#This Row],[SampleVariableLabel]]+100*Systematic[[#This Row],[State]]</f>
        <v>550011006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550</v>
      </c>
      <c r="B7982" s="1">
        <f>IF(C7982=0,IF(B7981=Protocol!$V$20,1,B7981+1),B7981)</f>
        <v>1</v>
      </c>
      <c r="C7982" s="1">
        <f>IF(C7981+1=Protocol!$V$21,0,C7981+1)</f>
        <v>11</v>
      </c>
      <c r="D7982" s="1">
        <f t="shared" si="265"/>
        <v>1</v>
      </c>
      <c r="E7982" s="1" t="str">
        <f>INDEX(Protocol[Mark],MATCH(C7982,Protocol[Step],0))</f>
        <v>9Rot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550010001</v>
      </c>
      <c r="H7982" s="134">
        <f>Systematic[[#This Row],[SampleVariableLabel]]+100*Systematic[[#This Row],[State]]</f>
        <v>550011101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550</v>
      </c>
      <c r="B7983" s="1">
        <f>IF(C7983=0,IF(B7982=Protocol!$V$20,1,B7982+1),B7982)</f>
        <v>1</v>
      </c>
      <c r="C7983" s="1">
        <f>IF(C7982+1=Protocol!$V$21,0,C7982+1)</f>
        <v>12</v>
      </c>
      <c r="D7983" s="1">
        <f t="shared" si="265"/>
        <v>2</v>
      </c>
      <c r="E7983" s="1" t="str">
        <f>INDEX(Protocol[Mark],MATCH(C7983,Protocol[Step],0))</f>
        <v>10Ama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550010002</v>
      </c>
      <c r="H7983" s="134">
        <f>Systematic[[#This Row],[SampleVariableLabel]]+100*Systematic[[#This Row],[State]]</f>
        <v>550011202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551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0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551010003</v>
      </c>
      <c r="H7984" s="134">
        <f>Systematic[[#This Row],[SampleVariableLabel]]+100*Systematic[[#This Row],[State]]</f>
        <v>551010003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551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551010004</v>
      </c>
      <c r="H7985" s="134">
        <f>Systematic[[#This Row],[SampleVariableLabel]]+100*Systematic[[#This Row],[State]]</f>
        <v>551010104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551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(M.1)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551010005</v>
      </c>
      <c r="H7986" s="134">
        <f>Systematic[[#This Row],[SampleVariableLabel]]+100*Systematic[[#This Row],[State]]</f>
        <v>551010205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551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2Oct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551010006</v>
      </c>
      <c r="H7987" s="134">
        <f>Systematic[[#This Row],[SampleVariableLabel]]+100*Systematic[[#This Row],[State]]</f>
        <v>551010306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551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3M2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551010001</v>
      </c>
      <c r="H7988" s="134">
        <f>Systematic[[#This Row],[SampleVariableLabel]]+100*Systematic[[#This Row],[State]]</f>
        <v>551010401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551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M(c)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551010002</v>
      </c>
      <c r="H7989" s="134">
        <f>Systematic[[#This Row],[SampleVariableLabel]]+100*Systematic[[#This Row],[State]]</f>
        <v>551010502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551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4P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551010003</v>
      </c>
      <c r="H7990" s="134">
        <f>Systematic[[#This Row],[SampleVariableLabel]]+100*Systematic[[#This Row],[State]]</f>
        <v>551010603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551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5G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551010004</v>
      </c>
      <c r="H7991" s="134">
        <f>Systematic[[#This Row],[SampleVariableLabel]]+100*Systematic[[#This Row],[State]]</f>
        <v>551010704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551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6S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551010005</v>
      </c>
      <c r="H7992" s="134">
        <f>Systematic[[#This Row],[SampleVariableLabel]]+100*Systematic[[#This Row],[State]]</f>
        <v>551010805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551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7Gp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551010006</v>
      </c>
      <c r="H7993" s="134">
        <f>Systematic[[#This Row],[SampleVariableLabel]]+100*Systematic[[#This Row],[State]]</f>
        <v>551010906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551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8U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551010001</v>
      </c>
      <c r="H7994" s="134">
        <f>Systematic[[#This Row],[SampleVariableLabel]]+100*Systematic[[#This Row],[State]]</f>
        <v>551011001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551</v>
      </c>
      <c r="B7995" s="1">
        <f>IF(C7995=0,IF(B7994=Protocol!$V$20,1,B7994+1),B7994)</f>
        <v>1</v>
      </c>
      <c r="C7995" s="1">
        <f>IF(C7994+1=Protocol!$V$21,0,C7994+1)</f>
        <v>11</v>
      </c>
      <c r="D7995" s="1">
        <f t="shared" si="265"/>
        <v>2</v>
      </c>
      <c r="E7995" s="1" t="str">
        <f>INDEX(Protocol[Mark],MATCH(C7995,Protocol[Step],0))</f>
        <v>9Rot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551010002</v>
      </c>
      <c r="H7995" s="134">
        <f>Systematic[[#This Row],[SampleVariableLabel]]+100*Systematic[[#This Row],[State]]</f>
        <v>551011102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551</v>
      </c>
      <c r="B7996" s="1">
        <f>IF(C7996=0,IF(B7995=Protocol!$V$20,1,B7995+1),B7995)</f>
        <v>1</v>
      </c>
      <c r="C7996" s="1">
        <f>IF(C7995+1=Protocol!$V$21,0,C7995+1)</f>
        <v>12</v>
      </c>
      <c r="D7996" s="1">
        <f t="shared" si="265"/>
        <v>3</v>
      </c>
      <c r="E7996" s="1" t="str">
        <f>INDEX(Protocol[Mark],MATCH(C7996,Protocol[Step],0))</f>
        <v>10Ama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551010003</v>
      </c>
      <c r="H7996" s="134">
        <f>Systematic[[#This Row],[SampleVariableLabel]]+100*Systematic[[#This Row],[State]]</f>
        <v>551011203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552</v>
      </c>
      <c r="B7997" s="1">
        <f>IF(C7997=0,IF(B7996=Protocol!$V$20,1,B7996+1),B7996)</f>
        <v>1</v>
      </c>
      <c r="C7997" s="1">
        <f>IF(C7996+1=Protocol!$V$21,0,C7996+1)</f>
        <v>0</v>
      </c>
      <c r="D7997" s="1">
        <f t="shared" si="265"/>
        <v>4</v>
      </c>
      <c r="E7997" s="1" t="str">
        <f>INDEX(Protocol[Mark],MATCH(C7997,Protocol[Step],0))</f>
        <v>0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552010004</v>
      </c>
      <c r="H7997" s="134">
        <f>Systematic[[#This Row],[SampleVariableLabel]]+100*Systematic[[#This Row],[State]]</f>
        <v>552010004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552</v>
      </c>
      <c r="B7998" s="1">
        <f>IF(C7998=0,IF(B7997=Protocol!$V$20,1,B7997+1),B7997)</f>
        <v>1</v>
      </c>
      <c r="C7998" s="1">
        <f>IF(C7997+1=Protocol!$V$21,0,C7997+1)</f>
        <v>1</v>
      </c>
      <c r="D7998" s="1">
        <f t="shared" si="265"/>
        <v>5</v>
      </c>
      <c r="E7998" s="1" t="str">
        <f>INDEX(Protocol[Mark],MATCH(C7998,Protocol[Step],0))</f>
        <v>1D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552010005</v>
      </c>
      <c r="H7998" s="134">
        <f>Systematic[[#This Row],[SampleVariableLabel]]+100*Systematic[[#This Row],[State]]</f>
        <v>552010105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552</v>
      </c>
      <c r="B7999" s="1">
        <f>IF(C7999=0,IF(B7998=Protocol!$V$20,1,B7998+1),B7998)</f>
        <v>1</v>
      </c>
      <c r="C7999" s="1">
        <f>IF(C7998+1=Protocol!$V$21,0,C7998+1)</f>
        <v>2</v>
      </c>
      <c r="D7999" s="1">
        <f t="shared" si="265"/>
        <v>6</v>
      </c>
      <c r="E7999" s="1" t="str">
        <f>INDEX(Protocol[Mark],MATCH(C7999,Protocol[Step],0))</f>
        <v>(M.1)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552010006</v>
      </c>
      <c r="H7999" s="134">
        <f>Systematic[[#This Row],[SampleVariableLabel]]+100*Systematic[[#This Row],[State]]</f>
        <v>552010206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552</v>
      </c>
      <c r="B8000" s="1">
        <f>IF(C8000=0,IF(B7999=Protocol!$V$20,1,B7999+1),B7999)</f>
        <v>1</v>
      </c>
      <c r="C8000" s="1">
        <f>IF(C7999+1=Protocol!$V$21,0,C7999+1)</f>
        <v>3</v>
      </c>
      <c r="D8000" s="1">
        <f t="shared" si="265"/>
        <v>1</v>
      </c>
      <c r="E8000" s="1" t="str">
        <f>INDEX(Protocol[Mark],MATCH(C8000,Protocol[Step],0))</f>
        <v>2Oct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552010001</v>
      </c>
      <c r="H8000" s="134">
        <f>Systematic[[#This Row],[SampleVariableLabel]]+100*Systematic[[#This Row],[State]]</f>
        <v>552010301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552</v>
      </c>
      <c r="B8001" s="1">
        <f>IF(C8001=0,IF(B8000=Protocol!$V$20,1,B8000+1),B8000)</f>
        <v>1</v>
      </c>
      <c r="C8001" s="1">
        <f>IF(C8000+1=Protocol!$V$21,0,C8000+1)</f>
        <v>4</v>
      </c>
      <c r="D8001" s="1">
        <f t="shared" si="265"/>
        <v>2</v>
      </c>
      <c r="E8001" s="1" t="str">
        <f>INDEX(Protocol[Mark],MATCH(C8001,Protocol[Step],0))</f>
        <v>3M2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552010002</v>
      </c>
      <c r="H8001" s="134">
        <f>Systematic[[#This Row],[SampleVariableLabel]]+100*Systematic[[#This Row],[State]]</f>
        <v>552010402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552</v>
      </c>
      <c r="B8002" s="1">
        <f>IF(C8002=0,IF(B8001=Protocol!$V$20,1,B8001+1),B8001)</f>
        <v>1</v>
      </c>
      <c r="C8002" s="1">
        <f>IF(C8001+1=Protocol!$V$21,0,C8001+1)</f>
        <v>5</v>
      </c>
      <c r="D8002" s="1">
        <f t="shared" si="265"/>
        <v>3</v>
      </c>
      <c r="E8002" s="1" t="str">
        <f>INDEX(Protocol[Mark],MATCH(C8002,Protocol[Step],0))</f>
        <v>M(c)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552010003</v>
      </c>
      <c r="H8002" s="134">
        <f>Systematic[[#This Row],[SampleVariableLabel]]+100*Systematic[[#This Row],[State]]</f>
        <v>552010503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552</v>
      </c>
      <c r="B8003" s="1">
        <f>IF(C8003=0,IF(B8002=Protocol!$V$20,1,B8002+1),B8002)</f>
        <v>1</v>
      </c>
      <c r="C8003" s="1">
        <f>IF(C8002+1=Protocol!$V$21,0,C8002+1)</f>
        <v>6</v>
      </c>
      <c r="D8003" s="1">
        <f t="shared" ref="D8003:D8066" si="267">IF(D8002=nVariables,1,D8002+1)</f>
        <v>4</v>
      </c>
      <c r="E8003" s="1" t="str">
        <f>INDEX(Protocol[Mark],MATCH(C8003,Protocol[Step],0))</f>
        <v>4P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552010004</v>
      </c>
      <c r="H8003" s="134">
        <f>Systematic[[#This Row],[SampleVariableLabel]]+100*Systematic[[#This Row],[State]]</f>
        <v>552010604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552</v>
      </c>
      <c r="B8004" s="1">
        <f>IF(C8004=0,IF(B8003=Protocol!$V$20,1,B8003+1),B8003)</f>
        <v>1</v>
      </c>
      <c r="C8004" s="1">
        <f>IF(C8003+1=Protocol!$V$21,0,C8003+1)</f>
        <v>7</v>
      </c>
      <c r="D8004" s="1">
        <f t="shared" si="267"/>
        <v>5</v>
      </c>
      <c r="E8004" s="1" t="str">
        <f>INDEX(Protocol[Mark],MATCH(C8004,Protocol[Step],0))</f>
        <v>5G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552010005</v>
      </c>
      <c r="H8004" s="134">
        <f>Systematic[[#This Row],[SampleVariableLabel]]+100*Systematic[[#This Row],[State]]</f>
        <v>552010705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552</v>
      </c>
      <c r="B8005" s="1">
        <f>IF(C8005=0,IF(B8004=Protocol!$V$20,1,B8004+1),B8004)</f>
        <v>1</v>
      </c>
      <c r="C8005" s="1">
        <f>IF(C8004+1=Protocol!$V$21,0,C8004+1)</f>
        <v>8</v>
      </c>
      <c r="D8005" s="1">
        <f t="shared" si="267"/>
        <v>6</v>
      </c>
      <c r="E8005" s="1" t="str">
        <f>INDEX(Protocol[Mark],MATCH(C8005,Protocol[Step],0))</f>
        <v>6S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552010006</v>
      </c>
      <c r="H8005" s="134">
        <f>Systematic[[#This Row],[SampleVariableLabel]]+100*Systematic[[#This Row],[State]]</f>
        <v>552010806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552</v>
      </c>
      <c r="B8006" s="1">
        <f>IF(C8006=0,IF(B8005=Protocol!$V$20,1,B8005+1),B8005)</f>
        <v>1</v>
      </c>
      <c r="C8006" s="1">
        <f>IF(C8005+1=Protocol!$V$21,0,C8005+1)</f>
        <v>9</v>
      </c>
      <c r="D8006" s="1">
        <f t="shared" si="267"/>
        <v>1</v>
      </c>
      <c r="E8006" s="1" t="str">
        <f>INDEX(Protocol[Mark],MATCH(C8006,Protocol[Step],0))</f>
        <v>7Gp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552010001</v>
      </c>
      <c r="H8006" s="134">
        <f>Systematic[[#This Row],[SampleVariableLabel]]+100*Systematic[[#This Row],[State]]</f>
        <v>552010901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552</v>
      </c>
      <c r="B8007" s="1">
        <f>IF(C8007=0,IF(B8006=Protocol!$V$20,1,B8006+1),B8006)</f>
        <v>1</v>
      </c>
      <c r="C8007" s="1">
        <f>IF(C8006+1=Protocol!$V$21,0,C8006+1)</f>
        <v>10</v>
      </c>
      <c r="D8007" s="1">
        <f t="shared" si="267"/>
        <v>2</v>
      </c>
      <c r="E8007" s="1" t="str">
        <f>INDEX(Protocol[Mark],MATCH(C8007,Protocol[Step],0))</f>
        <v>8U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552010002</v>
      </c>
      <c r="H8007" s="134">
        <f>Systematic[[#This Row],[SampleVariableLabel]]+100*Systematic[[#This Row],[State]]</f>
        <v>552011002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552</v>
      </c>
      <c r="B8008" s="1">
        <f>IF(C8008=0,IF(B8007=Protocol!$V$20,1,B8007+1),B8007)</f>
        <v>1</v>
      </c>
      <c r="C8008" s="1">
        <f>IF(C8007+1=Protocol!$V$21,0,C8007+1)</f>
        <v>11</v>
      </c>
      <c r="D8008" s="1">
        <f t="shared" si="267"/>
        <v>3</v>
      </c>
      <c r="E8008" s="1" t="str">
        <f>INDEX(Protocol[Mark],MATCH(C8008,Protocol[Step],0))</f>
        <v>9Rot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552010003</v>
      </c>
      <c r="H8008" s="134">
        <f>Systematic[[#This Row],[SampleVariableLabel]]+100*Systematic[[#This Row],[State]]</f>
        <v>552011103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552</v>
      </c>
      <c r="B8009" s="1">
        <f>IF(C8009=0,IF(B8008=Protocol!$V$20,1,B8008+1),B8008)</f>
        <v>1</v>
      </c>
      <c r="C8009" s="1">
        <f>IF(C8008+1=Protocol!$V$21,0,C8008+1)</f>
        <v>12</v>
      </c>
      <c r="D8009" s="1">
        <f t="shared" si="267"/>
        <v>4</v>
      </c>
      <c r="E8009" s="1" t="str">
        <f>INDEX(Protocol[Mark],MATCH(C8009,Protocol[Step],0))</f>
        <v>10Ama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552010004</v>
      </c>
      <c r="H8009" s="134">
        <f>Systematic[[#This Row],[SampleVariableLabel]]+100*Systematic[[#This Row],[State]]</f>
        <v>552011204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553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0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553010005</v>
      </c>
      <c r="H8010" s="134">
        <f>Systematic[[#This Row],[SampleVariableLabel]]+100*Systematic[[#This Row],[State]]</f>
        <v>553010005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553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1D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553010006</v>
      </c>
      <c r="H8011" s="134">
        <f>Systematic[[#This Row],[SampleVariableLabel]]+100*Systematic[[#This Row],[State]]</f>
        <v>553010106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553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(M.1)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553010001</v>
      </c>
      <c r="H8012" s="134">
        <f>Systematic[[#This Row],[SampleVariableLabel]]+100*Systematic[[#This Row],[State]]</f>
        <v>553010201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553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2Oct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553010002</v>
      </c>
      <c r="H8013" s="134">
        <f>Systematic[[#This Row],[SampleVariableLabel]]+100*Systematic[[#This Row],[State]]</f>
        <v>553010302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553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3M2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553010003</v>
      </c>
      <c r="H8014" s="134">
        <f>Systematic[[#This Row],[SampleVariableLabel]]+100*Systematic[[#This Row],[State]]</f>
        <v>553010403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553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M(c)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553010004</v>
      </c>
      <c r="H8015" s="134">
        <f>Systematic[[#This Row],[SampleVariableLabel]]+100*Systematic[[#This Row],[State]]</f>
        <v>553010504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553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4P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553010005</v>
      </c>
      <c r="H8016" s="134">
        <f>Systematic[[#This Row],[SampleVariableLabel]]+100*Systematic[[#This Row],[State]]</f>
        <v>553010605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553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5G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553010006</v>
      </c>
      <c r="H8017" s="134">
        <f>Systematic[[#This Row],[SampleVariableLabel]]+100*Systematic[[#This Row],[State]]</f>
        <v>553010706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553</v>
      </c>
      <c r="B8018" s="1">
        <f>IF(C8018=0,IF(B8017=Protocol!$V$20,1,B8017+1),B8017)</f>
        <v>1</v>
      </c>
      <c r="C8018" s="1">
        <f>IF(C8017+1=Protocol!$V$21,0,C8017+1)</f>
        <v>8</v>
      </c>
      <c r="D8018" s="1">
        <f t="shared" si="267"/>
        <v>1</v>
      </c>
      <c r="E8018" s="1" t="str">
        <f>INDEX(Protocol[Mark],MATCH(C8018,Protocol[Step],0))</f>
        <v>6S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553010001</v>
      </c>
      <c r="H8018" s="134">
        <f>Systematic[[#This Row],[SampleVariableLabel]]+100*Systematic[[#This Row],[State]]</f>
        <v>553010801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553</v>
      </c>
      <c r="B8019" s="1">
        <f>IF(C8019=0,IF(B8018=Protocol!$V$20,1,B8018+1),B8018)</f>
        <v>1</v>
      </c>
      <c r="C8019" s="1">
        <f>IF(C8018+1=Protocol!$V$21,0,C8018+1)</f>
        <v>9</v>
      </c>
      <c r="D8019" s="1">
        <f t="shared" si="267"/>
        <v>2</v>
      </c>
      <c r="E8019" s="1" t="str">
        <f>INDEX(Protocol[Mark],MATCH(C8019,Protocol[Step],0))</f>
        <v>7Gp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553010002</v>
      </c>
      <c r="H8019" s="134">
        <f>Systematic[[#This Row],[SampleVariableLabel]]+100*Systematic[[#This Row],[State]]</f>
        <v>553010902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553</v>
      </c>
      <c r="B8020" s="1">
        <f>IF(C8020=0,IF(B8019=Protocol!$V$20,1,B8019+1),B8019)</f>
        <v>1</v>
      </c>
      <c r="C8020" s="1">
        <f>IF(C8019+1=Protocol!$V$21,0,C8019+1)</f>
        <v>10</v>
      </c>
      <c r="D8020" s="1">
        <f t="shared" si="267"/>
        <v>3</v>
      </c>
      <c r="E8020" s="1" t="str">
        <f>INDEX(Protocol[Mark],MATCH(C8020,Protocol[Step],0))</f>
        <v>8U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553010003</v>
      </c>
      <c r="H8020" s="134">
        <f>Systematic[[#This Row],[SampleVariableLabel]]+100*Systematic[[#This Row],[State]]</f>
        <v>553011003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553</v>
      </c>
      <c r="B8021" s="1">
        <f>IF(C8021=0,IF(B8020=Protocol!$V$20,1,B8020+1),B8020)</f>
        <v>1</v>
      </c>
      <c r="C8021" s="1">
        <f>IF(C8020+1=Protocol!$V$21,0,C8020+1)</f>
        <v>11</v>
      </c>
      <c r="D8021" s="1">
        <f t="shared" si="267"/>
        <v>4</v>
      </c>
      <c r="E8021" s="1" t="str">
        <f>INDEX(Protocol[Mark],MATCH(C8021,Protocol[Step],0))</f>
        <v>9Rot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553010004</v>
      </c>
      <c r="H8021" s="134">
        <f>Systematic[[#This Row],[SampleVariableLabel]]+100*Systematic[[#This Row],[State]]</f>
        <v>553011104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553</v>
      </c>
      <c r="B8022" s="1">
        <f>IF(C8022=0,IF(B8021=Protocol!$V$20,1,B8021+1),B8021)</f>
        <v>1</v>
      </c>
      <c r="C8022" s="1">
        <f>IF(C8021+1=Protocol!$V$21,0,C8021+1)</f>
        <v>12</v>
      </c>
      <c r="D8022" s="1">
        <f t="shared" si="267"/>
        <v>5</v>
      </c>
      <c r="E8022" s="1" t="str">
        <f>INDEX(Protocol[Mark],MATCH(C8022,Protocol[Step],0))</f>
        <v>10Ama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553010005</v>
      </c>
      <c r="H8022" s="134">
        <f>Systematic[[#This Row],[SampleVariableLabel]]+100*Systematic[[#This Row],[State]]</f>
        <v>553011205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554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0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554010006</v>
      </c>
      <c r="H8023" s="134">
        <f>Systematic[[#This Row],[SampleVariableLabel]]+100*Systematic[[#This Row],[State]]</f>
        <v>554010006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554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1D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554010001</v>
      </c>
      <c r="H8024" s="134">
        <f>Systematic[[#This Row],[SampleVariableLabel]]+100*Systematic[[#This Row],[State]]</f>
        <v>554010101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554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(M.1)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554010002</v>
      </c>
      <c r="H8025" s="134">
        <f>Systematic[[#This Row],[SampleVariableLabel]]+100*Systematic[[#This Row],[State]]</f>
        <v>554010202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554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2Oct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554010003</v>
      </c>
      <c r="H8026" s="134">
        <f>Systematic[[#This Row],[SampleVariableLabel]]+100*Systematic[[#This Row],[State]]</f>
        <v>554010303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554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3M2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554010004</v>
      </c>
      <c r="H8027" s="134">
        <f>Systematic[[#This Row],[SampleVariableLabel]]+100*Systematic[[#This Row],[State]]</f>
        <v>554010404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554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M(c)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554010005</v>
      </c>
      <c r="H8028" s="134">
        <f>Systematic[[#This Row],[SampleVariableLabel]]+100*Systematic[[#This Row],[State]]</f>
        <v>554010505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554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4P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554010006</v>
      </c>
      <c r="H8029" s="134">
        <f>Systematic[[#This Row],[SampleVariableLabel]]+100*Systematic[[#This Row],[State]]</f>
        <v>554010606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554</v>
      </c>
      <c r="B8030" s="1">
        <f>IF(C8030=0,IF(B8029=Protocol!$V$20,1,B8029+1),B8029)</f>
        <v>1</v>
      </c>
      <c r="C8030" s="1">
        <f>IF(C8029+1=Protocol!$V$21,0,C8029+1)</f>
        <v>7</v>
      </c>
      <c r="D8030" s="1">
        <f t="shared" si="267"/>
        <v>1</v>
      </c>
      <c r="E8030" s="1" t="str">
        <f>INDEX(Protocol[Mark],MATCH(C8030,Protocol[Step],0))</f>
        <v>5G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554010001</v>
      </c>
      <c r="H8030" s="134">
        <f>Systematic[[#This Row],[SampleVariableLabel]]+100*Systematic[[#This Row],[State]]</f>
        <v>554010701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554</v>
      </c>
      <c r="B8031" s="1">
        <f>IF(C8031=0,IF(B8030=Protocol!$V$20,1,B8030+1),B8030)</f>
        <v>1</v>
      </c>
      <c r="C8031" s="1">
        <f>IF(C8030+1=Protocol!$V$21,0,C8030+1)</f>
        <v>8</v>
      </c>
      <c r="D8031" s="1">
        <f t="shared" si="267"/>
        <v>2</v>
      </c>
      <c r="E8031" s="1" t="str">
        <f>INDEX(Protocol[Mark],MATCH(C8031,Protocol[Step],0))</f>
        <v>6S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554010002</v>
      </c>
      <c r="H8031" s="134">
        <f>Systematic[[#This Row],[SampleVariableLabel]]+100*Systematic[[#This Row],[State]]</f>
        <v>554010802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554</v>
      </c>
      <c r="B8032" s="1">
        <f>IF(C8032=0,IF(B8031=Protocol!$V$20,1,B8031+1),B8031)</f>
        <v>1</v>
      </c>
      <c r="C8032" s="1">
        <f>IF(C8031+1=Protocol!$V$21,0,C8031+1)</f>
        <v>9</v>
      </c>
      <c r="D8032" s="1">
        <f t="shared" si="267"/>
        <v>3</v>
      </c>
      <c r="E8032" s="1" t="str">
        <f>INDEX(Protocol[Mark],MATCH(C8032,Protocol[Step],0))</f>
        <v>7Gp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554010003</v>
      </c>
      <c r="H8032" s="134">
        <f>Systematic[[#This Row],[SampleVariableLabel]]+100*Systematic[[#This Row],[State]]</f>
        <v>554010903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554</v>
      </c>
      <c r="B8033" s="1">
        <f>IF(C8033=0,IF(B8032=Protocol!$V$20,1,B8032+1),B8032)</f>
        <v>1</v>
      </c>
      <c r="C8033" s="1">
        <f>IF(C8032+1=Protocol!$V$21,0,C8032+1)</f>
        <v>10</v>
      </c>
      <c r="D8033" s="1">
        <f t="shared" si="267"/>
        <v>4</v>
      </c>
      <c r="E8033" s="1" t="str">
        <f>INDEX(Protocol[Mark],MATCH(C8033,Protocol[Step],0))</f>
        <v>8U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554010004</v>
      </c>
      <c r="H8033" s="134">
        <f>Systematic[[#This Row],[SampleVariableLabel]]+100*Systematic[[#This Row],[State]]</f>
        <v>554011004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554</v>
      </c>
      <c r="B8034" s="1">
        <f>IF(C8034=0,IF(B8033=Protocol!$V$20,1,B8033+1),B8033)</f>
        <v>1</v>
      </c>
      <c r="C8034" s="1">
        <f>IF(C8033+1=Protocol!$V$21,0,C8033+1)</f>
        <v>11</v>
      </c>
      <c r="D8034" s="1">
        <f t="shared" si="267"/>
        <v>5</v>
      </c>
      <c r="E8034" s="1" t="str">
        <f>INDEX(Protocol[Mark],MATCH(C8034,Protocol[Step],0))</f>
        <v>9Rot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554010005</v>
      </c>
      <c r="H8034" s="134">
        <f>Systematic[[#This Row],[SampleVariableLabel]]+100*Systematic[[#This Row],[State]]</f>
        <v>554011105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554</v>
      </c>
      <c r="B8035" s="1">
        <f>IF(C8035=0,IF(B8034=Protocol!$V$20,1,B8034+1),B8034)</f>
        <v>1</v>
      </c>
      <c r="C8035" s="1">
        <f>IF(C8034+1=Protocol!$V$21,0,C8034+1)</f>
        <v>12</v>
      </c>
      <c r="D8035" s="1">
        <f t="shared" si="267"/>
        <v>6</v>
      </c>
      <c r="E8035" s="1" t="str">
        <f>INDEX(Protocol[Mark],MATCH(C8035,Protocol[Step],0))</f>
        <v>10Ama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554010006</v>
      </c>
      <c r="H8035" s="134">
        <f>Systematic[[#This Row],[SampleVariableLabel]]+100*Systematic[[#This Row],[State]]</f>
        <v>554011206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555</v>
      </c>
      <c r="B8036" s="1">
        <f>IF(C8036=0,IF(B8035=Protocol!$V$20,1,B8035+1),B8035)</f>
        <v>1</v>
      </c>
      <c r="C8036" s="1">
        <f>IF(C8035+1=Protocol!$V$21,0,C8035+1)</f>
        <v>0</v>
      </c>
      <c r="D8036" s="1">
        <f t="shared" si="267"/>
        <v>1</v>
      </c>
      <c r="E8036" s="1" t="str">
        <f>INDEX(Protocol[Mark],MATCH(C8036,Protocol[Step],0))</f>
        <v>0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555010001</v>
      </c>
      <c r="H8036" s="134">
        <f>Systematic[[#This Row],[SampleVariableLabel]]+100*Systematic[[#This Row],[State]]</f>
        <v>555010001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555</v>
      </c>
      <c r="B8037" s="1">
        <f>IF(C8037=0,IF(B8036=Protocol!$V$20,1,B8036+1),B8036)</f>
        <v>1</v>
      </c>
      <c r="C8037" s="1">
        <f>IF(C8036+1=Protocol!$V$21,0,C8036+1)</f>
        <v>1</v>
      </c>
      <c r="D8037" s="1">
        <f t="shared" si="267"/>
        <v>2</v>
      </c>
      <c r="E8037" s="1" t="str">
        <f>INDEX(Protocol[Mark],MATCH(C8037,Protocol[Step],0))</f>
        <v>1D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555010002</v>
      </c>
      <c r="H8037" s="134">
        <f>Systematic[[#This Row],[SampleVariableLabel]]+100*Systematic[[#This Row],[State]]</f>
        <v>555010102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555</v>
      </c>
      <c r="B8038" s="1">
        <f>IF(C8038=0,IF(B8037=Protocol!$V$20,1,B8037+1),B8037)</f>
        <v>1</v>
      </c>
      <c r="C8038" s="1">
        <f>IF(C8037+1=Protocol!$V$21,0,C8037+1)</f>
        <v>2</v>
      </c>
      <c r="D8038" s="1">
        <f t="shared" si="267"/>
        <v>3</v>
      </c>
      <c r="E8038" s="1" t="str">
        <f>INDEX(Protocol[Mark],MATCH(C8038,Protocol[Step],0))</f>
        <v>(M.1)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555010003</v>
      </c>
      <c r="H8038" s="134">
        <f>Systematic[[#This Row],[SampleVariableLabel]]+100*Systematic[[#This Row],[State]]</f>
        <v>555010203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555</v>
      </c>
      <c r="B8039" s="1">
        <f>IF(C8039=0,IF(B8038=Protocol!$V$20,1,B8038+1),B8038)</f>
        <v>1</v>
      </c>
      <c r="C8039" s="1">
        <f>IF(C8038+1=Protocol!$V$21,0,C8038+1)</f>
        <v>3</v>
      </c>
      <c r="D8039" s="1">
        <f t="shared" si="267"/>
        <v>4</v>
      </c>
      <c r="E8039" s="1" t="str">
        <f>INDEX(Protocol[Mark],MATCH(C8039,Protocol[Step],0))</f>
        <v>2Oct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555010004</v>
      </c>
      <c r="H8039" s="134">
        <f>Systematic[[#This Row],[SampleVariableLabel]]+100*Systematic[[#This Row],[State]]</f>
        <v>555010304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555</v>
      </c>
      <c r="B8040" s="1">
        <f>IF(C8040=0,IF(B8039=Protocol!$V$20,1,B8039+1),B8039)</f>
        <v>1</v>
      </c>
      <c r="C8040" s="1">
        <f>IF(C8039+1=Protocol!$V$21,0,C8039+1)</f>
        <v>4</v>
      </c>
      <c r="D8040" s="1">
        <f t="shared" si="267"/>
        <v>5</v>
      </c>
      <c r="E8040" s="1" t="str">
        <f>INDEX(Protocol[Mark],MATCH(C8040,Protocol[Step],0))</f>
        <v>3M2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555010005</v>
      </c>
      <c r="H8040" s="134">
        <f>Systematic[[#This Row],[SampleVariableLabel]]+100*Systematic[[#This Row],[State]]</f>
        <v>555010405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555</v>
      </c>
      <c r="B8041" s="1">
        <f>IF(C8041=0,IF(B8040=Protocol!$V$20,1,B8040+1),B8040)</f>
        <v>1</v>
      </c>
      <c r="C8041" s="1">
        <f>IF(C8040+1=Protocol!$V$21,0,C8040+1)</f>
        <v>5</v>
      </c>
      <c r="D8041" s="1">
        <f t="shared" si="267"/>
        <v>6</v>
      </c>
      <c r="E8041" s="1" t="str">
        <f>INDEX(Protocol[Mark],MATCH(C8041,Protocol[Step],0))</f>
        <v>M(c)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555010006</v>
      </c>
      <c r="H8041" s="134">
        <f>Systematic[[#This Row],[SampleVariableLabel]]+100*Systematic[[#This Row],[State]]</f>
        <v>555010506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555</v>
      </c>
      <c r="B8042" s="1">
        <f>IF(C8042=0,IF(B8041=Protocol!$V$20,1,B8041+1),B8041)</f>
        <v>1</v>
      </c>
      <c r="C8042" s="1">
        <f>IF(C8041+1=Protocol!$V$21,0,C8041+1)</f>
        <v>6</v>
      </c>
      <c r="D8042" s="1">
        <f t="shared" si="267"/>
        <v>1</v>
      </c>
      <c r="E8042" s="1" t="str">
        <f>INDEX(Protocol[Mark],MATCH(C8042,Protocol[Step],0))</f>
        <v>4P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555010001</v>
      </c>
      <c r="H8042" s="134">
        <f>Systematic[[#This Row],[SampleVariableLabel]]+100*Systematic[[#This Row],[State]]</f>
        <v>555010601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555</v>
      </c>
      <c r="B8043" s="1">
        <f>IF(C8043=0,IF(B8042=Protocol!$V$20,1,B8042+1),B8042)</f>
        <v>1</v>
      </c>
      <c r="C8043" s="1">
        <f>IF(C8042+1=Protocol!$V$21,0,C8042+1)</f>
        <v>7</v>
      </c>
      <c r="D8043" s="1">
        <f t="shared" si="267"/>
        <v>2</v>
      </c>
      <c r="E8043" s="1" t="str">
        <f>INDEX(Protocol[Mark],MATCH(C8043,Protocol[Step],0))</f>
        <v>5G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555010002</v>
      </c>
      <c r="H8043" s="134">
        <f>Systematic[[#This Row],[SampleVariableLabel]]+100*Systematic[[#This Row],[State]]</f>
        <v>555010702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555</v>
      </c>
      <c r="B8044" s="1">
        <f>IF(C8044=0,IF(B8043=Protocol!$V$20,1,B8043+1),B8043)</f>
        <v>1</v>
      </c>
      <c r="C8044" s="1">
        <f>IF(C8043+1=Protocol!$V$21,0,C8043+1)</f>
        <v>8</v>
      </c>
      <c r="D8044" s="1">
        <f t="shared" si="267"/>
        <v>3</v>
      </c>
      <c r="E8044" s="1" t="str">
        <f>INDEX(Protocol[Mark],MATCH(C8044,Protocol[Step],0))</f>
        <v>6S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555010003</v>
      </c>
      <c r="H8044" s="134">
        <f>Systematic[[#This Row],[SampleVariableLabel]]+100*Systematic[[#This Row],[State]]</f>
        <v>555010803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555</v>
      </c>
      <c r="B8045" s="1">
        <f>IF(C8045=0,IF(B8044=Protocol!$V$20,1,B8044+1),B8044)</f>
        <v>1</v>
      </c>
      <c r="C8045" s="1">
        <f>IF(C8044+1=Protocol!$V$21,0,C8044+1)</f>
        <v>9</v>
      </c>
      <c r="D8045" s="1">
        <f t="shared" si="267"/>
        <v>4</v>
      </c>
      <c r="E8045" s="1" t="str">
        <f>INDEX(Protocol[Mark],MATCH(C8045,Protocol[Step],0))</f>
        <v>7Gp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555010004</v>
      </c>
      <c r="H8045" s="134">
        <f>Systematic[[#This Row],[SampleVariableLabel]]+100*Systematic[[#This Row],[State]]</f>
        <v>555010904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555</v>
      </c>
      <c r="B8046" s="1">
        <f>IF(C8046=0,IF(B8045=Protocol!$V$20,1,B8045+1),B8045)</f>
        <v>1</v>
      </c>
      <c r="C8046" s="1">
        <f>IF(C8045+1=Protocol!$V$21,0,C8045+1)</f>
        <v>10</v>
      </c>
      <c r="D8046" s="1">
        <f t="shared" si="267"/>
        <v>5</v>
      </c>
      <c r="E8046" s="1" t="str">
        <f>INDEX(Protocol[Mark],MATCH(C8046,Protocol[Step],0))</f>
        <v>8U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555010005</v>
      </c>
      <c r="H8046" s="134">
        <f>Systematic[[#This Row],[SampleVariableLabel]]+100*Systematic[[#This Row],[State]]</f>
        <v>555011005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555</v>
      </c>
      <c r="B8047" s="1">
        <f>IF(C8047=0,IF(B8046=Protocol!$V$20,1,B8046+1),B8046)</f>
        <v>1</v>
      </c>
      <c r="C8047" s="1">
        <f>IF(C8046+1=Protocol!$V$21,0,C8046+1)</f>
        <v>11</v>
      </c>
      <c r="D8047" s="1">
        <f t="shared" si="267"/>
        <v>6</v>
      </c>
      <c r="E8047" s="1" t="str">
        <f>INDEX(Protocol[Mark],MATCH(C8047,Protocol[Step],0))</f>
        <v>9Rot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555010006</v>
      </c>
      <c r="H8047" s="134">
        <f>Systematic[[#This Row],[SampleVariableLabel]]+100*Systematic[[#This Row],[State]]</f>
        <v>555011106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555</v>
      </c>
      <c r="B8048" s="1">
        <f>IF(C8048=0,IF(B8047=Protocol!$V$20,1,B8047+1),B8047)</f>
        <v>1</v>
      </c>
      <c r="C8048" s="1">
        <f>IF(C8047+1=Protocol!$V$21,0,C8047+1)</f>
        <v>12</v>
      </c>
      <c r="D8048" s="1">
        <f t="shared" si="267"/>
        <v>1</v>
      </c>
      <c r="E8048" s="1" t="str">
        <f>INDEX(Protocol[Mark],MATCH(C8048,Protocol[Step],0))</f>
        <v>10Ama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555010001</v>
      </c>
      <c r="H8048" s="134">
        <f>Systematic[[#This Row],[SampleVariableLabel]]+100*Systematic[[#This Row],[State]]</f>
        <v>555011201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556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0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556010002</v>
      </c>
      <c r="H8049" s="134">
        <f>Systematic[[#This Row],[SampleVariableLabel]]+100*Systematic[[#This Row],[State]]</f>
        <v>556010002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556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1D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556010003</v>
      </c>
      <c r="H8050" s="134">
        <f>Systematic[[#This Row],[SampleVariableLabel]]+100*Systematic[[#This Row],[State]]</f>
        <v>556010103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556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(M.1)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556010004</v>
      </c>
      <c r="H8051" s="134">
        <f>Systematic[[#This Row],[SampleVariableLabel]]+100*Systematic[[#This Row],[State]]</f>
        <v>556010204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556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556010005</v>
      </c>
      <c r="H8052" s="134">
        <f>Systematic[[#This Row],[SampleVariableLabel]]+100*Systematic[[#This Row],[State]]</f>
        <v>556010305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556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3M2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556010006</v>
      </c>
      <c r="H8053" s="134">
        <f>Systematic[[#This Row],[SampleVariableLabel]]+100*Systematic[[#This Row],[State]]</f>
        <v>556010406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556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M(c)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556010001</v>
      </c>
      <c r="H8054" s="134">
        <f>Systematic[[#This Row],[SampleVariableLabel]]+100*Systematic[[#This Row],[State]]</f>
        <v>556010501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556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4P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556010002</v>
      </c>
      <c r="H8055" s="134">
        <f>Systematic[[#This Row],[SampleVariableLabel]]+100*Systematic[[#This Row],[State]]</f>
        <v>556010602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556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5G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556010003</v>
      </c>
      <c r="H8056" s="134">
        <f>Systematic[[#This Row],[SampleVariableLabel]]+100*Systematic[[#This Row],[State]]</f>
        <v>556010703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556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6S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556010004</v>
      </c>
      <c r="H8057" s="134">
        <f>Systematic[[#This Row],[SampleVariableLabel]]+100*Systematic[[#This Row],[State]]</f>
        <v>556010804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556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7Gp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556010005</v>
      </c>
      <c r="H8058" s="134">
        <f>Systematic[[#This Row],[SampleVariableLabel]]+100*Systematic[[#This Row],[State]]</f>
        <v>556010905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556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8U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556010006</v>
      </c>
      <c r="H8059" s="134">
        <f>Systematic[[#This Row],[SampleVariableLabel]]+100*Systematic[[#This Row],[State]]</f>
        <v>556011006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556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9Rot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556010001</v>
      </c>
      <c r="H8060" s="134">
        <f>Systematic[[#This Row],[SampleVariableLabel]]+100*Systematic[[#This Row],[State]]</f>
        <v>556011101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556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10Ama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556010002</v>
      </c>
      <c r="H8061" s="134">
        <f>Systematic[[#This Row],[SampleVariableLabel]]+100*Systematic[[#This Row],[State]]</f>
        <v>556011202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557</v>
      </c>
      <c r="B8062" s="1">
        <f>IF(C8062=0,IF(B8061=Protocol!$V$20,1,B8061+1),B8061)</f>
        <v>1</v>
      </c>
      <c r="C8062" s="1">
        <f>IF(C8061+1=Protocol!$V$21,0,C8061+1)</f>
        <v>0</v>
      </c>
      <c r="D8062" s="1">
        <f t="shared" si="267"/>
        <v>3</v>
      </c>
      <c r="E8062" s="1" t="str">
        <f>INDEX(Protocol[Mark],MATCH(C8062,Protocol[Step],0))</f>
        <v>0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557010003</v>
      </c>
      <c r="H8062" s="134">
        <f>Systematic[[#This Row],[SampleVariableLabel]]+100*Systematic[[#This Row],[State]]</f>
        <v>557010003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557</v>
      </c>
      <c r="B8063" s="1">
        <f>IF(C8063=0,IF(B8062=Protocol!$V$20,1,B8062+1),B8062)</f>
        <v>1</v>
      </c>
      <c r="C8063" s="1">
        <f>IF(C8062+1=Protocol!$V$21,0,C8062+1)</f>
        <v>1</v>
      </c>
      <c r="D8063" s="1">
        <f t="shared" si="267"/>
        <v>4</v>
      </c>
      <c r="E8063" s="1" t="str">
        <f>INDEX(Protocol[Mark],MATCH(C8063,Protocol[Step],0))</f>
        <v>1D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557010004</v>
      </c>
      <c r="H8063" s="134">
        <f>Systematic[[#This Row],[SampleVariableLabel]]+100*Systematic[[#This Row],[State]]</f>
        <v>557010104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557</v>
      </c>
      <c r="B8064" s="1">
        <f>IF(C8064=0,IF(B8063=Protocol!$V$20,1,B8063+1),B8063)</f>
        <v>1</v>
      </c>
      <c r="C8064" s="1">
        <f>IF(C8063+1=Protocol!$V$21,0,C8063+1)</f>
        <v>2</v>
      </c>
      <c r="D8064" s="1">
        <f t="shared" si="267"/>
        <v>5</v>
      </c>
      <c r="E8064" s="1" t="str">
        <f>INDEX(Protocol[Mark],MATCH(C8064,Protocol[Step],0))</f>
        <v>(M.1)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557010005</v>
      </c>
      <c r="H8064" s="134">
        <f>Systematic[[#This Row],[SampleVariableLabel]]+100*Systematic[[#This Row],[State]]</f>
        <v>557010205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557</v>
      </c>
      <c r="B8065" s="1">
        <f>IF(C8065=0,IF(B8064=Protocol!$V$20,1,B8064+1),B8064)</f>
        <v>1</v>
      </c>
      <c r="C8065" s="1">
        <f>IF(C8064+1=Protocol!$V$21,0,C8064+1)</f>
        <v>3</v>
      </c>
      <c r="D8065" s="1">
        <f t="shared" si="267"/>
        <v>6</v>
      </c>
      <c r="E8065" s="1" t="str">
        <f>INDEX(Protocol[Mark],MATCH(C8065,Protocol[Step],0))</f>
        <v>2Oct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557010006</v>
      </c>
      <c r="H8065" s="134">
        <f>Systematic[[#This Row],[SampleVariableLabel]]+100*Systematic[[#This Row],[State]]</f>
        <v>557010306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557</v>
      </c>
      <c r="B8066" s="1">
        <f>IF(C8066=0,IF(B8065=Protocol!$V$20,1,B8065+1),B8065)</f>
        <v>1</v>
      </c>
      <c r="C8066" s="1">
        <f>IF(C8065+1=Protocol!$V$21,0,C8065+1)</f>
        <v>4</v>
      </c>
      <c r="D8066" s="1">
        <f t="shared" si="267"/>
        <v>1</v>
      </c>
      <c r="E8066" s="1" t="str">
        <f>INDEX(Protocol[Mark],MATCH(C8066,Protocol[Step],0))</f>
        <v>3M2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557010001</v>
      </c>
      <c r="H8066" s="134">
        <f>Systematic[[#This Row],[SampleVariableLabel]]+100*Systematic[[#This Row],[State]]</f>
        <v>557010401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557</v>
      </c>
      <c r="B8067" s="1">
        <f>IF(C8067=0,IF(B8066=Protocol!$V$20,1,B8066+1),B8066)</f>
        <v>1</v>
      </c>
      <c r="C8067" s="1">
        <f>IF(C8066+1=Protocol!$V$21,0,C8066+1)</f>
        <v>5</v>
      </c>
      <c r="D8067" s="1">
        <f t="shared" ref="D8067:D8130" si="269">IF(D8066=nVariables,1,D8066+1)</f>
        <v>2</v>
      </c>
      <c r="E8067" s="1" t="str">
        <f>INDEX(Protocol[Mark],MATCH(C8067,Protocol[Step],0))</f>
        <v>M(c)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557010002</v>
      </c>
      <c r="H8067" s="134">
        <f>Systematic[[#This Row],[SampleVariableLabel]]+100*Systematic[[#This Row],[State]]</f>
        <v>557010502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557</v>
      </c>
      <c r="B8068" s="1">
        <f>IF(C8068=0,IF(B8067=Protocol!$V$20,1,B8067+1),B8067)</f>
        <v>1</v>
      </c>
      <c r="C8068" s="1">
        <f>IF(C8067+1=Protocol!$V$21,0,C8067+1)</f>
        <v>6</v>
      </c>
      <c r="D8068" s="1">
        <f t="shared" si="269"/>
        <v>3</v>
      </c>
      <c r="E8068" s="1" t="str">
        <f>INDEX(Protocol[Mark],MATCH(C8068,Protocol[Step],0))</f>
        <v>4P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557010003</v>
      </c>
      <c r="H8068" s="134">
        <f>Systematic[[#This Row],[SampleVariableLabel]]+100*Systematic[[#This Row],[State]]</f>
        <v>557010603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557</v>
      </c>
      <c r="B8069" s="1">
        <f>IF(C8069=0,IF(B8068=Protocol!$V$20,1,B8068+1),B8068)</f>
        <v>1</v>
      </c>
      <c r="C8069" s="1">
        <f>IF(C8068+1=Protocol!$V$21,0,C8068+1)</f>
        <v>7</v>
      </c>
      <c r="D8069" s="1">
        <f t="shared" si="269"/>
        <v>4</v>
      </c>
      <c r="E8069" s="1" t="str">
        <f>INDEX(Protocol[Mark],MATCH(C8069,Protocol[Step],0))</f>
        <v>5G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557010004</v>
      </c>
      <c r="H8069" s="134">
        <f>Systematic[[#This Row],[SampleVariableLabel]]+100*Systematic[[#This Row],[State]]</f>
        <v>557010704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557</v>
      </c>
      <c r="B8070" s="1">
        <f>IF(C8070=0,IF(B8069=Protocol!$V$20,1,B8069+1),B8069)</f>
        <v>1</v>
      </c>
      <c r="C8070" s="1">
        <f>IF(C8069+1=Protocol!$V$21,0,C8069+1)</f>
        <v>8</v>
      </c>
      <c r="D8070" s="1">
        <f t="shared" si="269"/>
        <v>5</v>
      </c>
      <c r="E8070" s="1" t="str">
        <f>INDEX(Protocol[Mark],MATCH(C8070,Protocol[Step],0))</f>
        <v>6S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557010005</v>
      </c>
      <c r="H8070" s="134">
        <f>Systematic[[#This Row],[SampleVariableLabel]]+100*Systematic[[#This Row],[State]]</f>
        <v>557010805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557</v>
      </c>
      <c r="B8071" s="1">
        <f>IF(C8071=0,IF(B8070=Protocol!$V$20,1,B8070+1),B8070)</f>
        <v>1</v>
      </c>
      <c r="C8071" s="1">
        <f>IF(C8070+1=Protocol!$V$21,0,C8070+1)</f>
        <v>9</v>
      </c>
      <c r="D8071" s="1">
        <f t="shared" si="269"/>
        <v>6</v>
      </c>
      <c r="E8071" s="1" t="str">
        <f>INDEX(Protocol[Mark],MATCH(C8071,Protocol[Step],0))</f>
        <v>7Gp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557010006</v>
      </c>
      <c r="H8071" s="134">
        <f>Systematic[[#This Row],[SampleVariableLabel]]+100*Systematic[[#This Row],[State]]</f>
        <v>557010906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557</v>
      </c>
      <c r="B8072" s="1">
        <f>IF(C8072=0,IF(B8071=Protocol!$V$20,1,B8071+1),B8071)</f>
        <v>1</v>
      </c>
      <c r="C8072" s="1">
        <f>IF(C8071+1=Protocol!$V$21,0,C8071+1)</f>
        <v>10</v>
      </c>
      <c r="D8072" s="1">
        <f t="shared" si="269"/>
        <v>1</v>
      </c>
      <c r="E8072" s="1" t="str">
        <f>INDEX(Protocol[Mark],MATCH(C8072,Protocol[Step],0))</f>
        <v>8U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557010001</v>
      </c>
      <c r="H8072" s="134">
        <f>Systematic[[#This Row],[SampleVariableLabel]]+100*Systematic[[#This Row],[State]]</f>
        <v>557011001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557</v>
      </c>
      <c r="B8073" s="1">
        <f>IF(C8073=0,IF(B8072=Protocol!$V$20,1,B8072+1),B8072)</f>
        <v>1</v>
      </c>
      <c r="C8073" s="1">
        <f>IF(C8072+1=Protocol!$V$21,0,C8072+1)</f>
        <v>11</v>
      </c>
      <c r="D8073" s="1">
        <f t="shared" si="269"/>
        <v>2</v>
      </c>
      <c r="E8073" s="1" t="str">
        <f>INDEX(Protocol[Mark],MATCH(C8073,Protocol[Step],0))</f>
        <v>9Rot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557010002</v>
      </c>
      <c r="H8073" s="134">
        <f>Systematic[[#This Row],[SampleVariableLabel]]+100*Systematic[[#This Row],[State]]</f>
        <v>557011102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557</v>
      </c>
      <c r="B8074" s="1">
        <f>IF(C8074=0,IF(B8073=Protocol!$V$20,1,B8073+1),B8073)</f>
        <v>1</v>
      </c>
      <c r="C8074" s="1">
        <f>IF(C8073+1=Protocol!$V$21,0,C8073+1)</f>
        <v>12</v>
      </c>
      <c r="D8074" s="1">
        <f t="shared" si="269"/>
        <v>3</v>
      </c>
      <c r="E8074" s="1" t="str">
        <f>INDEX(Protocol[Mark],MATCH(C8074,Protocol[Step],0))</f>
        <v>10Ama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557010003</v>
      </c>
      <c r="H8074" s="134">
        <f>Systematic[[#This Row],[SampleVariableLabel]]+100*Systematic[[#This Row],[State]]</f>
        <v>557011203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558</v>
      </c>
      <c r="B8075" s="1">
        <f>IF(C8075=0,IF(B8074=Protocol!$V$20,1,B8074+1),B8074)</f>
        <v>1</v>
      </c>
      <c r="C8075" s="1">
        <f>IF(C8074+1=Protocol!$V$21,0,C8074+1)</f>
        <v>0</v>
      </c>
      <c r="D8075" s="1">
        <f t="shared" si="269"/>
        <v>4</v>
      </c>
      <c r="E8075" s="1" t="str">
        <f>INDEX(Protocol[Mark],MATCH(C8075,Protocol[Step],0))</f>
        <v>0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558010004</v>
      </c>
      <c r="H8075" s="134">
        <f>Systematic[[#This Row],[SampleVariableLabel]]+100*Systematic[[#This Row],[State]]</f>
        <v>558010004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558</v>
      </c>
      <c r="B8076" s="1">
        <f>IF(C8076=0,IF(B8075=Protocol!$V$20,1,B8075+1),B8075)</f>
        <v>1</v>
      </c>
      <c r="C8076" s="1">
        <f>IF(C8075+1=Protocol!$V$21,0,C8075+1)</f>
        <v>1</v>
      </c>
      <c r="D8076" s="1">
        <f t="shared" si="269"/>
        <v>5</v>
      </c>
      <c r="E8076" s="1" t="str">
        <f>INDEX(Protocol[Mark],MATCH(C8076,Protocol[Step],0))</f>
        <v>1D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558010005</v>
      </c>
      <c r="H8076" s="134">
        <f>Systematic[[#This Row],[SampleVariableLabel]]+100*Systematic[[#This Row],[State]]</f>
        <v>558010105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558</v>
      </c>
      <c r="B8077" s="1">
        <f>IF(C8077=0,IF(B8076=Protocol!$V$20,1,B8076+1),B8076)</f>
        <v>1</v>
      </c>
      <c r="C8077" s="1">
        <f>IF(C8076+1=Protocol!$V$21,0,C8076+1)</f>
        <v>2</v>
      </c>
      <c r="D8077" s="1">
        <f t="shared" si="269"/>
        <v>6</v>
      </c>
      <c r="E8077" s="1" t="str">
        <f>INDEX(Protocol[Mark],MATCH(C8077,Protocol[Step],0))</f>
        <v>(M.1)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558010006</v>
      </c>
      <c r="H8077" s="134">
        <f>Systematic[[#This Row],[SampleVariableLabel]]+100*Systematic[[#This Row],[State]]</f>
        <v>558010206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558</v>
      </c>
      <c r="B8078" s="1">
        <f>IF(C8078=0,IF(B8077=Protocol!$V$20,1,B8077+1),B8077)</f>
        <v>1</v>
      </c>
      <c r="C8078" s="1">
        <f>IF(C8077+1=Protocol!$V$21,0,C8077+1)</f>
        <v>3</v>
      </c>
      <c r="D8078" s="1">
        <f t="shared" si="269"/>
        <v>1</v>
      </c>
      <c r="E8078" s="1" t="str">
        <f>INDEX(Protocol[Mark],MATCH(C8078,Protocol[Step],0))</f>
        <v>2Oct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558010001</v>
      </c>
      <c r="H8078" s="134">
        <f>Systematic[[#This Row],[SampleVariableLabel]]+100*Systematic[[#This Row],[State]]</f>
        <v>558010301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558</v>
      </c>
      <c r="B8079" s="1">
        <f>IF(C8079=0,IF(B8078=Protocol!$V$20,1,B8078+1),B8078)</f>
        <v>1</v>
      </c>
      <c r="C8079" s="1">
        <f>IF(C8078+1=Protocol!$V$21,0,C8078+1)</f>
        <v>4</v>
      </c>
      <c r="D8079" s="1">
        <f t="shared" si="269"/>
        <v>2</v>
      </c>
      <c r="E8079" s="1" t="str">
        <f>INDEX(Protocol[Mark],MATCH(C8079,Protocol[Step],0))</f>
        <v>3M2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558010002</v>
      </c>
      <c r="H8079" s="134">
        <f>Systematic[[#This Row],[SampleVariableLabel]]+100*Systematic[[#This Row],[State]]</f>
        <v>558010402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558</v>
      </c>
      <c r="B8080" s="1">
        <f>IF(C8080=0,IF(B8079=Protocol!$V$20,1,B8079+1),B8079)</f>
        <v>1</v>
      </c>
      <c r="C8080" s="1">
        <f>IF(C8079+1=Protocol!$V$21,0,C8079+1)</f>
        <v>5</v>
      </c>
      <c r="D8080" s="1">
        <f t="shared" si="269"/>
        <v>3</v>
      </c>
      <c r="E8080" s="1" t="str">
        <f>INDEX(Protocol[Mark],MATCH(C8080,Protocol[Step],0))</f>
        <v>M(c)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558010003</v>
      </c>
      <c r="H8080" s="134">
        <f>Systematic[[#This Row],[SampleVariableLabel]]+100*Systematic[[#This Row],[State]]</f>
        <v>558010503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558</v>
      </c>
      <c r="B8081" s="1">
        <f>IF(C8081=0,IF(B8080=Protocol!$V$20,1,B8080+1),B8080)</f>
        <v>1</v>
      </c>
      <c r="C8081" s="1">
        <f>IF(C8080+1=Protocol!$V$21,0,C8080+1)</f>
        <v>6</v>
      </c>
      <c r="D8081" s="1">
        <f t="shared" si="269"/>
        <v>4</v>
      </c>
      <c r="E8081" s="1" t="str">
        <f>INDEX(Protocol[Mark],MATCH(C8081,Protocol[Step],0))</f>
        <v>4P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558010004</v>
      </c>
      <c r="H8081" s="134">
        <f>Systematic[[#This Row],[SampleVariableLabel]]+100*Systematic[[#This Row],[State]]</f>
        <v>558010604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558</v>
      </c>
      <c r="B8082" s="1">
        <f>IF(C8082=0,IF(B8081=Protocol!$V$20,1,B8081+1),B8081)</f>
        <v>1</v>
      </c>
      <c r="C8082" s="1">
        <f>IF(C8081+1=Protocol!$V$21,0,C8081+1)</f>
        <v>7</v>
      </c>
      <c r="D8082" s="1">
        <f t="shared" si="269"/>
        <v>5</v>
      </c>
      <c r="E8082" s="1" t="str">
        <f>INDEX(Protocol[Mark],MATCH(C8082,Protocol[Step],0))</f>
        <v>5G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558010005</v>
      </c>
      <c r="H8082" s="134">
        <f>Systematic[[#This Row],[SampleVariableLabel]]+100*Systematic[[#This Row],[State]]</f>
        <v>558010705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558</v>
      </c>
      <c r="B8083" s="1">
        <f>IF(C8083=0,IF(B8082=Protocol!$V$20,1,B8082+1),B8082)</f>
        <v>1</v>
      </c>
      <c r="C8083" s="1">
        <f>IF(C8082+1=Protocol!$V$21,0,C8082+1)</f>
        <v>8</v>
      </c>
      <c r="D8083" s="1">
        <f t="shared" si="269"/>
        <v>6</v>
      </c>
      <c r="E8083" s="1" t="str">
        <f>INDEX(Protocol[Mark],MATCH(C8083,Protocol[Step],0))</f>
        <v>6S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558010006</v>
      </c>
      <c r="H8083" s="134">
        <f>Systematic[[#This Row],[SampleVariableLabel]]+100*Systematic[[#This Row],[State]]</f>
        <v>558010806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558</v>
      </c>
      <c r="B8084" s="1">
        <f>IF(C8084=0,IF(B8083=Protocol!$V$20,1,B8083+1),B8083)</f>
        <v>1</v>
      </c>
      <c r="C8084" s="1">
        <f>IF(C8083+1=Protocol!$V$21,0,C8083+1)</f>
        <v>9</v>
      </c>
      <c r="D8084" s="1">
        <f t="shared" si="269"/>
        <v>1</v>
      </c>
      <c r="E8084" s="1" t="str">
        <f>INDEX(Protocol[Mark],MATCH(C8084,Protocol[Step],0))</f>
        <v>7Gp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558010001</v>
      </c>
      <c r="H8084" s="134">
        <f>Systematic[[#This Row],[SampleVariableLabel]]+100*Systematic[[#This Row],[State]]</f>
        <v>558010901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558</v>
      </c>
      <c r="B8085" s="1">
        <f>IF(C8085=0,IF(B8084=Protocol!$V$20,1,B8084+1),B8084)</f>
        <v>1</v>
      </c>
      <c r="C8085" s="1">
        <f>IF(C8084+1=Protocol!$V$21,0,C8084+1)</f>
        <v>10</v>
      </c>
      <c r="D8085" s="1">
        <f t="shared" si="269"/>
        <v>2</v>
      </c>
      <c r="E8085" s="1" t="str">
        <f>INDEX(Protocol[Mark],MATCH(C8085,Protocol[Step],0))</f>
        <v>8U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558010002</v>
      </c>
      <c r="H8085" s="134">
        <f>Systematic[[#This Row],[SampleVariableLabel]]+100*Systematic[[#This Row],[State]]</f>
        <v>558011002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558</v>
      </c>
      <c r="B8086" s="1">
        <f>IF(C8086=0,IF(B8085=Protocol!$V$20,1,B8085+1),B8085)</f>
        <v>1</v>
      </c>
      <c r="C8086" s="1">
        <f>IF(C8085+1=Protocol!$V$21,0,C8085+1)</f>
        <v>11</v>
      </c>
      <c r="D8086" s="1">
        <f t="shared" si="269"/>
        <v>3</v>
      </c>
      <c r="E8086" s="1" t="str">
        <f>INDEX(Protocol[Mark],MATCH(C8086,Protocol[Step],0))</f>
        <v>9Rot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558010003</v>
      </c>
      <c r="H8086" s="134">
        <f>Systematic[[#This Row],[SampleVariableLabel]]+100*Systematic[[#This Row],[State]]</f>
        <v>558011103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558</v>
      </c>
      <c r="B8087" s="1">
        <f>IF(C8087=0,IF(B8086=Protocol!$V$20,1,B8086+1),B8086)</f>
        <v>1</v>
      </c>
      <c r="C8087" s="1">
        <f>IF(C8086+1=Protocol!$V$21,0,C8086+1)</f>
        <v>12</v>
      </c>
      <c r="D8087" s="1">
        <f t="shared" si="269"/>
        <v>4</v>
      </c>
      <c r="E8087" s="1" t="str">
        <f>INDEX(Protocol[Mark],MATCH(C8087,Protocol[Step],0))</f>
        <v>10Ama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558010004</v>
      </c>
      <c r="H8087" s="134">
        <f>Systematic[[#This Row],[SampleVariableLabel]]+100*Systematic[[#This Row],[State]]</f>
        <v>558011204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559</v>
      </c>
      <c r="B8088" s="1">
        <f>IF(C8088=0,IF(B8087=Protocol!$V$20,1,B8087+1),B8087)</f>
        <v>1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0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559010005</v>
      </c>
      <c r="H8088" s="134">
        <f>Systematic[[#This Row],[SampleVariableLabel]]+100*Systematic[[#This Row],[State]]</f>
        <v>559010005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559</v>
      </c>
      <c r="B8089" s="1">
        <f>IF(C8089=0,IF(B8088=Protocol!$V$20,1,B8088+1),B8088)</f>
        <v>1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1D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559010006</v>
      </c>
      <c r="H8089" s="134">
        <f>Systematic[[#This Row],[SampleVariableLabel]]+100*Systematic[[#This Row],[State]]</f>
        <v>559010106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559</v>
      </c>
      <c r="B8090" s="1">
        <f>IF(C8090=0,IF(B8089=Protocol!$V$20,1,B8089+1),B8089)</f>
        <v>1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(M.1)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559010001</v>
      </c>
      <c r="H8090" s="134">
        <f>Systematic[[#This Row],[SampleVariableLabel]]+100*Systematic[[#This Row],[State]]</f>
        <v>559010201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559</v>
      </c>
      <c r="B8091" s="1">
        <f>IF(C8091=0,IF(B8090=Protocol!$V$20,1,B8090+1),B8090)</f>
        <v>1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2Oct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559010002</v>
      </c>
      <c r="H8091" s="134">
        <f>Systematic[[#This Row],[SampleVariableLabel]]+100*Systematic[[#This Row],[State]]</f>
        <v>559010302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559</v>
      </c>
      <c r="B8092" s="1">
        <f>IF(C8092=0,IF(B8091=Protocol!$V$20,1,B8091+1),B8091)</f>
        <v>1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3M2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559010003</v>
      </c>
      <c r="H8092" s="134">
        <f>Systematic[[#This Row],[SampleVariableLabel]]+100*Systematic[[#This Row],[State]]</f>
        <v>559010403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559</v>
      </c>
      <c r="B8093" s="1">
        <f>IF(C8093=0,IF(B8092=Protocol!$V$20,1,B8092+1),B8092)</f>
        <v>1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M(c)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559010004</v>
      </c>
      <c r="H8093" s="134">
        <f>Systematic[[#This Row],[SampleVariableLabel]]+100*Systematic[[#This Row],[State]]</f>
        <v>559010504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559</v>
      </c>
      <c r="B8094" s="1">
        <f>IF(C8094=0,IF(B8093=Protocol!$V$20,1,B8093+1),B8093)</f>
        <v>1</v>
      </c>
      <c r="C8094" s="1">
        <f>IF(C8093+1=Protocol!$V$21,0,C8093+1)</f>
        <v>6</v>
      </c>
      <c r="D8094" s="1">
        <f t="shared" si="269"/>
        <v>5</v>
      </c>
      <c r="E8094" s="1" t="str">
        <f>INDEX(Protocol[Mark],MATCH(C8094,Protocol[Step],0))</f>
        <v>4P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559010005</v>
      </c>
      <c r="H8094" s="134">
        <f>Systematic[[#This Row],[SampleVariableLabel]]+100*Systematic[[#This Row],[State]]</f>
        <v>559010605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559</v>
      </c>
      <c r="B8095" s="1">
        <f>IF(C8095=0,IF(B8094=Protocol!$V$20,1,B8094+1),B8094)</f>
        <v>1</v>
      </c>
      <c r="C8095" s="1">
        <f>IF(C8094+1=Protocol!$V$21,0,C8094+1)</f>
        <v>7</v>
      </c>
      <c r="D8095" s="1">
        <f t="shared" si="269"/>
        <v>6</v>
      </c>
      <c r="E8095" s="1" t="str">
        <f>INDEX(Protocol[Mark],MATCH(C8095,Protocol[Step],0))</f>
        <v>5G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559010006</v>
      </c>
      <c r="H8095" s="134">
        <f>Systematic[[#This Row],[SampleVariableLabel]]+100*Systematic[[#This Row],[State]]</f>
        <v>559010706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559</v>
      </c>
      <c r="B8096" s="1">
        <f>IF(C8096=0,IF(B8095=Protocol!$V$20,1,B8095+1),B8095)</f>
        <v>1</v>
      </c>
      <c r="C8096" s="1">
        <f>IF(C8095+1=Protocol!$V$21,0,C8095+1)</f>
        <v>8</v>
      </c>
      <c r="D8096" s="1">
        <f t="shared" si="269"/>
        <v>1</v>
      </c>
      <c r="E8096" s="1" t="str">
        <f>INDEX(Protocol[Mark],MATCH(C8096,Protocol[Step],0))</f>
        <v>6S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559010001</v>
      </c>
      <c r="H8096" s="134">
        <f>Systematic[[#This Row],[SampleVariableLabel]]+100*Systematic[[#This Row],[State]]</f>
        <v>559010801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559</v>
      </c>
      <c r="B8097" s="1">
        <f>IF(C8097=0,IF(B8096=Protocol!$V$20,1,B8096+1),B8096)</f>
        <v>1</v>
      </c>
      <c r="C8097" s="1">
        <f>IF(C8096+1=Protocol!$V$21,0,C8096+1)</f>
        <v>9</v>
      </c>
      <c r="D8097" s="1">
        <f t="shared" si="269"/>
        <v>2</v>
      </c>
      <c r="E8097" s="1" t="str">
        <f>INDEX(Protocol[Mark],MATCH(C8097,Protocol[Step],0))</f>
        <v>7Gp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559010002</v>
      </c>
      <c r="H8097" s="134">
        <f>Systematic[[#This Row],[SampleVariableLabel]]+100*Systematic[[#This Row],[State]]</f>
        <v>559010902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559</v>
      </c>
      <c r="B8098" s="1">
        <f>IF(C8098=0,IF(B8097=Protocol!$V$20,1,B8097+1),B8097)</f>
        <v>1</v>
      </c>
      <c r="C8098" s="1">
        <f>IF(C8097+1=Protocol!$V$21,0,C8097+1)</f>
        <v>10</v>
      </c>
      <c r="D8098" s="1">
        <f t="shared" si="269"/>
        <v>3</v>
      </c>
      <c r="E8098" s="1" t="str">
        <f>INDEX(Protocol[Mark],MATCH(C8098,Protocol[Step],0))</f>
        <v>8U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559010003</v>
      </c>
      <c r="H8098" s="134">
        <f>Systematic[[#This Row],[SampleVariableLabel]]+100*Systematic[[#This Row],[State]]</f>
        <v>559011003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559</v>
      </c>
      <c r="B8099" s="1">
        <f>IF(C8099=0,IF(B8098=Protocol!$V$20,1,B8098+1),B8098)</f>
        <v>1</v>
      </c>
      <c r="C8099" s="1">
        <f>IF(C8098+1=Protocol!$V$21,0,C8098+1)</f>
        <v>11</v>
      </c>
      <c r="D8099" s="1">
        <f t="shared" si="269"/>
        <v>4</v>
      </c>
      <c r="E8099" s="1" t="str">
        <f>INDEX(Protocol[Mark],MATCH(C8099,Protocol[Step],0))</f>
        <v>9Rot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559010004</v>
      </c>
      <c r="H8099" s="134">
        <f>Systematic[[#This Row],[SampleVariableLabel]]+100*Systematic[[#This Row],[State]]</f>
        <v>559011104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559</v>
      </c>
      <c r="B8100" s="1">
        <f>IF(C8100=0,IF(B8099=Protocol!$V$20,1,B8099+1),B8099)</f>
        <v>1</v>
      </c>
      <c r="C8100" s="1">
        <f>IF(C8099+1=Protocol!$V$21,0,C8099+1)</f>
        <v>12</v>
      </c>
      <c r="D8100" s="1">
        <f t="shared" si="269"/>
        <v>5</v>
      </c>
      <c r="E8100" s="1" t="str">
        <f>INDEX(Protocol[Mark],MATCH(C8100,Protocol[Step],0))</f>
        <v>10Ama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559010005</v>
      </c>
      <c r="H8100" s="134">
        <f>Systematic[[#This Row],[SampleVariableLabel]]+100*Systematic[[#This Row],[State]]</f>
        <v>559011205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560</v>
      </c>
      <c r="B8101" s="1">
        <f>IF(C8101=0,IF(B8100=Protocol!$V$20,1,B8100+1),B8100)</f>
        <v>1</v>
      </c>
      <c r="C8101" s="1">
        <f>IF(C8100+1=Protocol!$V$21,0,C8100+1)</f>
        <v>0</v>
      </c>
      <c r="D8101" s="1">
        <f t="shared" si="269"/>
        <v>6</v>
      </c>
      <c r="E8101" s="1" t="str">
        <f>INDEX(Protocol[Mark],MATCH(C8101,Protocol[Step],0))</f>
        <v>0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560010006</v>
      </c>
      <c r="H8101" s="134">
        <f>Systematic[[#This Row],[SampleVariableLabel]]+100*Systematic[[#This Row],[State]]</f>
        <v>560010006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560</v>
      </c>
      <c r="B8102" s="1">
        <f>IF(C8102=0,IF(B8101=Protocol!$V$20,1,B8101+1),B8101)</f>
        <v>1</v>
      </c>
      <c r="C8102" s="1">
        <f>IF(C8101+1=Protocol!$V$21,0,C8101+1)</f>
        <v>1</v>
      </c>
      <c r="D8102" s="1">
        <f t="shared" si="269"/>
        <v>1</v>
      </c>
      <c r="E8102" s="1" t="str">
        <f>INDEX(Protocol[Mark],MATCH(C8102,Protocol[Step],0))</f>
        <v>1D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560010001</v>
      </c>
      <c r="H8102" s="134">
        <f>Systematic[[#This Row],[SampleVariableLabel]]+100*Systematic[[#This Row],[State]]</f>
        <v>560010101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560</v>
      </c>
      <c r="B8103" s="1">
        <f>IF(C8103=0,IF(B8102=Protocol!$V$20,1,B8102+1),B8102)</f>
        <v>1</v>
      </c>
      <c r="C8103" s="1">
        <f>IF(C8102+1=Protocol!$V$21,0,C8102+1)</f>
        <v>2</v>
      </c>
      <c r="D8103" s="1">
        <f t="shared" si="269"/>
        <v>2</v>
      </c>
      <c r="E8103" s="1" t="str">
        <f>INDEX(Protocol[Mark],MATCH(C8103,Protocol[Step],0))</f>
        <v>(M.1)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560010002</v>
      </c>
      <c r="H8103" s="134">
        <f>Systematic[[#This Row],[SampleVariableLabel]]+100*Systematic[[#This Row],[State]]</f>
        <v>560010202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560</v>
      </c>
      <c r="B8104" s="1">
        <f>IF(C8104=0,IF(B8103=Protocol!$V$20,1,B8103+1),B8103)</f>
        <v>1</v>
      </c>
      <c r="C8104" s="1">
        <f>IF(C8103+1=Protocol!$V$21,0,C8103+1)</f>
        <v>3</v>
      </c>
      <c r="D8104" s="1">
        <f t="shared" si="269"/>
        <v>3</v>
      </c>
      <c r="E8104" s="1" t="str">
        <f>INDEX(Protocol[Mark],MATCH(C8104,Protocol[Step],0))</f>
        <v>2Oct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560010003</v>
      </c>
      <c r="H8104" s="134">
        <f>Systematic[[#This Row],[SampleVariableLabel]]+100*Systematic[[#This Row],[State]]</f>
        <v>560010303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560</v>
      </c>
      <c r="B8105" s="1">
        <f>IF(C8105=0,IF(B8104=Protocol!$V$20,1,B8104+1),B8104)</f>
        <v>1</v>
      </c>
      <c r="C8105" s="1">
        <f>IF(C8104+1=Protocol!$V$21,0,C8104+1)</f>
        <v>4</v>
      </c>
      <c r="D8105" s="1">
        <f t="shared" si="269"/>
        <v>4</v>
      </c>
      <c r="E8105" s="1" t="str">
        <f>INDEX(Protocol[Mark],MATCH(C8105,Protocol[Step],0))</f>
        <v>3M2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560010004</v>
      </c>
      <c r="H8105" s="134">
        <f>Systematic[[#This Row],[SampleVariableLabel]]+100*Systematic[[#This Row],[State]]</f>
        <v>560010404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560</v>
      </c>
      <c r="B8106" s="1">
        <f>IF(C8106=0,IF(B8105=Protocol!$V$20,1,B8105+1),B8105)</f>
        <v>1</v>
      </c>
      <c r="C8106" s="1">
        <f>IF(C8105+1=Protocol!$V$21,0,C8105+1)</f>
        <v>5</v>
      </c>
      <c r="D8106" s="1">
        <f t="shared" si="269"/>
        <v>5</v>
      </c>
      <c r="E8106" s="1" t="str">
        <f>INDEX(Protocol[Mark],MATCH(C8106,Protocol[Step],0))</f>
        <v>M(c)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560010005</v>
      </c>
      <c r="H8106" s="134">
        <f>Systematic[[#This Row],[SampleVariableLabel]]+100*Systematic[[#This Row],[State]]</f>
        <v>560010505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560</v>
      </c>
      <c r="B8107" s="1">
        <f>IF(C8107=0,IF(B8106=Protocol!$V$20,1,B8106+1),B8106)</f>
        <v>1</v>
      </c>
      <c r="C8107" s="1">
        <f>IF(C8106+1=Protocol!$V$21,0,C8106+1)</f>
        <v>6</v>
      </c>
      <c r="D8107" s="1">
        <f t="shared" si="269"/>
        <v>6</v>
      </c>
      <c r="E8107" s="1" t="str">
        <f>INDEX(Protocol[Mark],MATCH(C8107,Protocol[Step],0))</f>
        <v>4P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560010006</v>
      </c>
      <c r="H8107" s="134">
        <f>Systematic[[#This Row],[SampleVariableLabel]]+100*Systematic[[#This Row],[State]]</f>
        <v>560010606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560</v>
      </c>
      <c r="B8108" s="1">
        <f>IF(C8108=0,IF(B8107=Protocol!$V$20,1,B8107+1),B8107)</f>
        <v>1</v>
      </c>
      <c r="C8108" s="1">
        <f>IF(C8107+1=Protocol!$V$21,0,C8107+1)</f>
        <v>7</v>
      </c>
      <c r="D8108" s="1">
        <f t="shared" si="269"/>
        <v>1</v>
      </c>
      <c r="E8108" s="1" t="str">
        <f>INDEX(Protocol[Mark],MATCH(C8108,Protocol[Step],0))</f>
        <v>5G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560010001</v>
      </c>
      <c r="H8108" s="134">
        <f>Systematic[[#This Row],[SampleVariableLabel]]+100*Systematic[[#This Row],[State]]</f>
        <v>560010701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560</v>
      </c>
      <c r="B8109" s="1">
        <f>IF(C8109=0,IF(B8108=Protocol!$V$20,1,B8108+1),B8108)</f>
        <v>1</v>
      </c>
      <c r="C8109" s="1">
        <f>IF(C8108+1=Protocol!$V$21,0,C8108+1)</f>
        <v>8</v>
      </c>
      <c r="D8109" s="1">
        <f t="shared" si="269"/>
        <v>2</v>
      </c>
      <c r="E8109" s="1" t="str">
        <f>INDEX(Protocol[Mark],MATCH(C8109,Protocol[Step],0))</f>
        <v>6S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560010002</v>
      </c>
      <c r="H8109" s="134">
        <f>Systematic[[#This Row],[SampleVariableLabel]]+100*Systematic[[#This Row],[State]]</f>
        <v>560010802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560</v>
      </c>
      <c r="B8110" s="1">
        <f>IF(C8110=0,IF(B8109=Protocol!$V$20,1,B8109+1),B8109)</f>
        <v>1</v>
      </c>
      <c r="C8110" s="1">
        <f>IF(C8109+1=Protocol!$V$21,0,C8109+1)</f>
        <v>9</v>
      </c>
      <c r="D8110" s="1">
        <f t="shared" si="269"/>
        <v>3</v>
      </c>
      <c r="E8110" s="1" t="str">
        <f>INDEX(Protocol[Mark],MATCH(C8110,Protocol[Step],0))</f>
        <v>7Gp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560010003</v>
      </c>
      <c r="H8110" s="134">
        <f>Systematic[[#This Row],[SampleVariableLabel]]+100*Systematic[[#This Row],[State]]</f>
        <v>560010903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560</v>
      </c>
      <c r="B8111" s="1">
        <f>IF(C8111=0,IF(B8110=Protocol!$V$20,1,B8110+1),B8110)</f>
        <v>1</v>
      </c>
      <c r="C8111" s="1">
        <f>IF(C8110+1=Protocol!$V$21,0,C8110+1)</f>
        <v>10</v>
      </c>
      <c r="D8111" s="1">
        <f t="shared" si="269"/>
        <v>4</v>
      </c>
      <c r="E8111" s="1" t="str">
        <f>INDEX(Protocol[Mark],MATCH(C8111,Protocol[Step],0))</f>
        <v>8U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560010004</v>
      </c>
      <c r="H8111" s="134">
        <f>Systematic[[#This Row],[SampleVariableLabel]]+100*Systematic[[#This Row],[State]]</f>
        <v>560011004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560</v>
      </c>
      <c r="B8112" s="1">
        <f>IF(C8112=0,IF(B8111=Protocol!$V$20,1,B8111+1),B8111)</f>
        <v>1</v>
      </c>
      <c r="C8112" s="1">
        <f>IF(C8111+1=Protocol!$V$21,0,C8111+1)</f>
        <v>11</v>
      </c>
      <c r="D8112" s="1">
        <f t="shared" si="269"/>
        <v>5</v>
      </c>
      <c r="E8112" s="1" t="str">
        <f>INDEX(Protocol[Mark],MATCH(C8112,Protocol[Step],0))</f>
        <v>9Rot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560010005</v>
      </c>
      <c r="H8112" s="134">
        <f>Systematic[[#This Row],[SampleVariableLabel]]+100*Systematic[[#This Row],[State]]</f>
        <v>560011105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560</v>
      </c>
      <c r="B8113" s="1">
        <f>IF(C8113=0,IF(B8112=Protocol!$V$20,1,B8112+1),B8112)</f>
        <v>1</v>
      </c>
      <c r="C8113" s="1">
        <f>IF(C8112+1=Protocol!$V$21,0,C8112+1)</f>
        <v>12</v>
      </c>
      <c r="D8113" s="1">
        <f t="shared" si="269"/>
        <v>6</v>
      </c>
      <c r="E8113" s="1" t="str">
        <f>INDEX(Protocol[Mark],MATCH(C8113,Protocol[Step],0))</f>
        <v>10Ama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560010006</v>
      </c>
      <c r="H8113" s="134">
        <f>Systematic[[#This Row],[SampleVariableLabel]]+100*Systematic[[#This Row],[State]]</f>
        <v>560011206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561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0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561010001</v>
      </c>
      <c r="H8114" s="134">
        <f>Systematic[[#This Row],[SampleVariableLabel]]+100*Systematic[[#This Row],[State]]</f>
        <v>561010001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561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561010002</v>
      </c>
      <c r="H8115" s="134">
        <f>Systematic[[#This Row],[SampleVariableLabel]]+100*Systematic[[#This Row],[State]]</f>
        <v>561010102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561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(M.1)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561010003</v>
      </c>
      <c r="H8116" s="134">
        <f>Systematic[[#This Row],[SampleVariableLabel]]+100*Systematic[[#This Row],[State]]</f>
        <v>561010203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561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2Oct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561010004</v>
      </c>
      <c r="H8117" s="134">
        <f>Systematic[[#This Row],[SampleVariableLabel]]+100*Systematic[[#This Row],[State]]</f>
        <v>561010304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561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3M2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561010005</v>
      </c>
      <c r="H8118" s="134">
        <f>Systematic[[#This Row],[SampleVariableLabel]]+100*Systematic[[#This Row],[State]]</f>
        <v>561010405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561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M(c)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561010006</v>
      </c>
      <c r="H8119" s="134">
        <f>Systematic[[#This Row],[SampleVariableLabel]]+100*Systematic[[#This Row],[State]]</f>
        <v>561010506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561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4P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561010001</v>
      </c>
      <c r="H8120" s="134">
        <f>Systematic[[#This Row],[SampleVariableLabel]]+100*Systematic[[#This Row],[State]]</f>
        <v>561010601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561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5G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561010002</v>
      </c>
      <c r="H8121" s="134">
        <f>Systematic[[#This Row],[SampleVariableLabel]]+100*Systematic[[#This Row],[State]]</f>
        <v>561010702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561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6S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561010003</v>
      </c>
      <c r="H8122" s="134">
        <f>Systematic[[#This Row],[SampleVariableLabel]]+100*Systematic[[#This Row],[State]]</f>
        <v>561010803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561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7Gp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561010004</v>
      </c>
      <c r="H8123" s="134">
        <f>Systematic[[#This Row],[SampleVariableLabel]]+100*Systematic[[#This Row],[State]]</f>
        <v>561010904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561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8U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561010005</v>
      </c>
      <c r="H8124" s="134">
        <f>Systematic[[#This Row],[SampleVariableLabel]]+100*Systematic[[#This Row],[State]]</f>
        <v>561011005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561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9Rot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561010006</v>
      </c>
      <c r="H8125" s="134">
        <f>Systematic[[#This Row],[SampleVariableLabel]]+100*Systematic[[#This Row],[State]]</f>
        <v>561011106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561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10Ama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561010001</v>
      </c>
      <c r="H8126" s="134">
        <f>Systematic[[#This Row],[SampleVariableLabel]]+100*Systematic[[#This Row],[State]]</f>
        <v>561011201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562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0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562010002</v>
      </c>
      <c r="H8127" s="134">
        <f>Systematic[[#This Row],[SampleVariableLabel]]+100*Systematic[[#This Row],[State]]</f>
        <v>562010002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562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1D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562010003</v>
      </c>
      <c r="H8128" s="134">
        <f>Systematic[[#This Row],[SampleVariableLabel]]+100*Systematic[[#This Row],[State]]</f>
        <v>562010103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562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(M.1)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562010004</v>
      </c>
      <c r="H8129" s="134">
        <f>Systematic[[#This Row],[SampleVariableLabel]]+100*Systematic[[#This Row],[State]]</f>
        <v>562010204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562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2Oct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562010005</v>
      </c>
      <c r="H8130" s="134">
        <f>Systematic[[#This Row],[SampleVariableLabel]]+100*Systematic[[#This Row],[State]]</f>
        <v>562010305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562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3M2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562010006</v>
      </c>
      <c r="H8131" s="134">
        <f>Systematic[[#This Row],[SampleVariableLabel]]+100*Systematic[[#This Row],[State]]</f>
        <v>562010406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562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M(c)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562010001</v>
      </c>
      <c r="H8132" s="134">
        <f>Systematic[[#This Row],[SampleVariableLabel]]+100*Systematic[[#This Row],[State]]</f>
        <v>562010501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562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4P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562010002</v>
      </c>
      <c r="H8133" s="134">
        <f>Systematic[[#This Row],[SampleVariableLabel]]+100*Systematic[[#This Row],[State]]</f>
        <v>562010602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562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5G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562010003</v>
      </c>
      <c r="H8134" s="134">
        <f>Systematic[[#This Row],[SampleVariableLabel]]+100*Systematic[[#This Row],[State]]</f>
        <v>562010703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562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6S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562010004</v>
      </c>
      <c r="H8135" s="134">
        <f>Systematic[[#This Row],[SampleVariableLabel]]+100*Systematic[[#This Row],[State]]</f>
        <v>562010804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562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7Gp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562010005</v>
      </c>
      <c r="H8136" s="134">
        <f>Systematic[[#This Row],[SampleVariableLabel]]+100*Systematic[[#This Row],[State]]</f>
        <v>562010905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562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8U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562010006</v>
      </c>
      <c r="H8137" s="134">
        <f>Systematic[[#This Row],[SampleVariableLabel]]+100*Systematic[[#This Row],[State]]</f>
        <v>562011006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562</v>
      </c>
      <c r="B8138" s="1">
        <f>IF(C8138=0,IF(B8137=Protocol!$V$20,1,B8137+1),B8137)</f>
        <v>1</v>
      </c>
      <c r="C8138" s="1">
        <f>IF(C8137+1=Protocol!$V$21,0,C8137+1)</f>
        <v>11</v>
      </c>
      <c r="D8138" s="1">
        <f t="shared" si="271"/>
        <v>1</v>
      </c>
      <c r="E8138" s="1" t="str">
        <f>INDEX(Protocol[Mark],MATCH(C8138,Protocol[Step],0))</f>
        <v>9Rot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562010001</v>
      </c>
      <c r="H8138" s="134">
        <f>Systematic[[#This Row],[SampleVariableLabel]]+100*Systematic[[#This Row],[State]]</f>
        <v>562011101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562</v>
      </c>
      <c r="B8139" s="1">
        <f>IF(C8139=0,IF(B8138=Protocol!$V$20,1,B8138+1),B8138)</f>
        <v>1</v>
      </c>
      <c r="C8139" s="1">
        <f>IF(C8138+1=Protocol!$V$21,0,C8138+1)</f>
        <v>12</v>
      </c>
      <c r="D8139" s="1">
        <f t="shared" si="271"/>
        <v>2</v>
      </c>
      <c r="E8139" s="1" t="str">
        <f>INDEX(Protocol[Mark],MATCH(C8139,Protocol[Step],0))</f>
        <v>10Ama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562010002</v>
      </c>
      <c r="H8139" s="134">
        <f>Systematic[[#This Row],[SampleVariableLabel]]+100*Systematic[[#This Row],[State]]</f>
        <v>562011202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563</v>
      </c>
      <c r="B8140" s="1">
        <f>IF(C8140=0,IF(B8139=Protocol!$V$20,1,B8139+1),B8139)</f>
        <v>1</v>
      </c>
      <c r="C8140" s="1">
        <f>IF(C8139+1=Protocol!$V$21,0,C8139+1)</f>
        <v>0</v>
      </c>
      <c r="D8140" s="1">
        <f t="shared" si="271"/>
        <v>3</v>
      </c>
      <c r="E8140" s="1" t="str">
        <f>INDEX(Protocol[Mark],MATCH(C8140,Protocol[Step],0))</f>
        <v>0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563010003</v>
      </c>
      <c r="H8140" s="134">
        <f>Systematic[[#This Row],[SampleVariableLabel]]+100*Systematic[[#This Row],[State]]</f>
        <v>563010003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563</v>
      </c>
      <c r="B8141" s="1">
        <f>IF(C8141=0,IF(B8140=Protocol!$V$20,1,B8140+1),B8140)</f>
        <v>1</v>
      </c>
      <c r="C8141" s="1">
        <f>IF(C8140+1=Protocol!$V$21,0,C8140+1)</f>
        <v>1</v>
      </c>
      <c r="D8141" s="1">
        <f t="shared" si="271"/>
        <v>4</v>
      </c>
      <c r="E8141" s="1" t="str">
        <f>INDEX(Protocol[Mark],MATCH(C8141,Protocol[Step],0))</f>
        <v>1D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563010004</v>
      </c>
      <c r="H8141" s="134">
        <f>Systematic[[#This Row],[SampleVariableLabel]]+100*Systematic[[#This Row],[State]]</f>
        <v>563010104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563</v>
      </c>
      <c r="B8142" s="1">
        <f>IF(C8142=0,IF(B8141=Protocol!$V$20,1,B8141+1),B8141)</f>
        <v>1</v>
      </c>
      <c r="C8142" s="1">
        <f>IF(C8141+1=Protocol!$V$21,0,C8141+1)</f>
        <v>2</v>
      </c>
      <c r="D8142" s="1">
        <f t="shared" si="271"/>
        <v>5</v>
      </c>
      <c r="E8142" s="1" t="str">
        <f>INDEX(Protocol[Mark],MATCH(C8142,Protocol[Step],0))</f>
        <v>(M.1)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563010005</v>
      </c>
      <c r="H8142" s="134">
        <f>Systematic[[#This Row],[SampleVariableLabel]]+100*Systematic[[#This Row],[State]]</f>
        <v>563010205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563</v>
      </c>
      <c r="B8143" s="1">
        <f>IF(C8143=0,IF(B8142=Protocol!$V$20,1,B8142+1),B8142)</f>
        <v>1</v>
      </c>
      <c r="C8143" s="1">
        <f>IF(C8142+1=Protocol!$V$21,0,C8142+1)</f>
        <v>3</v>
      </c>
      <c r="D8143" s="1">
        <f t="shared" si="271"/>
        <v>6</v>
      </c>
      <c r="E8143" s="1" t="str">
        <f>INDEX(Protocol[Mark],MATCH(C8143,Protocol[Step],0))</f>
        <v>2Oct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563010006</v>
      </c>
      <c r="H8143" s="134">
        <f>Systematic[[#This Row],[SampleVariableLabel]]+100*Systematic[[#This Row],[State]]</f>
        <v>563010306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563</v>
      </c>
      <c r="B8144" s="1">
        <f>IF(C8144=0,IF(B8143=Protocol!$V$20,1,B8143+1),B8143)</f>
        <v>1</v>
      </c>
      <c r="C8144" s="1">
        <f>IF(C8143+1=Protocol!$V$21,0,C8143+1)</f>
        <v>4</v>
      </c>
      <c r="D8144" s="1">
        <f t="shared" si="271"/>
        <v>1</v>
      </c>
      <c r="E8144" s="1" t="str">
        <f>INDEX(Protocol[Mark],MATCH(C8144,Protocol[Step],0))</f>
        <v>3M2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563010001</v>
      </c>
      <c r="H8144" s="134">
        <f>Systematic[[#This Row],[SampleVariableLabel]]+100*Systematic[[#This Row],[State]]</f>
        <v>563010401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563</v>
      </c>
      <c r="B8145" s="1">
        <f>IF(C8145=0,IF(B8144=Protocol!$V$20,1,B8144+1),B8144)</f>
        <v>1</v>
      </c>
      <c r="C8145" s="1">
        <f>IF(C8144+1=Protocol!$V$21,0,C8144+1)</f>
        <v>5</v>
      </c>
      <c r="D8145" s="1">
        <f t="shared" si="271"/>
        <v>2</v>
      </c>
      <c r="E8145" s="1" t="str">
        <f>INDEX(Protocol[Mark],MATCH(C8145,Protocol[Step],0))</f>
        <v>M(c)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563010002</v>
      </c>
      <c r="H8145" s="134">
        <f>Systematic[[#This Row],[SampleVariableLabel]]+100*Systematic[[#This Row],[State]]</f>
        <v>563010502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563</v>
      </c>
      <c r="B8146" s="1">
        <f>IF(C8146=0,IF(B8145=Protocol!$V$20,1,B8145+1),B8145)</f>
        <v>1</v>
      </c>
      <c r="C8146" s="1">
        <f>IF(C8145+1=Protocol!$V$21,0,C8145+1)</f>
        <v>6</v>
      </c>
      <c r="D8146" s="1">
        <f t="shared" si="271"/>
        <v>3</v>
      </c>
      <c r="E8146" s="1" t="str">
        <f>INDEX(Protocol[Mark],MATCH(C8146,Protocol[Step],0))</f>
        <v>4P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563010003</v>
      </c>
      <c r="H8146" s="134">
        <f>Systematic[[#This Row],[SampleVariableLabel]]+100*Systematic[[#This Row],[State]]</f>
        <v>563010603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563</v>
      </c>
      <c r="B8147" s="1">
        <f>IF(C8147=0,IF(B8146=Protocol!$V$20,1,B8146+1),B8146)</f>
        <v>1</v>
      </c>
      <c r="C8147" s="1">
        <f>IF(C8146+1=Protocol!$V$21,0,C8146+1)</f>
        <v>7</v>
      </c>
      <c r="D8147" s="1">
        <f t="shared" si="271"/>
        <v>4</v>
      </c>
      <c r="E8147" s="1" t="str">
        <f>INDEX(Protocol[Mark],MATCH(C8147,Protocol[Step],0))</f>
        <v>5G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563010004</v>
      </c>
      <c r="H8147" s="134">
        <f>Systematic[[#This Row],[SampleVariableLabel]]+100*Systematic[[#This Row],[State]]</f>
        <v>563010704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563</v>
      </c>
      <c r="B8148" s="1">
        <f>IF(C8148=0,IF(B8147=Protocol!$V$20,1,B8147+1),B8147)</f>
        <v>1</v>
      </c>
      <c r="C8148" s="1">
        <f>IF(C8147+1=Protocol!$V$21,0,C8147+1)</f>
        <v>8</v>
      </c>
      <c r="D8148" s="1">
        <f t="shared" si="271"/>
        <v>5</v>
      </c>
      <c r="E8148" s="1" t="str">
        <f>INDEX(Protocol[Mark],MATCH(C8148,Protocol[Step],0))</f>
        <v>6S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563010005</v>
      </c>
      <c r="H8148" s="134">
        <f>Systematic[[#This Row],[SampleVariableLabel]]+100*Systematic[[#This Row],[State]]</f>
        <v>563010805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563</v>
      </c>
      <c r="B8149" s="1">
        <f>IF(C8149=0,IF(B8148=Protocol!$V$20,1,B8148+1),B8148)</f>
        <v>1</v>
      </c>
      <c r="C8149" s="1">
        <f>IF(C8148+1=Protocol!$V$21,0,C8148+1)</f>
        <v>9</v>
      </c>
      <c r="D8149" s="1">
        <f t="shared" si="271"/>
        <v>6</v>
      </c>
      <c r="E8149" s="1" t="str">
        <f>INDEX(Protocol[Mark],MATCH(C8149,Protocol[Step],0))</f>
        <v>7Gp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563010006</v>
      </c>
      <c r="H8149" s="134">
        <f>Systematic[[#This Row],[SampleVariableLabel]]+100*Systematic[[#This Row],[State]]</f>
        <v>563010906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563</v>
      </c>
      <c r="B8150" s="1">
        <f>IF(C8150=0,IF(B8149=Protocol!$V$20,1,B8149+1),B8149)</f>
        <v>1</v>
      </c>
      <c r="C8150" s="1">
        <f>IF(C8149+1=Protocol!$V$21,0,C8149+1)</f>
        <v>10</v>
      </c>
      <c r="D8150" s="1">
        <f t="shared" si="271"/>
        <v>1</v>
      </c>
      <c r="E8150" s="1" t="str">
        <f>INDEX(Protocol[Mark],MATCH(C8150,Protocol[Step],0))</f>
        <v>8U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563010001</v>
      </c>
      <c r="H8150" s="134">
        <f>Systematic[[#This Row],[SampleVariableLabel]]+100*Systematic[[#This Row],[State]]</f>
        <v>563011001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563</v>
      </c>
      <c r="B8151" s="1">
        <f>IF(C8151=0,IF(B8150=Protocol!$V$20,1,B8150+1),B8150)</f>
        <v>1</v>
      </c>
      <c r="C8151" s="1">
        <f>IF(C8150+1=Protocol!$V$21,0,C8150+1)</f>
        <v>11</v>
      </c>
      <c r="D8151" s="1">
        <f t="shared" si="271"/>
        <v>2</v>
      </c>
      <c r="E8151" s="1" t="str">
        <f>INDEX(Protocol[Mark],MATCH(C8151,Protocol[Step],0))</f>
        <v>9Rot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563010002</v>
      </c>
      <c r="H8151" s="134">
        <f>Systematic[[#This Row],[SampleVariableLabel]]+100*Systematic[[#This Row],[State]]</f>
        <v>563011102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563</v>
      </c>
      <c r="B8152" s="1">
        <f>IF(C8152=0,IF(B8151=Protocol!$V$20,1,B8151+1),B8151)</f>
        <v>1</v>
      </c>
      <c r="C8152" s="1">
        <f>IF(C8151+1=Protocol!$V$21,0,C8151+1)</f>
        <v>12</v>
      </c>
      <c r="D8152" s="1">
        <f t="shared" si="271"/>
        <v>3</v>
      </c>
      <c r="E8152" s="1" t="str">
        <f>INDEX(Protocol[Mark],MATCH(C8152,Protocol[Step],0))</f>
        <v>10Ama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563010003</v>
      </c>
      <c r="H8152" s="134">
        <f>Systematic[[#This Row],[SampleVariableLabel]]+100*Systematic[[#This Row],[State]]</f>
        <v>563011203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564</v>
      </c>
      <c r="B8153" s="1">
        <f>IF(C8153=0,IF(B8152=Protocol!$V$20,1,B8152+1),B8152)</f>
        <v>1</v>
      </c>
      <c r="C8153" s="1">
        <f>IF(C8152+1=Protocol!$V$21,0,C8152+1)</f>
        <v>0</v>
      </c>
      <c r="D8153" s="1">
        <f t="shared" si="271"/>
        <v>4</v>
      </c>
      <c r="E8153" s="1" t="str">
        <f>INDEX(Protocol[Mark],MATCH(C8153,Protocol[Step],0))</f>
        <v>0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564010004</v>
      </c>
      <c r="H8153" s="134">
        <f>Systematic[[#This Row],[SampleVariableLabel]]+100*Systematic[[#This Row],[State]]</f>
        <v>564010004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564</v>
      </c>
      <c r="B8154" s="1">
        <f>IF(C8154=0,IF(B8153=Protocol!$V$20,1,B8153+1),B8153)</f>
        <v>1</v>
      </c>
      <c r="C8154" s="1">
        <f>IF(C8153+1=Protocol!$V$21,0,C8153+1)</f>
        <v>1</v>
      </c>
      <c r="D8154" s="1">
        <f t="shared" si="271"/>
        <v>5</v>
      </c>
      <c r="E8154" s="1" t="str">
        <f>INDEX(Protocol[Mark],MATCH(C8154,Protocol[Step],0))</f>
        <v>1D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564010005</v>
      </c>
      <c r="H8154" s="134">
        <f>Systematic[[#This Row],[SampleVariableLabel]]+100*Systematic[[#This Row],[State]]</f>
        <v>564010105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564</v>
      </c>
      <c r="B8155" s="1">
        <f>IF(C8155=0,IF(B8154=Protocol!$V$20,1,B8154+1),B8154)</f>
        <v>1</v>
      </c>
      <c r="C8155" s="1">
        <f>IF(C8154+1=Protocol!$V$21,0,C8154+1)</f>
        <v>2</v>
      </c>
      <c r="D8155" s="1">
        <f t="shared" si="271"/>
        <v>6</v>
      </c>
      <c r="E8155" s="1" t="str">
        <f>INDEX(Protocol[Mark],MATCH(C8155,Protocol[Step],0))</f>
        <v>(M.1)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564010006</v>
      </c>
      <c r="H8155" s="134">
        <f>Systematic[[#This Row],[SampleVariableLabel]]+100*Systematic[[#This Row],[State]]</f>
        <v>564010206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564</v>
      </c>
      <c r="B8156" s="1">
        <f>IF(C8156=0,IF(B8155=Protocol!$V$20,1,B8155+1),B8155)</f>
        <v>1</v>
      </c>
      <c r="C8156" s="1">
        <f>IF(C8155+1=Protocol!$V$21,0,C8155+1)</f>
        <v>3</v>
      </c>
      <c r="D8156" s="1">
        <f t="shared" si="271"/>
        <v>1</v>
      </c>
      <c r="E8156" s="1" t="str">
        <f>INDEX(Protocol[Mark],MATCH(C8156,Protocol[Step],0))</f>
        <v>2Oct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564010001</v>
      </c>
      <c r="H8156" s="134">
        <f>Systematic[[#This Row],[SampleVariableLabel]]+100*Systematic[[#This Row],[State]]</f>
        <v>564010301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564</v>
      </c>
      <c r="B8157" s="1">
        <f>IF(C8157=0,IF(B8156=Protocol!$V$20,1,B8156+1),B8156)</f>
        <v>1</v>
      </c>
      <c r="C8157" s="1">
        <f>IF(C8156+1=Protocol!$V$21,0,C8156+1)</f>
        <v>4</v>
      </c>
      <c r="D8157" s="1">
        <f t="shared" si="271"/>
        <v>2</v>
      </c>
      <c r="E8157" s="1" t="str">
        <f>INDEX(Protocol[Mark],MATCH(C8157,Protocol[Step],0))</f>
        <v>3M2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564010002</v>
      </c>
      <c r="H8157" s="134">
        <f>Systematic[[#This Row],[SampleVariableLabel]]+100*Systematic[[#This Row],[State]]</f>
        <v>564010402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564</v>
      </c>
      <c r="B8158" s="1">
        <f>IF(C8158=0,IF(B8157=Protocol!$V$20,1,B8157+1),B8157)</f>
        <v>1</v>
      </c>
      <c r="C8158" s="1">
        <f>IF(C8157+1=Protocol!$V$21,0,C8157+1)</f>
        <v>5</v>
      </c>
      <c r="D8158" s="1">
        <f t="shared" si="271"/>
        <v>3</v>
      </c>
      <c r="E8158" s="1" t="str">
        <f>INDEX(Protocol[Mark],MATCH(C8158,Protocol[Step],0))</f>
        <v>M(c)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564010003</v>
      </c>
      <c r="H8158" s="134">
        <f>Systematic[[#This Row],[SampleVariableLabel]]+100*Systematic[[#This Row],[State]]</f>
        <v>564010503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564</v>
      </c>
      <c r="B8159" s="1">
        <f>IF(C8159=0,IF(B8158=Protocol!$V$20,1,B8158+1),B8158)</f>
        <v>1</v>
      </c>
      <c r="C8159" s="1">
        <f>IF(C8158+1=Protocol!$V$21,0,C8158+1)</f>
        <v>6</v>
      </c>
      <c r="D8159" s="1">
        <f t="shared" si="271"/>
        <v>4</v>
      </c>
      <c r="E8159" s="1" t="str">
        <f>INDEX(Protocol[Mark],MATCH(C8159,Protocol[Step],0))</f>
        <v>4P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564010004</v>
      </c>
      <c r="H8159" s="134">
        <f>Systematic[[#This Row],[SampleVariableLabel]]+100*Systematic[[#This Row],[State]]</f>
        <v>564010604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564</v>
      </c>
      <c r="B8160" s="1">
        <f>IF(C8160=0,IF(B8159=Protocol!$V$20,1,B8159+1),B8159)</f>
        <v>1</v>
      </c>
      <c r="C8160" s="1">
        <f>IF(C8159+1=Protocol!$V$21,0,C8159+1)</f>
        <v>7</v>
      </c>
      <c r="D8160" s="1">
        <f t="shared" si="271"/>
        <v>5</v>
      </c>
      <c r="E8160" s="1" t="str">
        <f>INDEX(Protocol[Mark],MATCH(C8160,Protocol[Step],0))</f>
        <v>5G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564010005</v>
      </c>
      <c r="H8160" s="134">
        <f>Systematic[[#This Row],[SampleVariableLabel]]+100*Systematic[[#This Row],[State]]</f>
        <v>564010705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564</v>
      </c>
      <c r="B8161" s="1">
        <f>IF(C8161=0,IF(B8160=Protocol!$V$20,1,B8160+1),B8160)</f>
        <v>1</v>
      </c>
      <c r="C8161" s="1">
        <f>IF(C8160+1=Protocol!$V$21,0,C8160+1)</f>
        <v>8</v>
      </c>
      <c r="D8161" s="1">
        <f t="shared" si="271"/>
        <v>6</v>
      </c>
      <c r="E8161" s="1" t="str">
        <f>INDEX(Protocol[Mark],MATCH(C8161,Protocol[Step],0))</f>
        <v>6S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564010006</v>
      </c>
      <c r="H8161" s="134">
        <f>Systematic[[#This Row],[SampleVariableLabel]]+100*Systematic[[#This Row],[State]]</f>
        <v>564010806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564</v>
      </c>
      <c r="B8162" s="1">
        <f>IF(C8162=0,IF(B8161=Protocol!$V$20,1,B8161+1),B8161)</f>
        <v>1</v>
      </c>
      <c r="C8162" s="1">
        <f>IF(C8161+1=Protocol!$V$21,0,C8161+1)</f>
        <v>9</v>
      </c>
      <c r="D8162" s="1">
        <f t="shared" si="271"/>
        <v>1</v>
      </c>
      <c r="E8162" s="1" t="str">
        <f>INDEX(Protocol[Mark],MATCH(C8162,Protocol[Step],0))</f>
        <v>7Gp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564010001</v>
      </c>
      <c r="H8162" s="134">
        <f>Systematic[[#This Row],[SampleVariableLabel]]+100*Systematic[[#This Row],[State]]</f>
        <v>564010901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564</v>
      </c>
      <c r="B8163" s="1">
        <f>IF(C8163=0,IF(B8162=Protocol!$V$20,1,B8162+1),B8162)</f>
        <v>1</v>
      </c>
      <c r="C8163" s="1">
        <f>IF(C8162+1=Protocol!$V$21,0,C8162+1)</f>
        <v>10</v>
      </c>
      <c r="D8163" s="1">
        <f t="shared" si="271"/>
        <v>2</v>
      </c>
      <c r="E8163" s="1" t="str">
        <f>INDEX(Protocol[Mark],MATCH(C8163,Protocol[Step],0))</f>
        <v>8U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564010002</v>
      </c>
      <c r="H8163" s="134">
        <f>Systematic[[#This Row],[SampleVariableLabel]]+100*Systematic[[#This Row],[State]]</f>
        <v>564011002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564</v>
      </c>
      <c r="B8164" s="1">
        <f>IF(C8164=0,IF(B8163=Protocol!$V$20,1,B8163+1),B8163)</f>
        <v>1</v>
      </c>
      <c r="C8164" s="1">
        <f>IF(C8163+1=Protocol!$V$21,0,C8163+1)</f>
        <v>11</v>
      </c>
      <c r="D8164" s="1">
        <f t="shared" si="271"/>
        <v>3</v>
      </c>
      <c r="E8164" s="1" t="str">
        <f>INDEX(Protocol[Mark],MATCH(C8164,Protocol[Step],0))</f>
        <v>9Rot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564010003</v>
      </c>
      <c r="H8164" s="134">
        <f>Systematic[[#This Row],[SampleVariableLabel]]+100*Systematic[[#This Row],[State]]</f>
        <v>564011103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564</v>
      </c>
      <c r="B8165" s="1">
        <f>IF(C8165=0,IF(B8164=Protocol!$V$20,1,B8164+1),B8164)</f>
        <v>1</v>
      </c>
      <c r="C8165" s="1">
        <f>IF(C8164+1=Protocol!$V$21,0,C8164+1)</f>
        <v>12</v>
      </c>
      <c r="D8165" s="1">
        <f t="shared" si="271"/>
        <v>4</v>
      </c>
      <c r="E8165" s="1" t="str">
        <f>INDEX(Protocol[Mark],MATCH(C8165,Protocol[Step],0))</f>
        <v>10Ama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564010004</v>
      </c>
      <c r="H8165" s="134">
        <f>Systematic[[#This Row],[SampleVariableLabel]]+100*Systematic[[#This Row],[State]]</f>
        <v>564011204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565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0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565010005</v>
      </c>
      <c r="H8166" s="134">
        <f>Systematic[[#This Row],[SampleVariableLabel]]+100*Systematic[[#This Row],[State]]</f>
        <v>565010005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565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1D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565010006</v>
      </c>
      <c r="H8167" s="134">
        <f>Systematic[[#This Row],[SampleVariableLabel]]+100*Systematic[[#This Row],[State]]</f>
        <v>565010106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565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(M.1)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565010001</v>
      </c>
      <c r="H8168" s="134">
        <f>Systematic[[#This Row],[SampleVariableLabel]]+100*Systematic[[#This Row],[State]]</f>
        <v>565010201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565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2Oct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565010002</v>
      </c>
      <c r="H8169" s="134">
        <f>Systematic[[#This Row],[SampleVariableLabel]]+100*Systematic[[#This Row],[State]]</f>
        <v>565010302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565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3M2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565010003</v>
      </c>
      <c r="H8170" s="134">
        <f>Systematic[[#This Row],[SampleVariableLabel]]+100*Systematic[[#This Row],[State]]</f>
        <v>565010403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565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M(c)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565010004</v>
      </c>
      <c r="H8171" s="134">
        <f>Systematic[[#This Row],[SampleVariableLabel]]+100*Systematic[[#This Row],[State]]</f>
        <v>565010504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565</v>
      </c>
      <c r="B8172" s="1">
        <f>IF(C8172=0,IF(B8171=Protocol!$V$20,1,B8171+1),B8171)</f>
        <v>1</v>
      </c>
      <c r="C8172" s="1">
        <f>IF(C8171+1=Protocol!$V$21,0,C8171+1)</f>
        <v>6</v>
      </c>
      <c r="D8172" s="1">
        <f t="shared" si="271"/>
        <v>5</v>
      </c>
      <c r="E8172" s="1" t="str">
        <f>INDEX(Protocol[Mark],MATCH(C8172,Protocol[Step],0))</f>
        <v>4P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565010005</v>
      </c>
      <c r="H8172" s="134">
        <f>Systematic[[#This Row],[SampleVariableLabel]]+100*Systematic[[#This Row],[State]]</f>
        <v>565010605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565</v>
      </c>
      <c r="B8173" s="1">
        <f>IF(C8173=0,IF(B8172=Protocol!$V$20,1,B8172+1),B8172)</f>
        <v>1</v>
      </c>
      <c r="C8173" s="1">
        <f>IF(C8172+1=Protocol!$V$21,0,C8172+1)</f>
        <v>7</v>
      </c>
      <c r="D8173" s="1">
        <f t="shared" si="271"/>
        <v>6</v>
      </c>
      <c r="E8173" s="1" t="str">
        <f>INDEX(Protocol[Mark],MATCH(C8173,Protocol[Step],0))</f>
        <v>5G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565010006</v>
      </c>
      <c r="H8173" s="134">
        <f>Systematic[[#This Row],[SampleVariableLabel]]+100*Systematic[[#This Row],[State]]</f>
        <v>565010706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565</v>
      </c>
      <c r="B8174" s="1">
        <f>IF(C8174=0,IF(B8173=Protocol!$V$20,1,B8173+1),B8173)</f>
        <v>1</v>
      </c>
      <c r="C8174" s="1">
        <f>IF(C8173+1=Protocol!$V$21,0,C8173+1)</f>
        <v>8</v>
      </c>
      <c r="D8174" s="1">
        <f t="shared" si="271"/>
        <v>1</v>
      </c>
      <c r="E8174" s="1" t="str">
        <f>INDEX(Protocol[Mark],MATCH(C8174,Protocol[Step],0))</f>
        <v>6S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565010001</v>
      </c>
      <c r="H8174" s="134">
        <f>Systematic[[#This Row],[SampleVariableLabel]]+100*Systematic[[#This Row],[State]]</f>
        <v>565010801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565</v>
      </c>
      <c r="B8175" s="1">
        <f>IF(C8175=0,IF(B8174=Protocol!$V$20,1,B8174+1),B8174)</f>
        <v>1</v>
      </c>
      <c r="C8175" s="1">
        <f>IF(C8174+1=Protocol!$V$21,0,C8174+1)</f>
        <v>9</v>
      </c>
      <c r="D8175" s="1">
        <f t="shared" si="271"/>
        <v>2</v>
      </c>
      <c r="E8175" s="1" t="str">
        <f>INDEX(Protocol[Mark],MATCH(C8175,Protocol[Step],0))</f>
        <v>7Gp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565010002</v>
      </c>
      <c r="H8175" s="134">
        <f>Systematic[[#This Row],[SampleVariableLabel]]+100*Systematic[[#This Row],[State]]</f>
        <v>565010902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565</v>
      </c>
      <c r="B8176" s="1">
        <f>IF(C8176=0,IF(B8175=Protocol!$V$20,1,B8175+1),B8175)</f>
        <v>1</v>
      </c>
      <c r="C8176" s="1">
        <f>IF(C8175+1=Protocol!$V$21,0,C8175+1)</f>
        <v>10</v>
      </c>
      <c r="D8176" s="1">
        <f t="shared" si="271"/>
        <v>3</v>
      </c>
      <c r="E8176" s="1" t="str">
        <f>INDEX(Protocol[Mark],MATCH(C8176,Protocol[Step],0))</f>
        <v>8U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565010003</v>
      </c>
      <c r="H8176" s="134">
        <f>Systematic[[#This Row],[SampleVariableLabel]]+100*Systematic[[#This Row],[State]]</f>
        <v>565011003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565</v>
      </c>
      <c r="B8177" s="1">
        <f>IF(C8177=0,IF(B8176=Protocol!$V$20,1,B8176+1),B8176)</f>
        <v>1</v>
      </c>
      <c r="C8177" s="1">
        <f>IF(C8176+1=Protocol!$V$21,0,C8176+1)</f>
        <v>11</v>
      </c>
      <c r="D8177" s="1">
        <f t="shared" si="271"/>
        <v>4</v>
      </c>
      <c r="E8177" s="1" t="str">
        <f>INDEX(Protocol[Mark],MATCH(C8177,Protocol[Step],0))</f>
        <v>9Rot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565010004</v>
      </c>
      <c r="H8177" s="134">
        <f>Systematic[[#This Row],[SampleVariableLabel]]+100*Systematic[[#This Row],[State]]</f>
        <v>565011104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565</v>
      </c>
      <c r="B8178" s="1">
        <f>IF(C8178=0,IF(B8177=Protocol!$V$20,1,B8177+1),B8177)</f>
        <v>1</v>
      </c>
      <c r="C8178" s="1">
        <f>IF(C8177+1=Protocol!$V$21,0,C8177+1)</f>
        <v>12</v>
      </c>
      <c r="D8178" s="1">
        <f t="shared" si="271"/>
        <v>5</v>
      </c>
      <c r="E8178" s="1" t="str">
        <f>INDEX(Protocol[Mark],MATCH(C8178,Protocol[Step],0))</f>
        <v>10Ama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565010005</v>
      </c>
      <c r="H8178" s="134">
        <f>Systematic[[#This Row],[SampleVariableLabel]]+100*Systematic[[#This Row],[State]]</f>
        <v>565011205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566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0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566010006</v>
      </c>
      <c r="H8179" s="134">
        <f>Systematic[[#This Row],[SampleVariableLabel]]+100*Systematic[[#This Row],[State]]</f>
        <v>566010006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566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566010001</v>
      </c>
      <c r="H8180" s="134">
        <f>Systematic[[#This Row],[SampleVariableLabel]]+100*Systematic[[#This Row],[State]]</f>
        <v>566010101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566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(M.1)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566010002</v>
      </c>
      <c r="H8181" s="134">
        <f>Systematic[[#This Row],[SampleVariableLabel]]+100*Systematic[[#This Row],[State]]</f>
        <v>566010202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566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2Oct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566010003</v>
      </c>
      <c r="H8182" s="134">
        <f>Systematic[[#This Row],[SampleVariableLabel]]+100*Systematic[[#This Row],[State]]</f>
        <v>566010303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566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3M2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566010004</v>
      </c>
      <c r="H8183" s="134">
        <f>Systematic[[#This Row],[SampleVariableLabel]]+100*Systematic[[#This Row],[State]]</f>
        <v>566010404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566</v>
      </c>
      <c r="B8184" s="1">
        <f>IF(C8184=0,IF(B8183=Protocol!$V$20,1,B8183+1),B8183)</f>
        <v>1</v>
      </c>
      <c r="C8184" s="1">
        <f>IF(C8183+1=Protocol!$V$21,0,C8183+1)</f>
        <v>5</v>
      </c>
      <c r="D8184" s="1">
        <f t="shared" si="271"/>
        <v>5</v>
      </c>
      <c r="E8184" s="1" t="str">
        <f>INDEX(Protocol[Mark],MATCH(C8184,Protocol[Step],0))</f>
        <v>M(c)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566010005</v>
      </c>
      <c r="H8184" s="134">
        <f>Systematic[[#This Row],[SampleVariableLabel]]+100*Systematic[[#This Row],[State]]</f>
        <v>566010505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566</v>
      </c>
      <c r="B8185" s="1">
        <f>IF(C8185=0,IF(B8184=Protocol!$V$20,1,B8184+1),B8184)</f>
        <v>1</v>
      </c>
      <c r="C8185" s="1">
        <f>IF(C8184+1=Protocol!$V$21,0,C8184+1)</f>
        <v>6</v>
      </c>
      <c r="D8185" s="1">
        <f t="shared" si="271"/>
        <v>6</v>
      </c>
      <c r="E8185" s="1" t="str">
        <f>INDEX(Protocol[Mark],MATCH(C8185,Protocol[Step],0))</f>
        <v>4P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566010006</v>
      </c>
      <c r="H8185" s="134">
        <f>Systematic[[#This Row],[SampleVariableLabel]]+100*Systematic[[#This Row],[State]]</f>
        <v>566010606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566</v>
      </c>
      <c r="B8186" s="1">
        <f>IF(C8186=0,IF(B8185=Protocol!$V$20,1,B8185+1),B8185)</f>
        <v>1</v>
      </c>
      <c r="C8186" s="1">
        <f>IF(C8185+1=Protocol!$V$21,0,C8185+1)</f>
        <v>7</v>
      </c>
      <c r="D8186" s="1">
        <f t="shared" si="271"/>
        <v>1</v>
      </c>
      <c r="E8186" s="1" t="str">
        <f>INDEX(Protocol[Mark],MATCH(C8186,Protocol[Step],0))</f>
        <v>5G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566010001</v>
      </c>
      <c r="H8186" s="134">
        <f>Systematic[[#This Row],[SampleVariableLabel]]+100*Systematic[[#This Row],[State]]</f>
        <v>566010701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566</v>
      </c>
      <c r="B8187" s="1">
        <f>IF(C8187=0,IF(B8186=Protocol!$V$20,1,B8186+1),B8186)</f>
        <v>1</v>
      </c>
      <c r="C8187" s="1">
        <f>IF(C8186+1=Protocol!$V$21,0,C8186+1)</f>
        <v>8</v>
      </c>
      <c r="D8187" s="1">
        <f t="shared" si="271"/>
        <v>2</v>
      </c>
      <c r="E8187" s="1" t="str">
        <f>INDEX(Protocol[Mark],MATCH(C8187,Protocol[Step],0))</f>
        <v>6S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566010002</v>
      </c>
      <c r="H8187" s="134">
        <f>Systematic[[#This Row],[SampleVariableLabel]]+100*Systematic[[#This Row],[State]]</f>
        <v>566010802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566</v>
      </c>
      <c r="B8188" s="1">
        <f>IF(C8188=0,IF(B8187=Protocol!$V$20,1,B8187+1),B8187)</f>
        <v>1</v>
      </c>
      <c r="C8188" s="1">
        <f>IF(C8187+1=Protocol!$V$21,0,C8187+1)</f>
        <v>9</v>
      </c>
      <c r="D8188" s="1">
        <f t="shared" si="271"/>
        <v>3</v>
      </c>
      <c r="E8188" s="1" t="str">
        <f>INDEX(Protocol[Mark],MATCH(C8188,Protocol[Step],0))</f>
        <v>7Gp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566010003</v>
      </c>
      <c r="H8188" s="134">
        <f>Systematic[[#This Row],[SampleVariableLabel]]+100*Systematic[[#This Row],[State]]</f>
        <v>566010903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566</v>
      </c>
      <c r="B8189" s="1">
        <f>IF(C8189=0,IF(B8188=Protocol!$V$20,1,B8188+1),B8188)</f>
        <v>1</v>
      </c>
      <c r="C8189" s="1">
        <f>IF(C8188+1=Protocol!$V$21,0,C8188+1)</f>
        <v>10</v>
      </c>
      <c r="D8189" s="1">
        <f t="shared" si="271"/>
        <v>4</v>
      </c>
      <c r="E8189" s="1" t="str">
        <f>INDEX(Protocol[Mark],MATCH(C8189,Protocol[Step],0))</f>
        <v>8U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566010004</v>
      </c>
      <c r="H8189" s="134">
        <f>Systematic[[#This Row],[SampleVariableLabel]]+100*Systematic[[#This Row],[State]]</f>
        <v>566011004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566</v>
      </c>
      <c r="B8190" s="1">
        <f>IF(C8190=0,IF(B8189=Protocol!$V$20,1,B8189+1),B8189)</f>
        <v>1</v>
      </c>
      <c r="C8190" s="1">
        <f>IF(C8189+1=Protocol!$V$21,0,C8189+1)</f>
        <v>11</v>
      </c>
      <c r="D8190" s="1">
        <f t="shared" si="271"/>
        <v>5</v>
      </c>
      <c r="E8190" s="1" t="str">
        <f>INDEX(Protocol[Mark],MATCH(C8190,Protocol[Step],0))</f>
        <v>9Rot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566010005</v>
      </c>
      <c r="H8190" s="134">
        <f>Systematic[[#This Row],[SampleVariableLabel]]+100*Systematic[[#This Row],[State]]</f>
        <v>566011105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566</v>
      </c>
      <c r="B8191" s="1">
        <f>IF(C8191=0,IF(B8190=Protocol!$V$20,1,B8190+1),B8190)</f>
        <v>1</v>
      </c>
      <c r="C8191" s="1">
        <f>IF(C8190+1=Protocol!$V$21,0,C8190+1)</f>
        <v>12</v>
      </c>
      <c r="D8191" s="1">
        <f t="shared" si="271"/>
        <v>6</v>
      </c>
      <c r="E8191" s="1" t="str">
        <f>INDEX(Protocol[Mark],MATCH(C8191,Protocol[Step],0))</f>
        <v>10Ama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566010006</v>
      </c>
      <c r="H8191" s="134">
        <f>Systematic[[#This Row],[SampleVariableLabel]]+100*Systematic[[#This Row],[State]]</f>
        <v>566011206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567</v>
      </c>
      <c r="B8192" s="1">
        <f>IF(C8192=0,IF(B8191=Protocol!$V$20,1,B8191+1),B8191)</f>
        <v>1</v>
      </c>
      <c r="C8192" s="1">
        <f>IF(C8191+1=Protocol!$V$21,0,C8191+1)</f>
        <v>0</v>
      </c>
      <c r="D8192" s="1">
        <f t="shared" si="271"/>
        <v>1</v>
      </c>
      <c r="E8192" s="1" t="str">
        <f>INDEX(Protocol[Mark],MATCH(C8192,Protocol[Step],0))</f>
        <v>0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567010001</v>
      </c>
      <c r="H8192" s="134">
        <f>Systematic[[#This Row],[SampleVariableLabel]]+100*Systematic[[#This Row],[State]]</f>
        <v>567010001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567</v>
      </c>
      <c r="B8193" s="1">
        <f>IF(C8193=0,IF(B8192=Protocol!$V$20,1,B8192+1),B8192)</f>
        <v>1</v>
      </c>
      <c r="C8193" s="1">
        <f>IF(C8192+1=Protocol!$V$21,0,C8192+1)</f>
        <v>1</v>
      </c>
      <c r="D8193" s="1">
        <f t="shared" si="271"/>
        <v>2</v>
      </c>
      <c r="E8193" s="1" t="str">
        <f>INDEX(Protocol[Mark],MATCH(C8193,Protocol[Step],0))</f>
        <v>1D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567010002</v>
      </c>
      <c r="H8193" s="134">
        <f>Systematic[[#This Row],[SampleVariableLabel]]+100*Systematic[[#This Row],[State]]</f>
        <v>567010102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567</v>
      </c>
      <c r="B8194" s="1">
        <f>IF(C8194=0,IF(B8193=Protocol!$V$20,1,B8193+1),B8193)</f>
        <v>1</v>
      </c>
      <c r="C8194" s="1">
        <f>IF(C8193+1=Protocol!$V$21,0,C8193+1)</f>
        <v>2</v>
      </c>
      <c r="D8194" s="1">
        <f t="shared" si="271"/>
        <v>3</v>
      </c>
      <c r="E8194" s="1" t="str">
        <f>INDEX(Protocol[Mark],MATCH(C8194,Protocol[Step],0))</f>
        <v>(M.1)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567010003</v>
      </c>
      <c r="H8194" s="134">
        <f>Systematic[[#This Row],[SampleVariableLabel]]+100*Systematic[[#This Row],[State]]</f>
        <v>567010203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567</v>
      </c>
      <c r="B8195" s="1">
        <f>IF(C8195=0,IF(B8194=Protocol!$V$20,1,B8194+1),B8194)</f>
        <v>1</v>
      </c>
      <c r="C8195" s="1">
        <f>IF(C8194+1=Protocol!$V$21,0,C8194+1)</f>
        <v>3</v>
      </c>
      <c r="D8195" s="1">
        <f t="shared" ref="D8195:D8258" si="273">IF(D8194=nVariables,1,D8194+1)</f>
        <v>4</v>
      </c>
      <c r="E8195" s="1" t="str">
        <f>INDEX(Protocol[Mark],MATCH(C8195,Protocol[Step],0))</f>
        <v>2Oct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567010004</v>
      </c>
      <c r="H8195" s="134">
        <f>Systematic[[#This Row],[SampleVariableLabel]]+100*Systematic[[#This Row],[State]]</f>
        <v>567010304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567</v>
      </c>
      <c r="B8196" s="1">
        <f>IF(C8196=0,IF(B8195=Protocol!$V$20,1,B8195+1),B8195)</f>
        <v>1</v>
      </c>
      <c r="C8196" s="1">
        <f>IF(C8195+1=Protocol!$V$21,0,C8195+1)</f>
        <v>4</v>
      </c>
      <c r="D8196" s="1">
        <f t="shared" si="273"/>
        <v>5</v>
      </c>
      <c r="E8196" s="1" t="str">
        <f>INDEX(Protocol[Mark],MATCH(C8196,Protocol[Step],0))</f>
        <v>3M2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567010005</v>
      </c>
      <c r="H8196" s="134">
        <f>Systematic[[#This Row],[SampleVariableLabel]]+100*Systematic[[#This Row],[State]]</f>
        <v>567010405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567</v>
      </c>
      <c r="B8197" s="1">
        <f>IF(C8197=0,IF(B8196=Protocol!$V$20,1,B8196+1),B8196)</f>
        <v>1</v>
      </c>
      <c r="C8197" s="1">
        <f>IF(C8196+1=Protocol!$V$21,0,C8196+1)</f>
        <v>5</v>
      </c>
      <c r="D8197" s="1">
        <f t="shared" si="273"/>
        <v>6</v>
      </c>
      <c r="E8197" s="1" t="str">
        <f>INDEX(Protocol[Mark],MATCH(C8197,Protocol[Step],0))</f>
        <v>M(c)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567010006</v>
      </c>
      <c r="H8197" s="134">
        <f>Systematic[[#This Row],[SampleVariableLabel]]+100*Systematic[[#This Row],[State]]</f>
        <v>567010506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567</v>
      </c>
      <c r="B8198" s="1">
        <f>IF(C8198=0,IF(B8197=Protocol!$V$20,1,B8197+1),B8197)</f>
        <v>1</v>
      </c>
      <c r="C8198" s="1">
        <f>IF(C8197+1=Protocol!$V$21,0,C8197+1)</f>
        <v>6</v>
      </c>
      <c r="D8198" s="1">
        <f t="shared" si="273"/>
        <v>1</v>
      </c>
      <c r="E8198" s="1" t="str">
        <f>INDEX(Protocol[Mark],MATCH(C8198,Protocol[Step],0))</f>
        <v>4P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567010001</v>
      </c>
      <c r="H8198" s="134">
        <f>Systematic[[#This Row],[SampleVariableLabel]]+100*Systematic[[#This Row],[State]]</f>
        <v>567010601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567</v>
      </c>
      <c r="B8199" s="1">
        <f>IF(C8199=0,IF(B8198=Protocol!$V$20,1,B8198+1),B8198)</f>
        <v>1</v>
      </c>
      <c r="C8199" s="1">
        <f>IF(C8198+1=Protocol!$V$21,0,C8198+1)</f>
        <v>7</v>
      </c>
      <c r="D8199" s="1">
        <f t="shared" si="273"/>
        <v>2</v>
      </c>
      <c r="E8199" s="1" t="str">
        <f>INDEX(Protocol[Mark],MATCH(C8199,Protocol[Step],0))</f>
        <v>5G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567010002</v>
      </c>
      <c r="H8199" s="134">
        <f>Systematic[[#This Row],[SampleVariableLabel]]+100*Systematic[[#This Row],[State]]</f>
        <v>567010702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567</v>
      </c>
      <c r="B8200" s="1">
        <f>IF(C8200=0,IF(B8199=Protocol!$V$20,1,B8199+1),B8199)</f>
        <v>1</v>
      </c>
      <c r="C8200" s="1">
        <f>IF(C8199+1=Protocol!$V$21,0,C8199+1)</f>
        <v>8</v>
      </c>
      <c r="D8200" s="1">
        <f t="shared" si="273"/>
        <v>3</v>
      </c>
      <c r="E8200" s="1" t="str">
        <f>INDEX(Protocol[Mark],MATCH(C8200,Protocol[Step],0))</f>
        <v>6S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567010003</v>
      </c>
      <c r="H8200" s="134">
        <f>Systematic[[#This Row],[SampleVariableLabel]]+100*Systematic[[#This Row],[State]]</f>
        <v>567010803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567</v>
      </c>
      <c r="B8201" s="1">
        <f>IF(C8201=0,IF(B8200=Protocol!$V$20,1,B8200+1),B8200)</f>
        <v>1</v>
      </c>
      <c r="C8201" s="1">
        <f>IF(C8200+1=Protocol!$V$21,0,C8200+1)</f>
        <v>9</v>
      </c>
      <c r="D8201" s="1">
        <f t="shared" si="273"/>
        <v>4</v>
      </c>
      <c r="E8201" s="1" t="str">
        <f>INDEX(Protocol[Mark],MATCH(C8201,Protocol[Step],0))</f>
        <v>7Gp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567010004</v>
      </c>
      <c r="H8201" s="134">
        <f>Systematic[[#This Row],[SampleVariableLabel]]+100*Systematic[[#This Row],[State]]</f>
        <v>567010904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567</v>
      </c>
      <c r="B8202" s="1">
        <f>IF(C8202=0,IF(B8201=Protocol!$V$20,1,B8201+1),B8201)</f>
        <v>1</v>
      </c>
      <c r="C8202" s="1">
        <f>IF(C8201+1=Protocol!$V$21,0,C8201+1)</f>
        <v>10</v>
      </c>
      <c r="D8202" s="1">
        <f t="shared" si="273"/>
        <v>5</v>
      </c>
      <c r="E8202" s="1" t="str">
        <f>INDEX(Protocol[Mark],MATCH(C8202,Protocol[Step],0))</f>
        <v>8U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567010005</v>
      </c>
      <c r="H8202" s="134">
        <f>Systematic[[#This Row],[SampleVariableLabel]]+100*Systematic[[#This Row],[State]]</f>
        <v>567011005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567</v>
      </c>
      <c r="B8203" s="1">
        <f>IF(C8203=0,IF(B8202=Protocol!$V$20,1,B8202+1),B8202)</f>
        <v>1</v>
      </c>
      <c r="C8203" s="1">
        <f>IF(C8202+1=Protocol!$V$21,0,C8202+1)</f>
        <v>11</v>
      </c>
      <c r="D8203" s="1">
        <f t="shared" si="273"/>
        <v>6</v>
      </c>
      <c r="E8203" s="1" t="str">
        <f>INDEX(Protocol[Mark],MATCH(C8203,Protocol[Step],0))</f>
        <v>9Rot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567010006</v>
      </c>
      <c r="H8203" s="134">
        <f>Systematic[[#This Row],[SampleVariableLabel]]+100*Systematic[[#This Row],[State]]</f>
        <v>567011106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567</v>
      </c>
      <c r="B8204" s="1">
        <f>IF(C8204=0,IF(B8203=Protocol!$V$20,1,B8203+1),B8203)</f>
        <v>1</v>
      </c>
      <c r="C8204" s="1">
        <f>IF(C8203+1=Protocol!$V$21,0,C8203+1)</f>
        <v>12</v>
      </c>
      <c r="D8204" s="1">
        <f t="shared" si="273"/>
        <v>1</v>
      </c>
      <c r="E8204" s="1" t="str">
        <f>INDEX(Protocol[Mark],MATCH(C8204,Protocol[Step],0))</f>
        <v>10Ama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567010001</v>
      </c>
      <c r="H8204" s="134">
        <f>Systematic[[#This Row],[SampleVariableLabel]]+100*Systematic[[#This Row],[State]]</f>
        <v>567011201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568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0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568010002</v>
      </c>
      <c r="H8205" s="134">
        <f>Systematic[[#This Row],[SampleVariableLabel]]+100*Systematic[[#This Row],[State]]</f>
        <v>568010002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568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1D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568010003</v>
      </c>
      <c r="H8206" s="134">
        <f>Systematic[[#This Row],[SampleVariableLabel]]+100*Systematic[[#This Row],[State]]</f>
        <v>568010103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568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(M.1)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568010004</v>
      </c>
      <c r="H8207" s="134">
        <f>Systematic[[#This Row],[SampleVariableLabel]]+100*Systematic[[#This Row],[State]]</f>
        <v>568010204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568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2Oct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568010005</v>
      </c>
      <c r="H8208" s="134">
        <f>Systematic[[#This Row],[SampleVariableLabel]]+100*Systematic[[#This Row],[State]]</f>
        <v>568010305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568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3M2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568010006</v>
      </c>
      <c r="H8209" s="134">
        <f>Systematic[[#This Row],[SampleVariableLabel]]+100*Systematic[[#This Row],[State]]</f>
        <v>568010406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568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M(c)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568010001</v>
      </c>
      <c r="H8210" s="134">
        <f>Systematic[[#This Row],[SampleVariableLabel]]+100*Systematic[[#This Row],[State]]</f>
        <v>568010501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568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4P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568010002</v>
      </c>
      <c r="H8211" s="134">
        <f>Systematic[[#This Row],[SampleVariableLabel]]+100*Systematic[[#This Row],[State]]</f>
        <v>568010602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568</v>
      </c>
      <c r="B8212" s="1">
        <f>IF(C8212=0,IF(B8211=Protocol!$V$20,1,B8211+1),B8211)</f>
        <v>1</v>
      </c>
      <c r="C8212" s="1">
        <f>IF(C8211+1=Protocol!$V$21,0,C8211+1)</f>
        <v>7</v>
      </c>
      <c r="D8212" s="1">
        <f t="shared" si="273"/>
        <v>3</v>
      </c>
      <c r="E8212" s="1" t="str">
        <f>INDEX(Protocol[Mark],MATCH(C8212,Protocol[Step],0))</f>
        <v>5G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568010003</v>
      </c>
      <c r="H8212" s="134">
        <f>Systematic[[#This Row],[SampleVariableLabel]]+100*Systematic[[#This Row],[State]]</f>
        <v>568010703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568</v>
      </c>
      <c r="B8213" s="1">
        <f>IF(C8213=0,IF(B8212=Protocol!$V$20,1,B8212+1),B8212)</f>
        <v>1</v>
      </c>
      <c r="C8213" s="1">
        <f>IF(C8212+1=Protocol!$V$21,0,C8212+1)</f>
        <v>8</v>
      </c>
      <c r="D8213" s="1">
        <f t="shared" si="273"/>
        <v>4</v>
      </c>
      <c r="E8213" s="1" t="str">
        <f>INDEX(Protocol[Mark],MATCH(C8213,Protocol[Step],0))</f>
        <v>6S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568010004</v>
      </c>
      <c r="H8213" s="134">
        <f>Systematic[[#This Row],[SampleVariableLabel]]+100*Systematic[[#This Row],[State]]</f>
        <v>568010804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568</v>
      </c>
      <c r="B8214" s="1">
        <f>IF(C8214=0,IF(B8213=Protocol!$V$20,1,B8213+1),B8213)</f>
        <v>1</v>
      </c>
      <c r="C8214" s="1">
        <f>IF(C8213+1=Protocol!$V$21,0,C8213+1)</f>
        <v>9</v>
      </c>
      <c r="D8214" s="1">
        <f t="shared" si="273"/>
        <v>5</v>
      </c>
      <c r="E8214" s="1" t="str">
        <f>INDEX(Protocol[Mark],MATCH(C8214,Protocol[Step],0))</f>
        <v>7Gp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568010005</v>
      </c>
      <c r="H8214" s="134">
        <f>Systematic[[#This Row],[SampleVariableLabel]]+100*Systematic[[#This Row],[State]]</f>
        <v>568010905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568</v>
      </c>
      <c r="B8215" s="1">
        <f>IF(C8215=0,IF(B8214=Protocol!$V$20,1,B8214+1),B8214)</f>
        <v>1</v>
      </c>
      <c r="C8215" s="1">
        <f>IF(C8214+1=Protocol!$V$21,0,C8214+1)</f>
        <v>10</v>
      </c>
      <c r="D8215" s="1">
        <f t="shared" si="273"/>
        <v>6</v>
      </c>
      <c r="E8215" s="1" t="str">
        <f>INDEX(Protocol[Mark],MATCH(C8215,Protocol[Step],0))</f>
        <v>8U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568010006</v>
      </c>
      <c r="H8215" s="134">
        <f>Systematic[[#This Row],[SampleVariableLabel]]+100*Systematic[[#This Row],[State]]</f>
        <v>568011006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568</v>
      </c>
      <c r="B8216" s="1">
        <f>IF(C8216=0,IF(B8215=Protocol!$V$20,1,B8215+1),B8215)</f>
        <v>1</v>
      </c>
      <c r="C8216" s="1">
        <f>IF(C8215+1=Protocol!$V$21,0,C8215+1)</f>
        <v>11</v>
      </c>
      <c r="D8216" s="1">
        <f t="shared" si="273"/>
        <v>1</v>
      </c>
      <c r="E8216" s="1" t="str">
        <f>INDEX(Protocol[Mark],MATCH(C8216,Protocol[Step],0))</f>
        <v>9Rot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568010001</v>
      </c>
      <c r="H8216" s="134">
        <f>Systematic[[#This Row],[SampleVariableLabel]]+100*Systematic[[#This Row],[State]]</f>
        <v>568011101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568</v>
      </c>
      <c r="B8217" s="1">
        <f>IF(C8217=0,IF(B8216=Protocol!$V$20,1,B8216+1),B8216)</f>
        <v>1</v>
      </c>
      <c r="C8217" s="1">
        <f>IF(C8216+1=Protocol!$V$21,0,C8216+1)</f>
        <v>12</v>
      </c>
      <c r="D8217" s="1">
        <f t="shared" si="273"/>
        <v>2</v>
      </c>
      <c r="E8217" s="1" t="str">
        <f>INDEX(Protocol[Mark],MATCH(C8217,Protocol[Step],0))</f>
        <v>10Ama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568010002</v>
      </c>
      <c r="H8217" s="134">
        <f>Systematic[[#This Row],[SampleVariableLabel]]+100*Systematic[[#This Row],[State]]</f>
        <v>568011202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569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0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569010003</v>
      </c>
      <c r="H8218" s="134">
        <f>Systematic[[#This Row],[SampleVariableLabel]]+100*Systematic[[#This Row],[State]]</f>
        <v>569010003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569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1D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569010004</v>
      </c>
      <c r="H8219" s="134">
        <f>Systematic[[#This Row],[SampleVariableLabel]]+100*Systematic[[#This Row],[State]]</f>
        <v>569010104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569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(M.1)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569010005</v>
      </c>
      <c r="H8220" s="134">
        <f>Systematic[[#This Row],[SampleVariableLabel]]+100*Systematic[[#This Row],[State]]</f>
        <v>569010205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569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2Oct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569010006</v>
      </c>
      <c r="H8221" s="134">
        <f>Systematic[[#This Row],[SampleVariableLabel]]+100*Systematic[[#This Row],[State]]</f>
        <v>569010306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569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3M2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569010001</v>
      </c>
      <c r="H8222" s="134">
        <f>Systematic[[#This Row],[SampleVariableLabel]]+100*Systematic[[#This Row],[State]]</f>
        <v>569010401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569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M(c)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569010002</v>
      </c>
      <c r="H8223" s="134">
        <f>Systematic[[#This Row],[SampleVariableLabel]]+100*Systematic[[#This Row],[State]]</f>
        <v>569010502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569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4P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569010003</v>
      </c>
      <c r="H8224" s="134">
        <f>Systematic[[#This Row],[SampleVariableLabel]]+100*Systematic[[#This Row],[State]]</f>
        <v>569010603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569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5G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569010004</v>
      </c>
      <c r="H8225" s="134">
        <f>Systematic[[#This Row],[SampleVariableLabel]]+100*Systematic[[#This Row],[State]]</f>
        <v>569010704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569</v>
      </c>
      <c r="B8226" s="1">
        <f>IF(C8226=0,IF(B8225=Protocol!$V$20,1,B8225+1),B8225)</f>
        <v>1</v>
      </c>
      <c r="C8226" s="1">
        <f>IF(C8225+1=Protocol!$V$21,0,C8225+1)</f>
        <v>8</v>
      </c>
      <c r="D8226" s="1">
        <f t="shared" si="273"/>
        <v>5</v>
      </c>
      <c r="E8226" s="1" t="str">
        <f>INDEX(Protocol[Mark],MATCH(C8226,Protocol[Step],0))</f>
        <v>6S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569010005</v>
      </c>
      <c r="H8226" s="134">
        <f>Systematic[[#This Row],[SampleVariableLabel]]+100*Systematic[[#This Row],[State]]</f>
        <v>569010805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569</v>
      </c>
      <c r="B8227" s="1">
        <f>IF(C8227=0,IF(B8226=Protocol!$V$20,1,B8226+1),B8226)</f>
        <v>1</v>
      </c>
      <c r="C8227" s="1">
        <f>IF(C8226+1=Protocol!$V$21,0,C8226+1)</f>
        <v>9</v>
      </c>
      <c r="D8227" s="1">
        <f t="shared" si="273"/>
        <v>6</v>
      </c>
      <c r="E8227" s="1" t="str">
        <f>INDEX(Protocol[Mark],MATCH(C8227,Protocol[Step],0))</f>
        <v>7Gp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569010006</v>
      </c>
      <c r="H8227" s="134">
        <f>Systematic[[#This Row],[SampleVariableLabel]]+100*Systematic[[#This Row],[State]]</f>
        <v>569010906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569</v>
      </c>
      <c r="B8228" s="1">
        <f>IF(C8228=0,IF(B8227=Protocol!$V$20,1,B8227+1),B8227)</f>
        <v>1</v>
      </c>
      <c r="C8228" s="1">
        <f>IF(C8227+1=Protocol!$V$21,0,C8227+1)</f>
        <v>10</v>
      </c>
      <c r="D8228" s="1">
        <f t="shared" si="273"/>
        <v>1</v>
      </c>
      <c r="E8228" s="1" t="str">
        <f>INDEX(Protocol[Mark],MATCH(C8228,Protocol[Step],0))</f>
        <v>8U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569010001</v>
      </c>
      <c r="H8228" s="134">
        <f>Systematic[[#This Row],[SampleVariableLabel]]+100*Systematic[[#This Row],[State]]</f>
        <v>569011001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569</v>
      </c>
      <c r="B8229" s="1">
        <f>IF(C8229=0,IF(B8228=Protocol!$V$20,1,B8228+1),B8228)</f>
        <v>1</v>
      </c>
      <c r="C8229" s="1">
        <f>IF(C8228+1=Protocol!$V$21,0,C8228+1)</f>
        <v>11</v>
      </c>
      <c r="D8229" s="1">
        <f t="shared" si="273"/>
        <v>2</v>
      </c>
      <c r="E8229" s="1" t="str">
        <f>INDEX(Protocol[Mark],MATCH(C8229,Protocol[Step],0))</f>
        <v>9Rot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569010002</v>
      </c>
      <c r="H8229" s="134">
        <f>Systematic[[#This Row],[SampleVariableLabel]]+100*Systematic[[#This Row],[State]]</f>
        <v>569011102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569</v>
      </c>
      <c r="B8230" s="1">
        <f>IF(C8230=0,IF(B8229=Protocol!$V$20,1,B8229+1),B8229)</f>
        <v>1</v>
      </c>
      <c r="C8230" s="1">
        <f>IF(C8229+1=Protocol!$V$21,0,C8229+1)</f>
        <v>12</v>
      </c>
      <c r="D8230" s="1">
        <f t="shared" si="273"/>
        <v>3</v>
      </c>
      <c r="E8230" s="1" t="str">
        <f>INDEX(Protocol[Mark],MATCH(C8230,Protocol[Step],0))</f>
        <v>10Ama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569010003</v>
      </c>
      <c r="H8230" s="134">
        <f>Systematic[[#This Row],[SampleVariableLabel]]+100*Systematic[[#This Row],[State]]</f>
        <v>569011203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570</v>
      </c>
      <c r="B8231" s="1">
        <f>IF(C8231=0,IF(B8230=Protocol!$V$20,1,B8230+1),B8230)</f>
        <v>1</v>
      </c>
      <c r="C8231" s="1">
        <f>IF(C8230+1=Protocol!$V$21,0,C8230+1)</f>
        <v>0</v>
      </c>
      <c r="D8231" s="1">
        <f t="shared" si="273"/>
        <v>4</v>
      </c>
      <c r="E8231" s="1" t="str">
        <f>INDEX(Protocol[Mark],MATCH(C8231,Protocol[Step],0))</f>
        <v>0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570010004</v>
      </c>
      <c r="H8231" s="134">
        <f>Systematic[[#This Row],[SampleVariableLabel]]+100*Systematic[[#This Row],[State]]</f>
        <v>570010004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570</v>
      </c>
      <c r="B8232" s="1">
        <f>IF(C8232=0,IF(B8231=Protocol!$V$20,1,B8231+1),B8231)</f>
        <v>1</v>
      </c>
      <c r="C8232" s="1">
        <f>IF(C8231+1=Protocol!$V$21,0,C8231+1)</f>
        <v>1</v>
      </c>
      <c r="D8232" s="1">
        <f t="shared" si="273"/>
        <v>5</v>
      </c>
      <c r="E8232" s="1" t="str">
        <f>INDEX(Protocol[Mark],MATCH(C8232,Protocol[Step],0))</f>
        <v>1D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570010005</v>
      </c>
      <c r="H8232" s="134">
        <f>Systematic[[#This Row],[SampleVariableLabel]]+100*Systematic[[#This Row],[State]]</f>
        <v>570010105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570</v>
      </c>
      <c r="B8233" s="1">
        <f>IF(C8233=0,IF(B8232=Protocol!$V$20,1,B8232+1),B8232)</f>
        <v>1</v>
      </c>
      <c r="C8233" s="1">
        <f>IF(C8232+1=Protocol!$V$21,0,C8232+1)</f>
        <v>2</v>
      </c>
      <c r="D8233" s="1">
        <f t="shared" si="273"/>
        <v>6</v>
      </c>
      <c r="E8233" s="1" t="str">
        <f>INDEX(Protocol[Mark],MATCH(C8233,Protocol[Step],0))</f>
        <v>(M.1)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570010006</v>
      </c>
      <c r="H8233" s="134">
        <f>Systematic[[#This Row],[SampleVariableLabel]]+100*Systematic[[#This Row],[State]]</f>
        <v>570010206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570</v>
      </c>
      <c r="B8234" s="1">
        <f>IF(C8234=0,IF(B8233=Protocol!$V$20,1,B8233+1),B8233)</f>
        <v>1</v>
      </c>
      <c r="C8234" s="1">
        <f>IF(C8233+1=Protocol!$V$21,0,C8233+1)</f>
        <v>3</v>
      </c>
      <c r="D8234" s="1">
        <f t="shared" si="273"/>
        <v>1</v>
      </c>
      <c r="E8234" s="1" t="str">
        <f>INDEX(Protocol[Mark],MATCH(C8234,Protocol[Step],0))</f>
        <v>2Oct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570010001</v>
      </c>
      <c r="H8234" s="134">
        <f>Systematic[[#This Row],[SampleVariableLabel]]+100*Systematic[[#This Row],[State]]</f>
        <v>570010301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570</v>
      </c>
      <c r="B8235" s="1">
        <f>IF(C8235=0,IF(B8234=Protocol!$V$20,1,B8234+1),B8234)</f>
        <v>1</v>
      </c>
      <c r="C8235" s="1">
        <f>IF(C8234+1=Protocol!$V$21,0,C8234+1)</f>
        <v>4</v>
      </c>
      <c r="D8235" s="1">
        <f t="shared" si="273"/>
        <v>2</v>
      </c>
      <c r="E8235" s="1" t="str">
        <f>INDEX(Protocol[Mark],MATCH(C8235,Protocol[Step],0))</f>
        <v>3M2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570010002</v>
      </c>
      <c r="H8235" s="134">
        <f>Systematic[[#This Row],[SampleVariableLabel]]+100*Systematic[[#This Row],[State]]</f>
        <v>570010402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570</v>
      </c>
      <c r="B8236" s="1">
        <f>IF(C8236=0,IF(B8235=Protocol!$V$20,1,B8235+1),B8235)</f>
        <v>1</v>
      </c>
      <c r="C8236" s="1">
        <f>IF(C8235+1=Protocol!$V$21,0,C8235+1)</f>
        <v>5</v>
      </c>
      <c r="D8236" s="1">
        <f t="shared" si="273"/>
        <v>3</v>
      </c>
      <c r="E8236" s="1" t="str">
        <f>INDEX(Protocol[Mark],MATCH(C8236,Protocol[Step],0))</f>
        <v>M(c)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570010003</v>
      </c>
      <c r="H8236" s="134">
        <f>Systematic[[#This Row],[SampleVariableLabel]]+100*Systematic[[#This Row],[State]]</f>
        <v>570010503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570</v>
      </c>
      <c r="B8237" s="1">
        <f>IF(C8237=0,IF(B8236=Protocol!$V$20,1,B8236+1),B8236)</f>
        <v>1</v>
      </c>
      <c r="C8237" s="1">
        <f>IF(C8236+1=Protocol!$V$21,0,C8236+1)</f>
        <v>6</v>
      </c>
      <c r="D8237" s="1">
        <f t="shared" si="273"/>
        <v>4</v>
      </c>
      <c r="E8237" s="1" t="str">
        <f>INDEX(Protocol[Mark],MATCH(C8237,Protocol[Step],0))</f>
        <v>4P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570010004</v>
      </c>
      <c r="H8237" s="134">
        <f>Systematic[[#This Row],[SampleVariableLabel]]+100*Systematic[[#This Row],[State]]</f>
        <v>570010604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570</v>
      </c>
      <c r="B8238" s="1">
        <f>IF(C8238=0,IF(B8237=Protocol!$V$20,1,B8237+1),B8237)</f>
        <v>1</v>
      </c>
      <c r="C8238" s="1">
        <f>IF(C8237+1=Protocol!$V$21,0,C8237+1)</f>
        <v>7</v>
      </c>
      <c r="D8238" s="1">
        <f t="shared" si="273"/>
        <v>5</v>
      </c>
      <c r="E8238" s="1" t="str">
        <f>INDEX(Protocol[Mark],MATCH(C8238,Protocol[Step],0))</f>
        <v>5G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570010005</v>
      </c>
      <c r="H8238" s="134">
        <f>Systematic[[#This Row],[SampleVariableLabel]]+100*Systematic[[#This Row],[State]]</f>
        <v>570010705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570</v>
      </c>
      <c r="B8239" s="1">
        <f>IF(C8239=0,IF(B8238=Protocol!$V$20,1,B8238+1),B8238)</f>
        <v>1</v>
      </c>
      <c r="C8239" s="1">
        <f>IF(C8238+1=Protocol!$V$21,0,C8238+1)</f>
        <v>8</v>
      </c>
      <c r="D8239" s="1">
        <f t="shared" si="273"/>
        <v>6</v>
      </c>
      <c r="E8239" s="1" t="str">
        <f>INDEX(Protocol[Mark],MATCH(C8239,Protocol[Step],0))</f>
        <v>6S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570010006</v>
      </c>
      <c r="H8239" s="134">
        <f>Systematic[[#This Row],[SampleVariableLabel]]+100*Systematic[[#This Row],[State]]</f>
        <v>570010806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570</v>
      </c>
      <c r="B8240" s="1">
        <f>IF(C8240=0,IF(B8239=Protocol!$V$20,1,B8239+1),B8239)</f>
        <v>1</v>
      </c>
      <c r="C8240" s="1">
        <f>IF(C8239+1=Protocol!$V$21,0,C8239+1)</f>
        <v>9</v>
      </c>
      <c r="D8240" s="1">
        <f t="shared" si="273"/>
        <v>1</v>
      </c>
      <c r="E8240" s="1" t="str">
        <f>INDEX(Protocol[Mark],MATCH(C8240,Protocol[Step],0))</f>
        <v>7Gp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570010001</v>
      </c>
      <c r="H8240" s="134">
        <f>Systematic[[#This Row],[SampleVariableLabel]]+100*Systematic[[#This Row],[State]]</f>
        <v>570010901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570</v>
      </c>
      <c r="B8241" s="1">
        <f>IF(C8241=0,IF(B8240=Protocol!$V$20,1,B8240+1),B8240)</f>
        <v>1</v>
      </c>
      <c r="C8241" s="1">
        <f>IF(C8240+1=Protocol!$V$21,0,C8240+1)</f>
        <v>10</v>
      </c>
      <c r="D8241" s="1">
        <f t="shared" si="273"/>
        <v>2</v>
      </c>
      <c r="E8241" s="1" t="str">
        <f>INDEX(Protocol[Mark],MATCH(C8241,Protocol[Step],0))</f>
        <v>8U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570010002</v>
      </c>
      <c r="H8241" s="134">
        <f>Systematic[[#This Row],[SampleVariableLabel]]+100*Systematic[[#This Row],[State]]</f>
        <v>570011002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570</v>
      </c>
      <c r="B8242" s="1">
        <f>IF(C8242=0,IF(B8241=Protocol!$V$20,1,B8241+1),B8241)</f>
        <v>1</v>
      </c>
      <c r="C8242" s="1">
        <f>IF(C8241+1=Protocol!$V$21,0,C8241+1)</f>
        <v>11</v>
      </c>
      <c r="D8242" s="1">
        <f t="shared" si="273"/>
        <v>3</v>
      </c>
      <c r="E8242" s="1" t="str">
        <f>INDEX(Protocol[Mark],MATCH(C8242,Protocol[Step],0))</f>
        <v>9Rot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570010003</v>
      </c>
      <c r="H8242" s="134">
        <f>Systematic[[#This Row],[SampleVariableLabel]]+100*Systematic[[#This Row],[State]]</f>
        <v>570011103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570</v>
      </c>
      <c r="B8243" s="1">
        <f>IF(C8243=0,IF(B8242=Protocol!$V$20,1,B8242+1),B8242)</f>
        <v>1</v>
      </c>
      <c r="C8243" s="1">
        <f>IF(C8242+1=Protocol!$V$21,0,C8242+1)</f>
        <v>12</v>
      </c>
      <c r="D8243" s="1">
        <f t="shared" si="273"/>
        <v>4</v>
      </c>
      <c r="E8243" s="1" t="str">
        <f>INDEX(Protocol[Mark],MATCH(C8243,Protocol[Step],0))</f>
        <v>10Ama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570010004</v>
      </c>
      <c r="H8243" s="134">
        <f>Systematic[[#This Row],[SampleVariableLabel]]+100*Systematic[[#This Row],[State]]</f>
        <v>570011204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571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0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571010005</v>
      </c>
      <c r="H8244" s="134">
        <f>Systematic[[#This Row],[SampleVariableLabel]]+100*Systematic[[#This Row],[State]]</f>
        <v>571010005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571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1D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571010006</v>
      </c>
      <c r="H8245" s="134">
        <f>Systematic[[#This Row],[SampleVariableLabel]]+100*Systematic[[#This Row],[State]]</f>
        <v>571010106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571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(M.1)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571010001</v>
      </c>
      <c r="H8246" s="134">
        <f>Systematic[[#This Row],[SampleVariableLabel]]+100*Systematic[[#This Row],[State]]</f>
        <v>571010201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571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2Oct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571010002</v>
      </c>
      <c r="H8247" s="134">
        <f>Systematic[[#This Row],[SampleVariableLabel]]+100*Systematic[[#This Row],[State]]</f>
        <v>571010302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571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571010003</v>
      </c>
      <c r="H8248" s="134">
        <f>Systematic[[#This Row],[SampleVariableLabel]]+100*Systematic[[#This Row],[State]]</f>
        <v>571010403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571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M(c)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571010004</v>
      </c>
      <c r="H8249" s="134">
        <f>Systematic[[#This Row],[SampleVariableLabel]]+100*Systematic[[#This Row],[State]]</f>
        <v>571010504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571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4P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571010005</v>
      </c>
      <c r="H8250" s="134">
        <f>Systematic[[#This Row],[SampleVariableLabel]]+100*Systematic[[#This Row],[State]]</f>
        <v>571010605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571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5G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571010006</v>
      </c>
      <c r="H8251" s="134">
        <f>Systematic[[#This Row],[SampleVariableLabel]]+100*Systematic[[#This Row],[State]]</f>
        <v>571010706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571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6S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571010001</v>
      </c>
      <c r="H8252" s="134">
        <f>Systematic[[#This Row],[SampleVariableLabel]]+100*Systematic[[#This Row],[State]]</f>
        <v>571010801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571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7Gp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571010002</v>
      </c>
      <c r="H8253" s="134">
        <f>Systematic[[#This Row],[SampleVariableLabel]]+100*Systematic[[#This Row],[State]]</f>
        <v>571010902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571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8U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571010003</v>
      </c>
      <c r="H8254" s="134">
        <f>Systematic[[#This Row],[SampleVariableLabel]]+100*Systematic[[#This Row],[State]]</f>
        <v>571011003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571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9Rot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571010004</v>
      </c>
      <c r="H8255" s="134">
        <f>Systematic[[#This Row],[SampleVariableLabel]]+100*Systematic[[#This Row],[State]]</f>
        <v>571011104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571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10Ama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571010005</v>
      </c>
      <c r="H8256" s="134">
        <f>Systematic[[#This Row],[SampleVariableLabel]]+100*Systematic[[#This Row],[State]]</f>
        <v>571011205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572</v>
      </c>
      <c r="B8257" s="1">
        <f>IF(C8257=0,IF(B8256=Protocol!$V$20,1,B8256+1),B8256)</f>
        <v>1</v>
      </c>
      <c r="C8257" s="1">
        <f>IF(C8256+1=Protocol!$V$21,0,C8256+1)</f>
        <v>0</v>
      </c>
      <c r="D8257" s="1">
        <f t="shared" si="273"/>
        <v>6</v>
      </c>
      <c r="E8257" s="1" t="str">
        <f>INDEX(Protocol[Mark],MATCH(C8257,Protocol[Step],0))</f>
        <v>0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572010006</v>
      </c>
      <c r="H8257" s="134">
        <f>Systematic[[#This Row],[SampleVariableLabel]]+100*Systematic[[#This Row],[State]]</f>
        <v>572010006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572</v>
      </c>
      <c r="B8258" s="1">
        <f>IF(C8258=0,IF(B8257=Protocol!$V$20,1,B8257+1),B8257)</f>
        <v>1</v>
      </c>
      <c r="C8258" s="1">
        <f>IF(C8257+1=Protocol!$V$21,0,C8257+1)</f>
        <v>1</v>
      </c>
      <c r="D8258" s="1">
        <f t="shared" si="273"/>
        <v>1</v>
      </c>
      <c r="E8258" s="1" t="str">
        <f>INDEX(Protocol[Mark],MATCH(C8258,Protocol[Step],0))</f>
        <v>1D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572010001</v>
      </c>
      <c r="H8258" s="134">
        <f>Systematic[[#This Row],[SampleVariableLabel]]+100*Systematic[[#This Row],[State]]</f>
        <v>572010101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572</v>
      </c>
      <c r="B8259" s="1">
        <f>IF(C8259=0,IF(B8258=Protocol!$V$20,1,B8258+1),B8258)</f>
        <v>1</v>
      </c>
      <c r="C8259" s="1">
        <f>IF(C8258+1=Protocol!$V$21,0,C8258+1)</f>
        <v>2</v>
      </c>
      <c r="D8259" s="1">
        <f t="shared" ref="D8259:D8322" si="275">IF(D8258=nVariables,1,D8258+1)</f>
        <v>2</v>
      </c>
      <c r="E8259" s="1" t="str">
        <f>INDEX(Protocol[Mark],MATCH(C8259,Protocol[Step],0))</f>
        <v>(M.1)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572010002</v>
      </c>
      <c r="H8259" s="134">
        <f>Systematic[[#This Row],[SampleVariableLabel]]+100*Systematic[[#This Row],[State]]</f>
        <v>572010202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572</v>
      </c>
      <c r="B8260" s="1">
        <f>IF(C8260=0,IF(B8259=Protocol!$V$20,1,B8259+1),B8259)</f>
        <v>1</v>
      </c>
      <c r="C8260" s="1">
        <f>IF(C8259+1=Protocol!$V$21,0,C8259+1)</f>
        <v>3</v>
      </c>
      <c r="D8260" s="1">
        <f t="shared" si="275"/>
        <v>3</v>
      </c>
      <c r="E8260" s="1" t="str">
        <f>INDEX(Protocol[Mark],MATCH(C8260,Protocol[Step],0))</f>
        <v>2Oct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572010003</v>
      </c>
      <c r="H8260" s="134">
        <f>Systematic[[#This Row],[SampleVariableLabel]]+100*Systematic[[#This Row],[State]]</f>
        <v>572010303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572</v>
      </c>
      <c r="B8261" s="1">
        <f>IF(C8261=0,IF(B8260=Protocol!$V$20,1,B8260+1),B8260)</f>
        <v>1</v>
      </c>
      <c r="C8261" s="1">
        <f>IF(C8260+1=Protocol!$V$21,0,C8260+1)</f>
        <v>4</v>
      </c>
      <c r="D8261" s="1">
        <f t="shared" si="275"/>
        <v>4</v>
      </c>
      <c r="E8261" s="1" t="str">
        <f>INDEX(Protocol[Mark],MATCH(C8261,Protocol[Step],0))</f>
        <v>3M2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572010004</v>
      </c>
      <c r="H8261" s="134">
        <f>Systematic[[#This Row],[SampleVariableLabel]]+100*Systematic[[#This Row],[State]]</f>
        <v>572010404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572</v>
      </c>
      <c r="B8262" s="1">
        <f>IF(C8262=0,IF(B8261=Protocol!$V$20,1,B8261+1),B8261)</f>
        <v>1</v>
      </c>
      <c r="C8262" s="1">
        <f>IF(C8261+1=Protocol!$V$21,0,C8261+1)</f>
        <v>5</v>
      </c>
      <c r="D8262" s="1">
        <f t="shared" si="275"/>
        <v>5</v>
      </c>
      <c r="E8262" s="1" t="str">
        <f>INDEX(Protocol[Mark],MATCH(C8262,Protocol[Step],0))</f>
        <v>M(c)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572010005</v>
      </c>
      <c r="H8262" s="134">
        <f>Systematic[[#This Row],[SampleVariableLabel]]+100*Systematic[[#This Row],[State]]</f>
        <v>572010505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572</v>
      </c>
      <c r="B8263" s="1">
        <f>IF(C8263=0,IF(B8262=Protocol!$V$20,1,B8262+1),B8262)</f>
        <v>1</v>
      </c>
      <c r="C8263" s="1">
        <f>IF(C8262+1=Protocol!$V$21,0,C8262+1)</f>
        <v>6</v>
      </c>
      <c r="D8263" s="1">
        <f t="shared" si="275"/>
        <v>6</v>
      </c>
      <c r="E8263" s="1" t="str">
        <f>INDEX(Protocol[Mark],MATCH(C8263,Protocol[Step],0))</f>
        <v>4P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572010006</v>
      </c>
      <c r="H8263" s="134">
        <f>Systematic[[#This Row],[SampleVariableLabel]]+100*Systematic[[#This Row],[State]]</f>
        <v>572010606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572</v>
      </c>
      <c r="B8264" s="1">
        <f>IF(C8264=0,IF(B8263=Protocol!$V$20,1,B8263+1),B8263)</f>
        <v>1</v>
      </c>
      <c r="C8264" s="1">
        <f>IF(C8263+1=Protocol!$V$21,0,C8263+1)</f>
        <v>7</v>
      </c>
      <c r="D8264" s="1">
        <f t="shared" si="275"/>
        <v>1</v>
      </c>
      <c r="E8264" s="1" t="str">
        <f>INDEX(Protocol[Mark],MATCH(C8264,Protocol[Step],0))</f>
        <v>5G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572010001</v>
      </c>
      <c r="H8264" s="134">
        <f>Systematic[[#This Row],[SampleVariableLabel]]+100*Systematic[[#This Row],[State]]</f>
        <v>572010701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572</v>
      </c>
      <c r="B8265" s="1">
        <f>IF(C8265=0,IF(B8264=Protocol!$V$20,1,B8264+1),B8264)</f>
        <v>1</v>
      </c>
      <c r="C8265" s="1">
        <f>IF(C8264+1=Protocol!$V$21,0,C8264+1)</f>
        <v>8</v>
      </c>
      <c r="D8265" s="1">
        <f t="shared" si="275"/>
        <v>2</v>
      </c>
      <c r="E8265" s="1" t="str">
        <f>INDEX(Protocol[Mark],MATCH(C8265,Protocol[Step],0))</f>
        <v>6S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572010002</v>
      </c>
      <c r="H8265" s="134">
        <f>Systematic[[#This Row],[SampleVariableLabel]]+100*Systematic[[#This Row],[State]]</f>
        <v>572010802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572</v>
      </c>
      <c r="B8266" s="1">
        <f>IF(C8266=0,IF(B8265=Protocol!$V$20,1,B8265+1),B8265)</f>
        <v>1</v>
      </c>
      <c r="C8266" s="1">
        <f>IF(C8265+1=Protocol!$V$21,0,C8265+1)</f>
        <v>9</v>
      </c>
      <c r="D8266" s="1">
        <f t="shared" si="275"/>
        <v>3</v>
      </c>
      <c r="E8266" s="1" t="str">
        <f>INDEX(Protocol[Mark],MATCH(C8266,Protocol[Step],0))</f>
        <v>7Gp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572010003</v>
      </c>
      <c r="H8266" s="134">
        <f>Systematic[[#This Row],[SampleVariableLabel]]+100*Systematic[[#This Row],[State]]</f>
        <v>572010903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572</v>
      </c>
      <c r="B8267" s="1">
        <f>IF(C8267=0,IF(B8266=Protocol!$V$20,1,B8266+1),B8266)</f>
        <v>1</v>
      </c>
      <c r="C8267" s="1">
        <f>IF(C8266+1=Protocol!$V$21,0,C8266+1)</f>
        <v>10</v>
      </c>
      <c r="D8267" s="1">
        <f t="shared" si="275"/>
        <v>4</v>
      </c>
      <c r="E8267" s="1" t="str">
        <f>INDEX(Protocol[Mark],MATCH(C8267,Protocol[Step],0))</f>
        <v>8U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572010004</v>
      </c>
      <c r="H8267" s="134">
        <f>Systematic[[#This Row],[SampleVariableLabel]]+100*Systematic[[#This Row],[State]]</f>
        <v>572011004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572</v>
      </c>
      <c r="B8268" s="1">
        <f>IF(C8268=0,IF(B8267=Protocol!$V$20,1,B8267+1),B8267)</f>
        <v>1</v>
      </c>
      <c r="C8268" s="1">
        <f>IF(C8267+1=Protocol!$V$21,0,C8267+1)</f>
        <v>11</v>
      </c>
      <c r="D8268" s="1">
        <f t="shared" si="275"/>
        <v>5</v>
      </c>
      <c r="E8268" s="1" t="str">
        <f>INDEX(Protocol[Mark],MATCH(C8268,Protocol[Step],0))</f>
        <v>9Rot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572010005</v>
      </c>
      <c r="H8268" s="134">
        <f>Systematic[[#This Row],[SampleVariableLabel]]+100*Systematic[[#This Row],[State]]</f>
        <v>572011105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572</v>
      </c>
      <c r="B8269" s="1">
        <f>IF(C8269=0,IF(B8268=Protocol!$V$20,1,B8268+1),B8268)</f>
        <v>1</v>
      </c>
      <c r="C8269" s="1">
        <f>IF(C8268+1=Protocol!$V$21,0,C8268+1)</f>
        <v>12</v>
      </c>
      <c r="D8269" s="1">
        <f t="shared" si="275"/>
        <v>6</v>
      </c>
      <c r="E8269" s="1" t="str">
        <f>INDEX(Protocol[Mark],MATCH(C8269,Protocol[Step],0))</f>
        <v>10Ama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572010006</v>
      </c>
      <c r="H8269" s="134">
        <f>Systematic[[#This Row],[SampleVariableLabel]]+100*Systematic[[#This Row],[State]]</f>
        <v>572011206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573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0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573010001</v>
      </c>
      <c r="H8270" s="134">
        <f>Systematic[[#This Row],[SampleVariableLabel]]+100*Systematic[[#This Row],[State]]</f>
        <v>573010001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573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1D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573010002</v>
      </c>
      <c r="H8271" s="134">
        <f>Systematic[[#This Row],[SampleVariableLabel]]+100*Systematic[[#This Row],[State]]</f>
        <v>573010102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573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(M.1)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573010003</v>
      </c>
      <c r="H8272" s="134">
        <f>Systematic[[#This Row],[SampleVariableLabel]]+100*Systematic[[#This Row],[State]]</f>
        <v>573010203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573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2Oct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573010004</v>
      </c>
      <c r="H8273" s="134">
        <f>Systematic[[#This Row],[SampleVariableLabel]]+100*Systematic[[#This Row],[State]]</f>
        <v>573010304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573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3M2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573010005</v>
      </c>
      <c r="H8274" s="134">
        <f>Systematic[[#This Row],[SampleVariableLabel]]+100*Systematic[[#This Row],[State]]</f>
        <v>573010405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573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M(c)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573010006</v>
      </c>
      <c r="H8275" s="134">
        <f>Systematic[[#This Row],[SampleVariableLabel]]+100*Systematic[[#This Row],[State]]</f>
        <v>573010506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573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4P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573010001</v>
      </c>
      <c r="H8276" s="134">
        <f>Systematic[[#This Row],[SampleVariableLabel]]+100*Systematic[[#This Row],[State]]</f>
        <v>573010601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573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5G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573010002</v>
      </c>
      <c r="H8277" s="134">
        <f>Systematic[[#This Row],[SampleVariableLabel]]+100*Systematic[[#This Row],[State]]</f>
        <v>573010702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573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6S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573010003</v>
      </c>
      <c r="H8278" s="134">
        <f>Systematic[[#This Row],[SampleVariableLabel]]+100*Systematic[[#This Row],[State]]</f>
        <v>573010803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573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7Gp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573010004</v>
      </c>
      <c r="H8279" s="134">
        <f>Systematic[[#This Row],[SampleVariableLabel]]+100*Systematic[[#This Row],[State]]</f>
        <v>573010904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573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8U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573010005</v>
      </c>
      <c r="H8280" s="134">
        <f>Systematic[[#This Row],[SampleVariableLabel]]+100*Systematic[[#This Row],[State]]</f>
        <v>573011005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573</v>
      </c>
      <c r="B8281" s="1">
        <f>IF(C8281=0,IF(B8280=Protocol!$V$20,1,B8280+1),B8280)</f>
        <v>1</v>
      </c>
      <c r="C8281" s="1">
        <f>IF(C8280+1=Protocol!$V$21,0,C8280+1)</f>
        <v>11</v>
      </c>
      <c r="D8281" s="1">
        <f t="shared" si="275"/>
        <v>6</v>
      </c>
      <c r="E8281" s="1" t="str">
        <f>INDEX(Protocol[Mark],MATCH(C8281,Protocol[Step],0))</f>
        <v>9Rot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573010006</v>
      </c>
      <c r="H8281" s="134">
        <f>Systematic[[#This Row],[SampleVariableLabel]]+100*Systematic[[#This Row],[State]]</f>
        <v>573011106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573</v>
      </c>
      <c r="B8282" s="1">
        <f>IF(C8282=0,IF(B8281=Protocol!$V$20,1,B8281+1),B8281)</f>
        <v>1</v>
      </c>
      <c r="C8282" s="1">
        <f>IF(C8281+1=Protocol!$V$21,0,C8281+1)</f>
        <v>12</v>
      </c>
      <c r="D8282" s="1">
        <f t="shared" si="275"/>
        <v>1</v>
      </c>
      <c r="E8282" s="1" t="str">
        <f>INDEX(Protocol[Mark],MATCH(C8282,Protocol[Step],0))</f>
        <v>10Ama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573010001</v>
      </c>
      <c r="H8282" s="134">
        <f>Systematic[[#This Row],[SampleVariableLabel]]+100*Systematic[[#This Row],[State]]</f>
        <v>573011201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574</v>
      </c>
      <c r="B8283" s="1">
        <f>IF(C8283=0,IF(B8282=Protocol!$V$20,1,B8282+1),B8282)</f>
        <v>1</v>
      </c>
      <c r="C8283" s="1">
        <f>IF(C8282+1=Protocol!$V$21,0,C8282+1)</f>
        <v>0</v>
      </c>
      <c r="D8283" s="1">
        <f t="shared" si="275"/>
        <v>2</v>
      </c>
      <c r="E8283" s="1" t="str">
        <f>INDEX(Protocol[Mark],MATCH(C8283,Protocol[Step],0))</f>
        <v>0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574010002</v>
      </c>
      <c r="H8283" s="134">
        <f>Systematic[[#This Row],[SampleVariableLabel]]+100*Systematic[[#This Row],[State]]</f>
        <v>574010002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574</v>
      </c>
      <c r="B8284" s="1">
        <f>IF(C8284=0,IF(B8283=Protocol!$V$20,1,B8283+1),B8283)</f>
        <v>1</v>
      </c>
      <c r="C8284" s="1">
        <f>IF(C8283+1=Protocol!$V$21,0,C8283+1)</f>
        <v>1</v>
      </c>
      <c r="D8284" s="1">
        <f t="shared" si="275"/>
        <v>3</v>
      </c>
      <c r="E8284" s="1" t="str">
        <f>INDEX(Protocol[Mark],MATCH(C8284,Protocol[Step],0))</f>
        <v>1D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574010003</v>
      </c>
      <c r="H8284" s="134">
        <f>Systematic[[#This Row],[SampleVariableLabel]]+100*Systematic[[#This Row],[State]]</f>
        <v>574010103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574</v>
      </c>
      <c r="B8285" s="1">
        <f>IF(C8285=0,IF(B8284=Protocol!$V$20,1,B8284+1),B8284)</f>
        <v>1</v>
      </c>
      <c r="C8285" s="1">
        <f>IF(C8284+1=Protocol!$V$21,0,C8284+1)</f>
        <v>2</v>
      </c>
      <c r="D8285" s="1">
        <f t="shared" si="275"/>
        <v>4</v>
      </c>
      <c r="E8285" s="1" t="str">
        <f>INDEX(Protocol[Mark],MATCH(C8285,Protocol[Step],0))</f>
        <v>(M.1)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574010004</v>
      </c>
      <c r="H8285" s="134">
        <f>Systematic[[#This Row],[SampleVariableLabel]]+100*Systematic[[#This Row],[State]]</f>
        <v>574010204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574</v>
      </c>
      <c r="B8286" s="1">
        <f>IF(C8286=0,IF(B8285=Protocol!$V$20,1,B8285+1),B8285)</f>
        <v>1</v>
      </c>
      <c r="C8286" s="1">
        <f>IF(C8285+1=Protocol!$V$21,0,C8285+1)</f>
        <v>3</v>
      </c>
      <c r="D8286" s="1">
        <f t="shared" si="275"/>
        <v>5</v>
      </c>
      <c r="E8286" s="1" t="str">
        <f>INDEX(Protocol[Mark],MATCH(C8286,Protocol[Step],0))</f>
        <v>2Oct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574010005</v>
      </c>
      <c r="H8286" s="134">
        <f>Systematic[[#This Row],[SampleVariableLabel]]+100*Systematic[[#This Row],[State]]</f>
        <v>574010305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574</v>
      </c>
      <c r="B8287" s="1">
        <f>IF(C8287=0,IF(B8286=Protocol!$V$20,1,B8286+1),B8286)</f>
        <v>1</v>
      </c>
      <c r="C8287" s="1">
        <f>IF(C8286+1=Protocol!$V$21,0,C8286+1)</f>
        <v>4</v>
      </c>
      <c r="D8287" s="1">
        <f t="shared" si="275"/>
        <v>6</v>
      </c>
      <c r="E8287" s="1" t="str">
        <f>INDEX(Protocol[Mark],MATCH(C8287,Protocol[Step],0))</f>
        <v>3M2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574010006</v>
      </c>
      <c r="H8287" s="134">
        <f>Systematic[[#This Row],[SampleVariableLabel]]+100*Systematic[[#This Row],[State]]</f>
        <v>574010406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574</v>
      </c>
      <c r="B8288" s="1">
        <f>IF(C8288=0,IF(B8287=Protocol!$V$20,1,B8287+1),B8287)</f>
        <v>1</v>
      </c>
      <c r="C8288" s="1">
        <f>IF(C8287+1=Protocol!$V$21,0,C8287+1)</f>
        <v>5</v>
      </c>
      <c r="D8288" s="1">
        <f t="shared" si="275"/>
        <v>1</v>
      </c>
      <c r="E8288" s="1" t="str">
        <f>INDEX(Protocol[Mark],MATCH(C8288,Protocol[Step],0))</f>
        <v>M(c)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574010001</v>
      </c>
      <c r="H8288" s="134">
        <f>Systematic[[#This Row],[SampleVariableLabel]]+100*Systematic[[#This Row],[State]]</f>
        <v>574010501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574</v>
      </c>
      <c r="B8289" s="1">
        <f>IF(C8289=0,IF(B8288=Protocol!$V$20,1,B8288+1),B8288)</f>
        <v>1</v>
      </c>
      <c r="C8289" s="1">
        <f>IF(C8288+1=Protocol!$V$21,0,C8288+1)</f>
        <v>6</v>
      </c>
      <c r="D8289" s="1">
        <f t="shared" si="275"/>
        <v>2</v>
      </c>
      <c r="E8289" s="1" t="str">
        <f>INDEX(Protocol[Mark],MATCH(C8289,Protocol[Step],0))</f>
        <v>4P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574010002</v>
      </c>
      <c r="H8289" s="134">
        <f>Systematic[[#This Row],[SampleVariableLabel]]+100*Systematic[[#This Row],[State]]</f>
        <v>574010602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574</v>
      </c>
      <c r="B8290" s="1">
        <f>IF(C8290=0,IF(B8289=Protocol!$V$20,1,B8289+1),B8289)</f>
        <v>1</v>
      </c>
      <c r="C8290" s="1">
        <f>IF(C8289+1=Protocol!$V$21,0,C8289+1)</f>
        <v>7</v>
      </c>
      <c r="D8290" s="1">
        <f t="shared" si="275"/>
        <v>3</v>
      </c>
      <c r="E8290" s="1" t="str">
        <f>INDEX(Protocol[Mark],MATCH(C8290,Protocol[Step],0))</f>
        <v>5G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574010003</v>
      </c>
      <c r="H8290" s="134">
        <f>Systematic[[#This Row],[SampleVariableLabel]]+100*Systematic[[#This Row],[State]]</f>
        <v>574010703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574</v>
      </c>
      <c r="B8291" s="1">
        <f>IF(C8291=0,IF(B8290=Protocol!$V$20,1,B8290+1),B8290)</f>
        <v>1</v>
      </c>
      <c r="C8291" s="1">
        <f>IF(C8290+1=Protocol!$V$21,0,C8290+1)</f>
        <v>8</v>
      </c>
      <c r="D8291" s="1">
        <f t="shared" si="275"/>
        <v>4</v>
      </c>
      <c r="E8291" s="1" t="str">
        <f>INDEX(Protocol[Mark],MATCH(C8291,Protocol[Step],0))</f>
        <v>6S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574010004</v>
      </c>
      <c r="H8291" s="134">
        <f>Systematic[[#This Row],[SampleVariableLabel]]+100*Systematic[[#This Row],[State]]</f>
        <v>574010804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574</v>
      </c>
      <c r="B8292" s="1">
        <f>IF(C8292=0,IF(B8291=Protocol!$V$20,1,B8291+1),B8291)</f>
        <v>1</v>
      </c>
      <c r="C8292" s="1">
        <f>IF(C8291+1=Protocol!$V$21,0,C8291+1)</f>
        <v>9</v>
      </c>
      <c r="D8292" s="1">
        <f t="shared" si="275"/>
        <v>5</v>
      </c>
      <c r="E8292" s="1" t="str">
        <f>INDEX(Protocol[Mark],MATCH(C8292,Protocol[Step],0))</f>
        <v>7Gp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574010005</v>
      </c>
      <c r="H8292" s="134">
        <f>Systematic[[#This Row],[SampleVariableLabel]]+100*Systematic[[#This Row],[State]]</f>
        <v>574010905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574</v>
      </c>
      <c r="B8293" s="1">
        <f>IF(C8293=0,IF(B8292=Protocol!$V$20,1,B8292+1),B8292)</f>
        <v>1</v>
      </c>
      <c r="C8293" s="1">
        <f>IF(C8292+1=Protocol!$V$21,0,C8292+1)</f>
        <v>10</v>
      </c>
      <c r="D8293" s="1">
        <f t="shared" si="275"/>
        <v>6</v>
      </c>
      <c r="E8293" s="1" t="str">
        <f>INDEX(Protocol[Mark],MATCH(C8293,Protocol[Step],0))</f>
        <v>8U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574010006</v>
      </c>
      <c r="H8293" s="134">
        <f>Systematic[[#This Row],[SampleVariableLabel]]+100*Systematic[[#This Row],[State]]</f>
        <v>574011006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574</v>
      </c>
      <c r="B8294" s="1">
        <f>IF(C8294=0,IF(B8293=Protocol!$V$20,1,B8293+1),B8293)</f>
        <v>1</v>
      </c>
      <c r="C8294" s="1">
        <f>IF(C8293+1=Protocol!$V$21,0,C8293+1)</f>
        <v>11</v>
      </c>
      <c r="D8294" s="1">
        <f t="shared" si="275"/>
        <v>1</v>
      </c>
      <c r="E8294" s="1" t="str">
        <f>INDEX(Protocol[Mark],MATCH(C8294,Protocol[Step],0))</f>
        <v>9Rot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574010001</v>
      </c>
      <c r="H8294" s="134">
        <f>Systematic[[#This Row],[SampleVariableLabel]]+100*Systematic[[#This Row],[State]]</f>
        <v>574011101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574</v>
      </c>
      <c r="B8295" s="1">
        <f>IF(C8295=0,IF(B8294=Protocol!$V$20,1,B8294+1),B8294)</f>
        <v>1</v>
      </c>
      <c r="C8295" s="1">
        <f>IF(C8294+1=Protocol!$V$21,0,C8294+1)</f>
        <v>12</v>
      </c>
      <c r="D8295" s="1">
        <f t="shared" si="275"/>
        <v>2</v>
      </c>
      <c r="E8295" s="1" t="str">
        <f>INDEX(Protocol[Mark],MATCH(C8295,Protocol[Step],0))</f>
        <v>10Ama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574010002</v>
      </c>
      <c r="H8295" s="134">
        <f>Systematic[[#This Row],[SampleVariableLabel]]+100*Systematic[[#This Row],[State]]</f>
        <v>574011202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575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0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575010003</v>
      </c>
      <c r="H8296" s="134">
        <f>Systematic[[#This Row],[SampleVariableLabel]]+100*Systematic[[#This Row],[State]]</f>
        <v>575010003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575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1D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575010004</v>
      </c>
      <c r="H8297" s="134">
        <f>Systematic[[#This Row],[SampleVariableLabel]]+100*Systematic[[#This Row],[State]]</f>
        <v>575010104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575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(M.1)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575010005</v>
      </c>
      <c r="H8298" s="134">
        <f>Systematic[[#This Row],[SampleVariableLabel]]+100*Systematic[[#This Row],[State]]</f>
        <v>575010205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575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2Oct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575010006</v>
      </c>
      <c r="H8299" s="134">
        <f>Systematic[[#This Row],[SampleVariableLabel]]+100*Systematic[[#This Row],[State]]</f>
        <v>575010306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575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3M2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575010001</v>
      </c>
      <c r="H8300" s="134">
        <f>Systematic[[#This Row],[SampleVariableLabel]]+100*Systematic[[#This Row],[State]]</f>
        <v>575010401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575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M(c)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575010002</v>
      </c>
      <c r="H8301" s="134">
        <f>Systematic[[#This Row],[SampleVariableLabel]]+100*Systematic[[#This Row],[State]]</f>
        <v>575010502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575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4P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575010003</v>
      </c>
      <c r="H8302" s="134">
        <f>Systematic[[#This Row],[SampleVariableLabel]]+100*Systematic[[#This Row],[State]]</f>
        <v>575010603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575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5G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575010004</v>
      </c>
      <c r="H8303" s="134">
        <f>Systematic[[#This Row],[SampleVariableLabel]]+100*Systematic[[#This Row],[State]]</f>
        <v>575010704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575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6S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575010005</v>
      </c>
      <c r="H8304" s="134">
        <f>Systematic[[#This Row],[SampleVariableLabel]]+100*Systematic[[#This Row],[State]]</f>
        <v>575010805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575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7Gp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575010006</v>
      </c>
      <c r="H8305" s="134">
        <f>Systematic[[#This Row],[SampleVariableLabel]]+100*Systematic[[#This Row],[State]]</f>
        <v>575010906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575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8U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575010001</v>
      </c>
      <c r="H8306" s="134">
        <f>Systematic[[#This Row],[SampleVariableLabel]]+100*Systematic[[#This Row],[State]]</f>
        <v>575011001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575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9Rot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575010002</v>
      </c>
      <c r="H8307" s="134">
        <f>Systematic[[#This Row],[SampleVariableLabel]]+100*Systematic[[#This Row],[State]]</f>
        <v>575011102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575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10Ama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575010003</v>
      </c>
      <c r="H8308" s="134">
        <f>Systematic[[#This Row],[SampleVariableLabel]]+100*Systematic[[#This Row],[State]]</f>
        <v>575011203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576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0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576010004</v>
      </c>
      <c r="H8309" s="134">
        <f>Systematic[[#This Row],[SampleVariableLabel]]+100*Systematic[[#This Row],[State]]</f>
        <v>576010004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576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1D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576010005</v>
      </c>
      <c r="H8310" s="134">
        <f>Systematic[[#This Row],[SampleVariableLabel]]+100*Systematic[[#This Row],[State]]</f>
        <v>576010105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576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(M.1)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576010006</v>
      </c>
      <c r="H8311" s="134">
        <f>Systematic[[#This Row],[SampleVariableLabel]]+100*Systematic[[#This Row],[State]]</f>
        <v>576010206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576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2Oct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576010001</v>
      </c>
      <c r="H8312" s="134">
        <f>Systematic[[#This Row],[SampleVariableLabel]]+100*Systematic[[#This Row],[State]]</f>
        <v>576010301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576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3M2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576010002</v>
      </c>
      <c r="H8313" s="134">
        <f>Systematic[[#This Row],[SampleVariableLabel]]+100*Systematic[[#This Row],[State]]</f>
        <v>576010402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576</v>
      </c>
      <c r="B8314" s="1">
        <f>IF(C8314=0,IF(B8313=Protocol!$V$20,1,B8313+1),B8313)</f>
        <v>1</v>
      </c>
      <c r="C8314" s="1">
        <f>IF(C8313+1=Protocol!$V$21,0,C8313+1)</f>
        <v>5</v>
      </c>
      <c r="D8314" s="1">
        <f t="shared" si="275"/>
        <v>3</v>
      </c>
      <c r="E8314" s="1" t="str">
        <f>INDEX(Protocol[Mark],MATCH(C8314,Protocol[Step],0))</f>
        <v>M(c)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576010003</v>
      </c>
      <c r="H8314" s="134">
        <f>Systematic[[#This Row],[SampleVariableLabel]]+100*Systematic[[#This Row],[State]]</f>
        <v>576010503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576</v>
      </c>
      <c r="B8315" s="1">
        <f>IF(C8315=0,IF(B8314=Protocol!$V$20,1,B8314+1),B8314)</f>
        <v>1</v>
      </c>
      <c r="C8315" s="1">
        <f>IF(C8314+1=Protocol!$V$21,0,C8314+1)</f>
        <v>6</v>
      </c>
      <c r="D8315" s="1">
        <f t="shared" si="275"/>
        <v>4</v>
      </c>
      <c r="E8315" s="1" t="str">
        <f>INDEX(Protocol[Mark],MATCH(C8315,Protocol[Step],0))</f>
        <v>4P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576010004</v>
      </c>
      <c r="H8315" s="134">
        <f>Systematic[[#This Row],[SampleVariableLabel]]+100*Systematic[[#This Row],[State]]</f>
        <v>576010604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576</v>
      </c>
      <c r="B8316" s="1">
        <f>IF(C8316=0,IF(B8315=Protocol!$V$20,1,B8315+1),B8315)</f>
        <v>1</v>
      </c>
      <c r="C8316" s="1">
        <f>IF(C8315+1=Protocol!$V$21,0,C8315+1)</f>
        <v>7</v>
      </c>
      <c r="D8316" s="1">
        <f t="shared" si="275"/>
        <v>5</v>
      </c>
      <c r="E8316" s="1" t="str">
        <f>INDEX(Protocol[Mark],MATCH(C8316,Protocol[Step],0))</f>
        <v>5G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576010005</v>
      </c>
      <c r="H8316" s="134">
        <f>Systematic[[#This Row],[SampleVariableLabel]]+100*Systematic[[#This Row],[State]]</f>
        <v>576010705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576</v>
      </c>
      <c r="B8317" s="1">
        <f>IF(C8317=0,IF(B8316=Protocol!$V$20,1,B8316+1),B8316)</f>
        <v>1</v>
      </c>
      <c r="C8317" s="1">
        <f>IF(C8316+1=Protocol!$V$21,0,C8316+1)</f>
        <v>8</v>
      </c>
      <c r="D8317" s="1">
        <f t="shared" si="275"/>
        <v>6</v>
      </c>
      <c r="E8317" s="1" t="str">
        <f>INDEX(Protocol[Mark],MATCH(C8317,Protocol[Step],0))</f>
        <v>6S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576010006</v>
      </c>
      <c r="H8317" s="134">
        <f>Systematic[[#This Row],[SampleVariableLabel]]+100*Systematic[[#This Row],[State]]</f>
        <v>576010806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576</v>
      </c>
      <c r="B8318" s="1">
        <f>IF(C8318=0,IF(B8317=Protocol!$V$20,1,B8317+1),B8317)</f>
        <v>1</v>
      </c>
      <c r="C8318" s="1">
        <f>IF(C8317+1=Protocol!$V$21,0,C8317+1)</f>
        <v>9</v>
      </c>
      <c r="D8318" s="1">
        <f t="shared" si="275"/>
        <v>1</v>
      </c>
      <c r="E8318" s="1" t="str">
        <f>INDEX(Protocol[Mark],MATCH(C8318,Protocol[Step],0))</f>
        <v>7Gp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576010001</v>
      </c>
      <c r="H8318" s="134">
        <f>Systematic[[#This Row],[SampleVariableLabel]]+100*Systematic[[#This Row],[State]]</f>
        <v>576010901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576</v>
      </c>
      <c r="B8319" s="1">
        <f>IF(C8319=0,IF(B8318=Protocol!$V$20,1,B8318+1),B8318)</f>
        <v>1</v>
      </c>
      <c r="C8319" s="1">
        <f>IF(C8318+1=Protocol!$V$21,0,C8318+1)</f>
        <v>10</v>
      </c>
      <c r="D8319" s="1">
        <f t="shared" si="275"/>
        <v>2</v>
      </c>
      <c r="E8319" s="1" t="str">
        <f>INDEX(Protocol[Mark],MATCH(C8319,Protocol[Step],0))</f>
        <v>8U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576010002</v>
      </c>
      <c r="H8319" s="134">
        <f>Systematic[[#This Row],[SampleVariableLabel]]+100*Systematic[[#This Row],[State]]</f>
        <v>576011002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576</v>
      </c>
      <c r="B8320" s="1">
        <f>IF(C8320=0,IF(B8319=Protocol!$V$20,1,B8319+1),B8319)</f>
        <v>1</v>
      </c>
      <c r="C8320" s="1">
        <f>IF(C8319+1=Protocol!$V$21,0,C8319+1)</f>
        <v>11</v>
      </c>
      <c r="D8320" s="1">
        <f t="shared" si="275"/>
        <v>3</v>
      </c>
      <c r="E8320" s="1" t="str">
        <f>INDEX(Protocol[Mark],MATCH(C8320,Protocol[Step],0))</f>
        <v>9Rot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576010003</v>
      </c>
      <c r="H8320" s="134">
        <f>Systematic[[#This Row],[SampleVariableLabel]]+100*Systematic[[#This Row],[State]]</f>
        <v>576011103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576</v>
      </c>
      <c r="B8321" s="1">
        <f>IF(C8321=0,IF(B8320=Protocol!$V$20,1,B8320+1),B8320)</f>
        <v>1</v>
      </c>
      <c r="C8321" s="1">
        <f>IF(C8320+1=Protocol!$V$21,0,C8320+1)</f>
        <v>12</v>
      </c>
      <c r="D8321" s="1">
        <f t="shared" si="275"/>
        <v>4</v>
      </c>
      <c r="E8321" s="1" t="str">
        <f>INDEX(Protocol[Mark],MATCH(C8321,Protocol[Step],0))</f>
        <v>10Ama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576010004</v>
      </c>
      <c r="H8321" s="134">
        <f>Systematic[[#This Row],[SampleVariableLabel]]+100*Systematic[[#This Row],[State]]</f>
        <v>576011204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577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0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577010005</v>
      </c>
      <c r="H8322" s="134">
        <f>Systematic[[#This Row],[SampleVariableLabel]]+100*Systematic[[#This Row],[State]]</f>
        <v>577010005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577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577010006</v>
      </c>
      <c r="H8323" s="134">
        <f>Systematic[[#This Row],[SampleVariableLabel]]+100*Systematic[[#This Row],[State]]</f>
        <v>577010106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577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(M.1)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577010001</v>
      </c>
      <c r="H8324" s="134">
        <f>Systematic[[#This Row],[SampleVariableLabel]]+100*Systematic[[#This Row],[State]]</f>
        <v>577010201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577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2Oct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577010002</v>
      </c>
      <c r="H8325" s="134">
        <f>Systematic[[#This Row],[SampleVariableLabel]]+100*Systematic[[#This Row],[State]]</f>
        <v>577010302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577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3M2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577010003</v>
      </c>
      <c r="H8326" s="134">
        <f>Systematic[[#This Row],[SampleVariableLabel]]+100*Systematic[[#This Row],[State]]</f>
        <v>577010403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577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M(c)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577010004</v>
      </c>
      <c r="H8327" s="134">
        <f>Systematic[[#This Row],[SampleVariableLabel]]+100*Systematic[[#This Row],[State]]</f>
        <v>577010504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577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4P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577010005</v>
      </c>
      <c r="H8328" s="134">
        <f>Systematic[[#This Row],[SampleVariableLabel]]+100*Systematic[[#This Row],[State]]</f>
        <v>577010605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577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5G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577010006</v>
      </c>
      <c r="H8329" s="134">
        <f>Systematic[[#This Row],[SampleVariableLabel]]+100*Systematic[[#This Row],[State]]</f>
        <v>577010706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577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6S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577010001</v>
      </c>
      <c r="H8330" s="134">
        <f>Systematic[[#This Row],[SampleVariableLabel]]+100*Systematic[[#This Row],[State]]</f>
        <v>577010801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577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7Gp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577010002</v>
      </c>
      <c r="H8331" s="134">
        <f>Systematic[[#This Row],[SampleVariableLabel]]+100*Systematic[[#This Row],[State]]</f>
        <v>577010902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577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8U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577010003</v>
      </c>
      <c r="H8332" s="134">
        <f>Systematic[[#This Row],[SampleVariableLabel]]+100*Systematic[[#This Row],[State]]</f>
        <v>577011003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577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9Rot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577010004</v>
      </c>
      <c r="H8333" s="134">
        <f>Systematic[[#This Row],[SampleVariableLabel]]+100*Systematic[[#This Row],[State]]</f>
        <v>577011104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577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10Ama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577010005</v>
      </c>
      <c r="H8334" s="134">
        <f>Systematic[[#This Row],[SampleVariableLabel]]+100*Systematic[[#This Row],[State]]</f>
        <v>577011205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578</v>
      </c>
      <c r="B8335" s="1">
        <f>IF(C8335=0,IF(B8334=Protocol!$V$20,1,B8334+1),B8334)</f>
        <v>1</v>
      </c>
      <c r="C8335" s="1">
        <f>IF(C8334+1=Protocol!$V$21,0,C8334+1)</f>
        <v>0</v>
      </c>
      <c r="D8335" s="1">
        <f t="shared" si="277"/>
        <v>6</v>
      </c>
      <c r="E8335" s="1" t="str">
        <f>INDEX(Protocol[Mark],MATCH(C8335,Protocol[Step],0))</f>
        <v>0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578010006</v>
      </c>
      <c r="H8335" s="134">
        <f>Systematic[[#This Row],[SampleVariableLabel]]+100*Systematic[[#This Row],[State]]</f>
        <v>578010006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578</v>
      </c>
      <c r="B8336" s="1">
        <f>IF(C8336=0,IF(B8335=Protocol!$V$20,1,B8335+1),B8335)</f>
        <v>1</v>
      </c>
      <c r="C8336" s="1">
        <f>IF(C8335+1=Protocol!$V$21,0,C8335+1)</f>
        <v>1</v>
      </c>
      <c r="D8336" s="1">
        <f t="shared" si="277"/>
        <v>1</v>
      </c>
      <c r="E8336" s="1" t="str">
        <f>INDEX(Protocol[Mark],MATCH(C8336,Protocol[Step],0))</f>
        <v>1D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578010001</v>
      </c>
      <c r="H8336" s="134">
        <f>Systematic[[#This Row],[SampleVariableLabel]]+100*Systematic[[#This Row],[State]]</f>
        <v>578010101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578</v>
      </c>
      <c r="B8337" s="1">
        <f>IF(C8337=0,IF(B8336=Protocol!$V$20,1,B8336+1),B8336)</f>
        <v>1</v>
      </c>
      <c r="C8337" s="1">
        <f>IF(C8336+1=Protocol!$V$21,0,C8336+1)</f>
        <v>2</v>
      </c>
      <c r="D8337" s="1">
        <f t="shared" si="277"/>
        <v>2</v>
      </c>
      <c r="E8337" s="1" t="str">
        <f>INDEX(Protocol[Mark],MATCH(C8337,Protocol[Step],0))</f>
        <v>(M.1)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578010002</v>
      </c>
      <c r="H8337" s="134">
        <f>Systematic[[#This Row],[SampleVariableLabel]]+100*Systematic[[#This Row],[State]]</f>
        <v>578010202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578</v>
      </c>
      <c r="B8338" s="1">
        <f>IF(C8338=0,IF(B8337=Protocol!$V$20,1,B8337+1),B8337)</f>
        <v>1</v>
      </c>
      <c r="C8338" s="1">
        <f>IF(C8337+1=Protocol!$V$21,0,C8337+1)</f>
        <v>3</v>
      </c>
      <c r="D8338" s="1">
        <f t="shared" si="277"/>
        <v>3</v>
      </c>
      <c r="E8338" s="1" t="str">
        <f>INDEX(Protocol[Mark],MATCH(C8338,Protocol[Step],0))</f>
        <v>2Oct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578010003</v>
      </c>
      <c r="H8338" s="134">
        <f>Systematic[[#This Row],[SampleVariableLabel]]+100*Systematic[[#This Row],[State]]</f>
        <v>578010303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578</v>
      </c>
      <c r="B8339" s="1">
        <f>IF(C8339=0,IF(B8338=Protocol!$V$20,1,B8338+1),B8338)</f>
        <v>1</v>
      </c>
      <c r="C8339" s="1">
        <f>IF(C8338+1=Protocol!$V$21,0,C8338+1)</f>
        <v>4</v>
      </c>
      <c r="D8339" s="1">
        <f t="shared" si="277"/>
        <v>4</v>
      </c>
      <c r="E8339" s="1" t="str">
        <f>INDEX(Protocol[Mark],MATCH(C8339,Protocol[Step],0))</f>
        <v>3M2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578010004</v>
      </c>
      <c r="H8339" s="134">
        <f>Systematic[[#This Row],[SampleVariableLabel]]+100*Systematic[[#This Row],[State]]</f>
        <v>578010404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578</v>
      </c>
      <c r="B8340" s="1">
        <f>IF(C8340=0,IF(B8339=Protocol!$V$20,1,B8339+1),B8339)</f>
        <v>1</v>
      </c>
      <c r="C8340" s="1">
        <f>IF(C8339+1=Protocol!$V$21,0,C8339+1)</f>
        <v>5</v>
      </c>
      <c r="D8340" s="1">
        <f t="shared" si="277"/>
        <v>5</v>
      </c>
      <c r="E8340" s="1" t="str">
        <f>INDEX(Protocol[Mark],MATCH(C8340,Protocol[Step],0))</f>
        <v>M(c)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578010005</v>
      </c>
      <c r="H8340" s="134">
        <f>Systematic[[#This Row],[SampleVariableLabel]]+100*Systematic[[#This Row],[State]]</f>
        <v>578010505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578</v>
      </c>
      <c r="B8341" s="1">
        <f>IF(C8341=0,IF(B8340=Protocol!$V$20,1,B8340+1),B8340)</f>
        <v>1</v>
      </c>
      <c r="C8341" s="1">
        <f>IF(C8340+1=Protocol!$V$21,0,C8340+1)</f>
        <v>6</v>
      </c>
      <c r="D8341" s="1">
        <f t="shared" si="277"/>
        <v>6</v>
      </c>
      <c r="E8341" s="1" t="str">
        <f>INDEX(Protocol[Mark],MATCH(C8341,Protocol[Step],0))</f>
        <v>4P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578010006</v>
      </c>
      <c r="H8341" s="134">
        <f>Systematic[[#This Row],[SampleVariableLabel]]+100*Systematic[[#This Row],[State]]</f>
        <v>578010606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578</v>
      </c>
      <c r="B8342" s="1">
        <f>IF(C8342=0,IF(B8341=Protocol!$V$20,1,B8341+1),B8341)</f>
        <v>1</v>
      </c>
      <c r="C8342" s="1">
        <f>IF(C8341+1=Protocol!$V$21,0,C8341+1)</f>
        <v>7</v>
      </c>
      <c r="D8342" s="1">
        <f t="shared" si="277"/>
        <v>1</v>
      </c>
      <c r="E8342" s="1" t="str">
        <f>INDEX(Protocol[Mark],MATCH(C8342,Protocol[Step],0))</f>
        <v>5G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578010001</v>
      </c>
      <c r="H8342" s="134">
        <f>Systematic[[#This Row],[SampleVariableLabel]]+100*Systematic[[#This Row],[State]]</f>
        <v>578010701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578</v>
      </c>
      <c r="B8343" s="1">
        <f>IF(C8343=0,IF(B8342=Protocol!$V$20,1,B8342+1),B8342)</f>
        <v>1</v>
      </c>
      <c r="C8343" s="1">
        <f>IF(C8342+1=Protocol!$V$21,0,C8342+1)</f>
        <v>8</v>
      </c>
      <c r="D8343" s="1">
        <f t="shared" si="277"/>
        <v>2</v>
      </c>
      <c r="E8343" s="1" t="str">
        <f>INDEX(Protocol[Mark],MATCH(C8343,Protocol[Step],0))</f>
        <v>6S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578010002</v>
      </c>
      <c r="H8343" s="134">
        <f>Systematic[[#This Row],[SampleVariableLabel]]+100*Systematic[[#This Row],[State]]</f>
        <v>578010802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578</v>
      </c>
      <c r="B8344" s="1">
        <f>IF(C8344=0,IF(B8343=Protocol!$V$20,1,B8343+1),B8343)</f>
        <v>1</v>
      </c>
      <c r="C8344" s="1">
        <f>IF(C8343+1=Protocol!$V$21,0,C8343+1)</f>
        <v>9</v>
      </c>
      <c r="D8344" s="1">
        <f t="shared" si="277"/>
        <v>3</v>
      </c>
      <c r="E8344" s="1" t="str">
        <f>INDEX(Protocol[Mark],MATCH(C8344,Protocol[Step],0))</f>
        <v>7Gp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578010003</v>
      </c>
      <c r="H8344" s="134">
        <f>Systematic[[#This Row],[SampleVariableLabel]]+100*Systematic[[#This Row],[State]]</f>
        <v>578010903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578</v>
      </c>
      <c r="B8345" s="1">
        <f>IF(C8345=0,IF(B8344=Protocol!$V$20,1,B8344+1),B8344)</f>
        <v>1</v>
      </c>
      <c r="C8345" s="1">
        <f>IF(C8344+1=Protocol!$V$21,0,C8344+1)</f>
        <v>10</v>
      </c>
      <c r="D8345" s="1">
        <f t="shared" si="277"/>
        <v>4</v>
      </c>
      <c r="E8345" s="1" t="str">
        <f>INDEX(Protocol[Mark],MATCH(C8345,Protocol[Step],0))</f>
        <v>8U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578010004</v>
      </c>
      <c r="H8345" s="134">
        <f>Systematic[[#This Row],[SampleVariableLabel]]+100*Systematic[[#This Row],[State]]</f>
        <v>578011004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578</v>
      </c>
      <c r="B8346" s="1">
        <f>IF(C8346=0,IF(B8345=Protocol!$V$20,1,B8345+1),B8345)</f>
        <v>1</v>
      </c>
      <c r="C8346" s="1">
        <f>IF(C8345+1=Protocol!$V$21,0,C8345+1)</f>
        <v>11</v>
      </c>
      <c r="D8346" s="1">
        <f t="shared" si="277"/>
        <v>5</v>
      </c>
      <c r="E8346" s="1" t="str">
        <f>INDEX(Protocol[Mark],MATCH(C8346,Protocol[Step],0))</f>
        <v>9Rot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578010005</v>
      </c>
      <c r="H8346" s="134">
        <f>Systematic[[#This Row],[SampleVariableLabel]]+100*Systematic[[#This Row],[State]]</f>
        <v>578011105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578</v>
      </c>
      <c r="B8347" s="1">
        <f>IF(C8347=0,IF(B8346=Protocol!$V$20,1,B8346+1),B8346)</f>
        <v>1</v>
      </c>
      <c r="C8347" s="1">
        <f>IF(C8346+1=Protocol!$V$21,0,C8346+1)</f>
        <v>12</v>
      </c>
      <c r="D8347" s="1">
        <f t="shared" si="277"/>
        <v>6</v>
      </c>
      <c r="E8347" s="1" t="str">
        <f>INDEX(Protocol[Mark],MATCH(C8347,Protocol[Step],0))</f>
        <v>10Ama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578010006</v>
      </c>
      <c r="H8347" s="134">
        <f>Systematic[[#This Row],[SampleVariableLabel]]+100*Systematic[[#This Row],[State]]</f>
        <v>578011206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579</v>
      </c>
      <c r="B8348" s="1">
        <f>IF(C8348=0,IF(B8347=Protocol!$V$20,1,B8347+1),B8347)</f>
        <v>1</v>
      </c>
      <c r="C8348" s="1">
        <f>IF(C8347+1=Protocol!$V$21,0,C8347+1)</f>
        <v>0</v>
      </c>
      <c r="D8348" s="1">
        <f t="shared" si="277"/>
        <v>1</v>
      </c>
      <c r="E8348" s="1" t="str">
        <f>INDEX(Protocol[Mark],MATCH(C8348,Protocol[Step],0))</f>
        <v>0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579010001</v>
      </c>
      <c r="H8348" s="134">
        <f>Systematic[[#This Row],[SampleVariableLabel]]+100*Systematic[[#This Row],[State]]</f>
        <v>579010001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579</v>
      </c>
      <c r="B8349" s="1">
        <f>IF(C8349=0,IF(B8348=Protocol!$V$20,1,B8348+1),B8348)</f>
        <v>1</v>
      </c>
      <c r="C8349" s="1">
        <f>IF(C8348+1=Protocol!$V$21,0,C8348+1)</f>
        <v>1</v>
      </c>
      <c r="D8349" s="1">
        <f t="shared" si="277"/>
        <v>2</v>
      </c>
      <c r="E8349" s="1" t="str">
        <f>INDEX(Protocol[Mark],MATCH(C8349,Protocol[Step],0))</f>
        <v>1D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579010002</v>
      </c>
      <c r="H8349" s="134">
        <f>Systematic[[#This Row],[SampleVariableLabel]]+100*Systematic[[#This Row],[State]]</f>
        <v>579010102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579</v>
      </c>
      <c r="B8350" s="1">
        <f>IF(C8350=0,IF(B8349=Protocol!$V$20,1,B8349+1),B8349)</f>
        <v>1</v>
      </c>
      <c r="C8350" s="1">
        <f>IF(C8349+1=Protocol!$V$21,0,C8349+1)</f>
        <v>2</v>
      </c>
      <c r="D8350" s="1">
        <f t="shared" si="277"/>
        <v>3</v>
      </c>
      <c r="E8350" s="1" t="str">
        <f>INDEX(Protocol[Mark],MATCH(C8350,Protocol[Step],0))</f>
        <v>(M.1)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579010003</v>
      </c>
      <c r="H8350" s="134">
        <f>Systematic[[#This Row],[SampleVariableLabel]]+100*Systematic[[#This Row],[State]]</f>
        <v>579010203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579</v>
      </c>
      <c r="B8351" s="1">
        <f>IF(C8351=0,IF(B8350=Protocol!$V$20,1,B8350+1),B8350)</f>
        <v>1</v>
      </c>
      <c r="C8351" s="1">
        <f>IF(C8350+1=Protocol!$V$21,0,C8350+1)</f>
        <v>3</v>
      </c>
      <c r="D8351" s="1">
        <f t="shared" si="277"/>
        <v>4</v>
      </c>
      <c r="E8351" s="1" t="str">
        <f>INDEX(Protocol[Mark],MATCH(C8351,Protocol[Step],0))</f>
        <v>2Oct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579010004</v>
      </c>
      <c r="H8351" s="134">
        <f>Systematic[[#This Row],[SampleVariableLabel]]+100*Systematic[[#This Row],[State]]</f>
        <v>579010304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579</v>
      </c>
      <c r="B8352" s="1">
        <f>IF(C8352=0,IF(B8351=Protocol!$V$20,1,B8351+1),B8351)</f>
        <v>1</v>
      </c>
      <c r="C8352" s="1">
        <f>IF(C8351+1=Protocol!$V$21,0,C8351+1)</f>
        <v>4</v>
      </c>
      <c r="D8352" s="1">
        <f t="shared" si="277"/>
        <v>5</v>
      </c>
      <c r="E8352" s="1" t="str">
        <f>INDEX(Protocol[Mark],MATCH(C8352,Protocol[Step],0))</f>
        <v>3M2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579010005</v>
      </c>
      <c r="H8352" s="134">
        <f>Systematic[[#This Row],[SampleVariableLabel]]+100*Systematic[[#This Row],[State]]</f>
        <v>579010405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579</v>
      </c>
      <c r="B8353" s="1">
        <f>IF(C8353=0,IF(B8352=Protocol!$V$20,1,B8352+1),B8352)</f>
        <v>1</v>
      </c>
      <c r="C8353" s="1">
        <f>IF(C8352+1=Protocol!$V$21,0,C8352+1)</f>
        <v>5</v>
      </c>
      <c r="D8353" s="1">
        <f t="shared" si="277"/>
        <v>6</v>
      </c>
      <c r="E8353" s="1" t="str">
        <f>INDEX(Protocol[Mark],MATCH(C8353,Protocol[Step],0))</f>
        <v>M(c)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579010006</v>
      </c>
      <c r="H8353" s="134">
        <f>Systematic[[#This Row],[SampleVariableLabel]]+100*Systematic[[#This Row],[State]]</f>
        <v>579010506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579</v>
      </c>
      <c r="B8354" s="1">
        <f>IF(C8354=0,IF(B8353=Protocol!$V$20,1,B8353+1),B8353)</f>
        <v>1</v>
      </c>
      <c r="C8354" s="1">
        <f>IF(C8353+1=Protocol!$V$21,0,C8353+1)</f>
        <v>6</v>
      </c>
      <c r="D8354" s="1">
        <f t="shared" si="277"/>
        <v>1</v>
      </c>
      <c r="E8354" s="1" t="str">
        <f>INDEX(Protocol[Mark],MATCH(C8354,Protocol[Step],0))</f>
        <v>4P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579010001</v>
      </c>
      <c r="H8354" s="134">
        <f>Systematic[[#This Row],[SampleVariableLabel]]+100*Systematic[[#This Row],[State]]</f>
        <v>579010601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579</v>
      </c>
      <c r="B8355" s="1">
        <f>IF(C8355=0,IF(B8354=Protocol!$V$20,1,B8354+1),B8354)</f>
        <v>1</v>
      </c>
      <c r="C8355" s="1">
        <f>IF(C8354+1=Protocol!$V$21,0,C8354+1)</f>
        <v>7</v>
      </c>
      <c r="D8355" s="1">
        <f t="shared" si="277"/>
        <v>2</v>
      </c>
      <c r="E8355" s="1" t="str">
        <f>INDEX(Protocol[Mark],MATCH(C8355,Protocol[Step],0))</f>
        <v>5G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579010002</v>
      </c>
      <c r="H8355" s="134">
        <f>Systematic[[#This Row],[SampleVariableLabel]]+100*Systematic[[#This Row],[State]]</f>
        <v>579010702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579</v>
      </c>
      <c r="B8356" s="1">
        <f>IF(C8356=0,IF(B8355=Protocol!$V$20,1,B8355+1),B8355)</f>
        <v>1</v>
      </c>
      <c r="C8356" s="1">
        <f>IF(C8355+1=Protocol!$V$21,0,C8355+1)</f>
        <v>8</v>
      </c>
      <c r="D8356" s="1">
        <f t="shared" si="277"/>
        <v>3</v>
      </c>
      <c r="E8356" s="1" t="str">
        <f>INDEX(Protocol[Mark],MATCH(C8356,Protocol[Step],0))</f>
        <v>6S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579010003</v>
      </c>
      <c r="H8356" s="134">
        <f>Systematic[[#This Row],[SampleVariableLabel]]+100*Systematic[[#This Row],[State]]</f>
        <v>579010803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579</v>
      </c>
      <c r="B8357" s="1">
        <f>IF(C8357=0,IF(B8356=Protocol!$V$20,1,B8356+1),B8356)</f>
        <v>1</v>
      </c>
      <c r="C8357" s="1">
        <f>IF(C8356+1=Protocol!$V$21,0,C8356+1)</f>
        <v>9</v>
      </c>
      <c r="D8357" s="1">
        <f t="shared" si="277"/>
        <v>4</v>
      </c>
      <c r="E8357" s="1" t="str">
        <f>INDEX(Protocol[Mark],MATCH(C8357,Protocol[Step],0))</f>
        <v>7Gp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579010004</v>
      </c>
      <c r="H8357" s="134">
        <f>Systematic[[#This Row],[SampleVariableLabel]]+100*Systematic[[#This Row],[State]]</f>
        <v>579010904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579</v>
      </c>
      <c r="B8358" s="1">
        <f>IF(C8358=0,IF(B8357=Protocol!$V$20,1,B8357+1),B8357)</f>
        <v>1</v>
      </c>
      <c r="C8358" s="1">
        <f>IF(C8357+1=Protocol!$V$21,0,C8357+1)</f>
        <v>10</v>
      </c>
      <c r="D8358" s="1">
        <f t="shared" si="277"/>
        <v>5</v>
      </c>
      <c r="E8358" s="1" t="str">
        <f>INDEX(Protocol[Mark],MATCH(C8358,Protocol[Step],0))</f>
        <v>8U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579010005</v>
      </c>
      <c r="H8358" s="134">
        <f>Systematic[[#This Row],[SampleVariableLabel]]+100*Systematic[[#This Row],[State]]</f>
        <v>579011005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579</v>
      </c>
      <c r="B8359" s="1">
        <f>IF(C8359=0,IF(B8358=Protocol!$V$20,1,B8358+1),B8358)</f>
        <v>1</v>
      </c>
      <c r="C8359" s="1">
        <f>IF(C8358+1=Protocol!$V$21,0,C8358+1)</f>
        <v>11</v>
      </c>
      <c r="D8359" s="1">
        <f t="shared" si="277"/>
        <v>6</v>
      </c>
      <c r="E8359" s="1" t="str">
        <f>INDEX(Protocol[Mark],MATCH(C8359,Protocol[Step],0))</f>
        <v>9Rot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579010006</v>
      </c>
      <c r="H8359" s="134">
        <f>Systematic[[#This Row],[SampleVariableLabel]]+100*Systematic[[#This Row],[State]]</f>
        <v>579011106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579</v>
      </c>
      <c r="B8360" s="1">
        <f>IF(C8360=0,IF(B8359=Protocol!$V$20,1,B8359+1),B8359)</f>
        <v>1</v>
      </c>
      <c r="C8360" s="1">
        <f>IF(C8359+1=Protocol!$V$21,0,C8359+1)</f>
        <v>12</v>
      </c>
      <c r="D8360" s="1">
        <f t="shared" si="277"/>
        <v>1</v>
      </c>
      <c r="E8360" s="1" t="str">
        <f>INDEX(Protocol[Mark],MATCH(C8360,Protocol[Step],0))</f>
        <v>10Ama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579010001</v>
      </c>
      <c r="H8360" s="134">
        <f>Systematic[[#This Row],[SampleVariableLabel]]+100*Systematic[[#This Row],[State]]</f>
        <v>579011201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580</v>
      </c>
      <c r="B8361" s="1">
        <f>IF(C8361=0,IF(B8360=Protocol!$V$20,1,B8360+1),B8360)</f>
        <v>1</v>
      </c>
      <c r="C8361" s="1">
        <f>IF(C8360+1=Protocol!$V$21,0,C8360+1)</f>
        <v>0</v>
      </c>
      <c r="D8361" s="1">
        <f t="shared" si="277"/>
        <v>2</v>
      </c>
      <c r="E8361" s="1" t="str">
        <f>INDEX(Protocol[Mark],MATCH(C8361,Protocol[Step],0))</f>
        <v>0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580010002</v>
      </c>
      <c r="H8361" s="134">
        <f>Systematic[[#This Row],[SampleVariableLabel]]+100*Systematic[[#This Row],[State]]</f>
        <v>580010002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580</v>
      </c>
      <c r="B8362" s="1">
        <f>IF(C8362=0,IF(B8361=Protocol!$V$20,1,B8361+1),B8361)</f>
        <v>1</v>
      </c>
      <c r="C8362" s="1">
        <f>IF(C8361+1=Protocol!$V$21,0,C8361+1)</f>
        <v>1</v>
      </c>
      <c r="D8362" s="1">
        <f t="shared" si="277"/>
        <v>3</v>
      </c>
      <c r="E8362" s="1" t="str">
        <f>INDEX(Protocol[Mark],MATCH(C8362,Protocol[Step],0))</f>
        <v>1D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580010003</v>
      </c>
      <c r="H8362" s="134">
        <f>Systematic[[#This Row],[SampleVariableLabel]]+100*Systematic[[#This Row],[State]]</f>
        <v>580010103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580</v>
      </c>
      <c r="B8363" s="1">
        <f>IF(C8363=0,IF(B8362=Protocol!$V$20,1,B8362+1),B8362)</f>
        <v>1</v>
      </c>
      <c r="C8363" s="1">
        <f>IF(C8362+1=Protocol!$V$21,0,C8362+1)</f>
        <v>2</v>
      </c>
      <c r="D8363" s="1">
        <f t="shared" si="277"/>
        <v>4</v>
      </c>
      <c r="E8363" s="1" t="str">
        <f>INDEX(Protocol[Mark],MATCH(C8363,Protocol[Step],0))</f>
        <v>(M.1)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580010004</v>
      </c>
      <c r="H8363" s="134">
        <f>Systematic[[#This Row],[SampleVariableLabel]]+100*Systematic[[#This Row],[State]]</f>
        <v>580010204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580</v>
      </c>
      <c r="B8364" s="1">
        <f>IF(C8364=0,IF(B8363=Protocol!$V$20,1,B8363+1),B8363)</f>
        <v>1</v>
      </c>
      <c r="C8364" s="1">
        <f>IF(C8363+1=Protocol!$V$21,0,C8363+1)</f>
        <v>3</v>
      </c>
      <c r="D8364" s="1">
        <f t="shared" si="277"/>
        <v>5</v>
      </c>
      <c r="E8364" s="1" t="str">
        <f>INDEX(Protocol[Mark],MATCH(C8364,Protocol[Step],0))</f>
        <v>2Oct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580010005</v>
      </c>
      <c r="H8364" s="134">
        <f>Systematic[[#This Row],[SampleVariableLabel]]+100*Systematic[[#This Row],[State]]</f>
        <v>580010305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580</v>
      </c>
      <c r="B8365" s="1">
        <f>IF(C8365=0,IF(B8364=Protocol!$V$20,1,B8364+1),B8364)</f>
        <v>1</v>
      </c>
      <c r="C8365" s="1">
        <f>IF(C8364+1=Protocol!$V$21,0,C8364+1)</f>
        <v>4</v>
      </c>
      <c r="D8365" s="1">
        <f t="shared" si="277"/>
        <v>6</v>
      </c>
      <c r="E8365" s="1" t="str">
        <f>INDEX(Protocol[Mark],MATCH(C8365,Protocol[Step],0))</f>
        <v>3M2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580010006</v>
      </c>
      <c r="H8365" s="134">
        <f>Systematic[[#This Row],[SampleVariableLabel]]+100*Systematic[[#This Row],[State]]</f>
        <v>580010406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580</v>
      </c>
      <c r="B8366" s="1">
        <f>IF(C8366=0,IF(B8365=Protocol!$V$20,1,B8365+1),B8365)</f>
        <v>1</v>
      </c>
      <c r="C8366" s="1">
        <f>IF(C8365+1=Protocol!$V$21,0,C8365+1)</f>
        <v>5</v>
      </c>
      <c r="D8366" s="1">
        <f t="shared" si="277"/>
        <v>1</v>
      </c>
      <c r="E8366" s="1" t="str">
        <f>INDEX(Protocol[Mark],MATCH(C8366,Protocol[Step],0))</f>
        <v>M(c)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580010001</v>
      </c>
      <c r="H8366" s="134">
        <f>Systematic[[#This Row],[SampleVariableLabel]]+100*Systematic[[#This Row],[State]]</f>
        <v>580010501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580</v>
      </c>
      <c r="B8367" s="1">
        <f>IF(C8367=0,IF(B8366=Protocol!$V$20,1,B8366+1),B8366)</f>
        <v>1</v>
      </c>
      <c r="C8367" s="1">
        <f>IF(C8366+1=Protocol!$V$21,0,C8366+1)</f>
        <v>6</v>
      </c>
      <c r="D8367" s="1">
        <f t="shared" si="277"/>
        <v>2</v>
      </c>
      <c r="E8367" s="1" t="str">
        <f>INDEX(Protocol[Mark],MATCH(C8367,Protocol[Step],0))</f>
        <v>4P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580010002</v>
      </c>
      <c r="H8367" s="134">
        <f>Systematic[[#This Row],[SampleVariableLabel]]+100*Systematic[[#This Row],[State]]</f>
        <v>580010602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580</v>
      </c>
      <c r="B8368" s="1">
        <f>IF(C8368=0,IF(B8367=Protocol!$V$20,1,B8367+1),B8367)</f>
        <v>1</v>
      </c>
      <c r="C8368" s="1">
        <f>IF(C8367+1=Protocol!$V$21,0,C8367+1)</f>
        <v>7</v>
      </c>
      <c r="D8368" s="1">
        <f t="shared" si="277"/>
        <v>3</v>
      </c>
      <c r="E8368" s="1" t="str">
        <f>INDEX(Protocol[Mark],MATCH(C8368,Protocol[Step],0))</f>
        <v>5G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580010003</v>
      </c>
      <c r="H8368" s="134">
        <f>Systematic[[#This Row],[SampleVariableLabel]]+100*Systematic[[#This Row],[State]]</f>
        <v>580010703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580</v>
      </c>
      <c r="B8369" s="1">
        <f>IF(C8369=0,IF(B8368=Protocol!$V$20,1,B8368+1),B8368)</f>
        <v>1</v>
      </c>
      <c r="C8369" s="1">
        <f>IF(C8368+1=Protocol!$V$21,0,C8368+1)</f>
        <v>8</v>
      </c>
      <c r="D8369" s="1">
        <f t="shared" si="277"/>
        <v>4</v>
      </c>
      <c r="E8369" s="1" t="str">
        <f>INDEX(Protocol[Mark],MATCH(C8369,Protocol[Step],0))</f>
        <v>6S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580010004</v>
      </c>
      <c r="H8369" s="134">
        <f>Systematic[[#This Row],[SampleVariableLabel]]+100*Systematic[[#This Row],[State]]</f>
        <v>580010804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580</v>
      </c>
      <c r="B8370" s="1">
        <f>IF(C8370=0,IF(B8369=Protocol!$V$20,1,B8369+1),B8369)</f>
        <v>1</v>
      </c>
      <c r="C8370" s="1">
        <f>IF(C8369+1=Protocol!$V$21,0,C8369+1)</f>
        <v>9</v>
      </c>
      <c r="D8370" s="1">
        <f t="shared" si="277"/>
        <v>5</v>
      </c>
      <c r="E8370" s="1" t="str">
        <f>INDEX(Protocol[Mark],MATCH(C8370,Protocol[Step],0))</f>
        <v>7Gp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580010005</v>
      </c>
      <c r="H8370" s="134">
        <f>Systematic[[#This Row],[SampleVariableLabel]]+100*Systematic[[#This Row],[State]]</f>
        <v>580010905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580</v>
      </c>
      <c r="B8371" s="1">
        <f>IF(C8371=0,IF(B8370=Protocol!$V$20,1,B8370+1),B8370)</f>
        <v>1</v>
      </c>
      <c r="C8371" s="1">
        <f>IF(C8370+1=Protocol!$V$21,0,C8370+1)</f>
        <v>10</v>
      </c>
      <c r="D8371" s="1">
        <f t="shared" si="277"/>
        <v>6</v>
      </c>
      <c r="E8371" s="1" t="str">
        <f>INDEX(Protocol[Mark],MATCH(C8371,Protocol[Step],0))</f>
        <v>8U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580010006</v>
      </c>
      <c r="H8371" s="134">
        <f>Systematic[[#This Row],[SampleVariableLabel]]+100*Systematic[[#This Row],[State]]</f>
        <v>580011006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580</v>
      </c>
      <c r="B8372" s="1">
        <f>IF(C8372=0,IF(B8371=Protocol!$V$20,1,B8371+1),B8371)</f>
        <v>1</v>
      </c>
      <c r="C8372" s="1">
        <f>IF(C8371+1=Protocol!$V$21,0,C8371+1)</f>
        <v>11</v>
      </c>
      <c r="D8372" s="1">
        <f t="shared" si="277"/>
        <v>1</v>
      </c>
      <c r="E8372" s="1" t="str">
        <f>INDEX(Protocol[Mark],MATCH(C8372,Protocol[Step],0))</f>
        <v>9Rot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580010001</v>
      </c>
      <c r="H8372" s="134">
        <f>Systematic[[#This Row],[SampleVariableLabel]]+100*Systematic[[#This Row],[State]]</f>
        <v>580011101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580</v>
      </c>
      <c r="B8373" s="1">
        <f>IF(C8373=0,IF(B8372=Protocol!$V$20,1,B8372+1),B8372)</f>
        <v>1</v>
      </c>
      <c r="C8373" s="1">
        <f>IF(C8372+1=Protocol!$V$21,0,C8372+1)</f>
        <v>12</v>
      </c>
      <c r="D8373" s="1">
        <f t="shared" si="277"/>
        <v>2</v>
      </c>
      <c r="E8373" s="1" t="str">
        <f>INDEX(Protocol[Mark],MATCH(C8373,Protocol[Step],0))</f>
        <v>10Ama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580010002</v>
      </c>
      <c r="H8373" s="134">
        <f>Systematic[[#This Row],[SampleVariableLabel]]+100*Systematic[[#This Row],[State]]</f>
        <v>580011202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581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0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581010003</v>
      </c>
      <c r="H8374" s="134">
        <f>Systematic[[#This Row],[SampleVariableLabel]]+100*Systematic[[#This Row],[State]]</f>
        <v>581010003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581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1D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581010004</v>
      </c>
      <c r="H8375" s="134">
        <f>Systematic[[#This Row],[SampleVariableLabel]]+100*Systematic[[#This Row],[State]]</f>
        <v>581010104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581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(M.1)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581010005</v>
      </c>
      <c r="H8376" s="134">
        <f>Systematic[[#This Row],[SampleVariableLabel]]+100*Systematic[[#This Row],[State]]</f>
        <v>581010205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581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2Oct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581010006</v>
      </c>
      <c r="H8377" s="134">
        <f>Systematic[[#This Row],[SampleVariableLabel]]+100*Systematic[[#This Row],[State]]</f>
        <v>581010306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581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3M2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581010001</v>
      </c>
      <c r="H8378" s="134">
        <f>Systematic[[#This Row],[SampleVariableLabel]]+100*Systematic[[#This Row],[State]]</f>
        <v>581010401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581</v>
      </c>
      <c r="B8379" s="1">
        <f>IF(C8379=0,IF(B8378=Protocol!$V$20,1,B8378+1),B8378)</f>
        <v>1</v>
      </c>
      <c r="C8379" s="1">
        <f>IF(C8378+1=Protocol!$V$21,0,C8378+1)</f>
        <v>5</v>
      </c>
      <c r="D8379" s="1">
        <f t="shared" si="277"/>
        <v>2</v>
      </c>
      <c r="E8379" s="1" t="str">
        <f>INDEX(Protocol[Mark],MATCH(C8379,Protocol[Step],0))</f>
        <v>M(c)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581010002</v>
      </c>
      <c r="H8379" s="134">
        <f>Systematic[[#This Row],[SampleVariableLabel]]+100*Systematic[[#This Row],[State]]</f>
        <v>581010502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581</v>
      </c>
      <c r="B8380" s="1">
        <f>IF(C8380=0,IF(B8379=Protocol!$V$20,1,B8379+1),B8379)</f>
        <v>1</v>
      </c>
      <c r="C8380" s="1">
        <f>IF(C8379+1=Protocol!$V$21,0,C8379+1)</f>
        <v>6</v>
      </c>
      <c r="D8380" s="1">
        <f t="shared" si="277"/>
        <v>3</v>
      </c>
      <c r="E8380" s="1" t="str">
        <f>INDEX(Protocol[Mark],MATCH(C8380,Protocol[Step],0))</f>
        <v>4P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581010003</v>
      </c>
      <c r="H8380" s="134">
        <f>Systematic[[#This Row],[SampleVariableLabel]]+100*Systematic[[#This Row],[State]]</f>
        <v>581010603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581</v>
      </c>
      <c r="B8381" s="1">
        <f>IF(C8381=0,IF(B8380=Protocol!$V$20,1,B8380+1),B8380)</f>
        <v>1</v>
      </c>
      <c r="C8381" s="1">
        <f>IF(C8380+1=Protocol!$V$21,0,C8380+1)</f>
        <v>7</v>
      </c>
      <c r="D8381" s="1">
        <f t="shared" si="277"/>
        <v>4</v>
      </c>
      <c r="E8381" s="1" t="str">
        <f>INDEX(Protocol[Mark],MATCH(C8381,Protocol[Step],0))</f>
        <v>5G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581010004</v>
      </c>
      <c r="H8381" s="134">
        <f>Systematic[[#This Row],[SampleVariableLabel]]+100*Systematic[[#This Row],[State]]</f>
        <v>581010704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581</v>
      </c>
      <c r="B8382" s="1">
        <f>IF(C8382=0,IF(B8381=Protocol!$V$20,1,B8381+1),B8381)</f>
        <v>1</v>
      </c>
      <c r="C8382" s="1">
        <f>IF(C8381+1=Protocol!$V$21,0,C8381+1)</f>
        <v>8</v>
      </c>
      <c r="D8382" s="1">
        <f t="shared" si="277"/>
        <v>5</v>
      </c>
      <c r="E8382" s="1" t="str">
        <f>INDEX(Protocol[Mark],MATCH(C8382,Protocol[Step],0))</f>
        <v>6S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581010005</v>
      </c>
      <c r="H8382" s="134">
        <f>Systematic[[#This Row],[SampleVariableLabel]]+100*Systematic[[#This Row],[State]]</f>
        <v>581010805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581</v>
      </c>
      <c r="B8383" s="1">
        <f>IF(C8383=0,IF(B8382=Protocol!$V$20,1,B8382+1),B8382)</f>
        <v>1</v>
      </c>
      <c r="C8383" s="1">
        <f>IF(C8382+1=Protocol!$V$21,0,C8382+1)</f>
        <v>9</v>
      </c>
      <c r="D8383" s="1">
        <f t="shared" si="277"/>
        <v>6</v>
      </c>
      <c r="E8383" s="1" t="str">
        <f>INDEX(Protocol[Mark],MATCH(C8383,Protocol[Step],0))</f>
        <v>7Gp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581010006</v>
      </c>
      <c r="H8383" s="134">
        <f>Systematic[[#This Row],[SampleVariableLabel]]+100*Systematic[[#This Row],[State]]</f>
        <v>581010906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581</v>
      </c>
      <c r="B8384" s="1">
        <f>IF(C8384=0,IF(B8383=Protocol!$V$20,1,B8383+1),B8383)</f>
        <v>1</v>
      </c>
      <c r="C8384" s="1">
        <f>IF(C8383+1=Protocol!$V$21,0,C8383+1)</f>
        <v>10</v>
      </c>
      <c r="D8384" s="1">
        <f t="shared" si="277"/>
        <v>1</v>
      </c>
      <c r="E8384" s="1" t="str">
        <f>INDEX(Protocol[Mark],MATCH(C8384,Protocol[Step],0))</f>
        <v>8U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581010001</v>
      </c>
      <c r="H8384" s="134">
        <f>Systematic[[#This Row],[SampleVariableLabel]]+100*Systematic[[#This Row],[State]]</f>
        <v>581011001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581</v>
      </c>
      <c r="B8385" s="1">
        <f>IF(C8385=0,IF(B8384=Protocol!$V$20,1,B8384+1),B8384)</f>
        <v>1</v>
      </c>
      <c r="C8385" s="1">
        <f>IF(C8384+1=Protocol!$V$21,0,C8384+1)</f>
        <v>11</v>
      </c>
      <c r="D8385" s="1">
        <f t="shared" si="277"/>
        <v>2</v>
      </c>
      <c r="E8385" s="1" t="str">
        <f>INDEX(Protocol[Mark],MATCH(C8385,Protocol[Step],0))</f>
        <v>9Rot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581010002</v>
      </c>
      <c r="H8385" s="134">
        <f>Systematic[[#This Row],[SampleVariableLabel]]+100*Systematic[[#This Row],[State]]</f>
        <v>581011102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581</v>
      </c>
      <c r="B8386" s="1">
        <f>IF(C8386=0,IF(B8385=Protocol!$V$20,1,B8385+1),B8385)</f>
        <v>1</v>
      </c>
      <c r="C8386" s="1">
        <f>IF(C8385+1=Protocol!$V$21,0,C8385+1)</f>
        <v>12</v>
      </c>
      <c r="D8386" s="1">
        <f t="shared" si="277"/>
        <v>3</v>
      </c>
      <c r="E8386" s="1" t="str">
        <f>INDEX(Protocol[Mark],MATCH(C8386,Protocol[Step],0))</f>
        <v>10Ama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581010003</v>
      </c>
      <c r="H8386" s="134">
        <f>Systematic[[#This Row],[SampleVariableLabel]]+100*Systematic[[#This Row],[State]]</f>
        <v>581011203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582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0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582010004</v>
      </c>
      <c r="H8387" s="134">
        <f>Systematic[[#This Row],[SampleVariableLabel]]+100*Systematic[[#This Row],[State]]</f>
        <v>582010004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582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582010005</v>
      </c>
      <c r="H8388" s="134">
        <f>Systematic[[#This Row],[SampleVariableLabel]]+100*Systematic[[#This Row],[State]]</f>
        <v>582010105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582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(M.1)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582010006</v>
      </c>
      <c r="H8389" s="134">
        <f>Systematic[[#This Row],[SampleVariableLabel]]+100*Systematic[[#This Row],[State]]</f>
        <v>582010206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582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582010001</v>
      </c>
      <c r="H8390" s="134">
        <f>Systematic[[#This Row],[SampleVariableLabel]]+100*Systematic[[#This Row],[State]]</f>
        <v>582010301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582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3M2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582010002</v>
      </c>
      <c r="H8391" s="134">
        <f>Systematic[[#This Row],[SampleVariableLabel]]+100*Systematic[[#This Row],[State]]</f>
        <v>582010402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582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M(c)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582010003</v>
      </c>
      <c r="H8392" s="134">
        <f>Systematic[[#This Row],[SampleVariableLabel]]+100*Systematic[[#This Row],[State]]</f>
        <v>582010503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582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4P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582010004</v>
      </c>
      <c r="H8393" s="134">
        <f>Systematic[[#This Row],[SampleVariableLabel]]+100*Systematic[[#This Row],[State]]</f>
        <v>582010604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582</v>
      </c>
      <c r="B8394" s="1">
        <f>IF(C8394=0,IF(B8393=Protocol!$V$20,1,B8393+1),B8393)</f>
        <v>1</v>
      </c>
      <c r="C8394" s="1">
        <f>IF(C8393+1=Protocol!$V$21,0,C8393+1)</f>
        <v>7</v>
      </c>
      <c r="D8394" s="1">
        <f t="shared" si="279"/>
        <v>5</v>
      </c>
      <c r="E8394" s="1" t="str">
        <f>INDEX(Protocol[Mark],MATCH(C8394,Protocol[Step],0))</f>
        <v>5G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582010005</v>
      </c>
      <c r="H8394" s="134">
        <f>Systematic[[#This Row],[SampleVariableLabel]]+100*Systematic[[#This Row],[State]]</f>
        <v>582010705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582</v>
      </c>
      <c r="B8395" s="1">
        <f>IF(C8395=0,IF(B8394=Protocol!$V$20,1,B8394+1),B8394)</f>
        <v>1</v>
      </c>
      <c r="C8395" s="1">
        <f>IF(C8394+1=Protocol!$V$21,0,C8394+1)</f>
        <v>8</v>
      </c>
      <c r="D8395" s="1">
        <f t="shared" si="279"/>
        <v>6</v>
      </c>
      <c r="E8395" s="1" t="str">
        <f>INDEX(Protocol[Mark],MATCH(C8395,Protocol[Step],0))</f>
        <v>6S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582010006</v>
      </c>
      <c r="H8395" s="134">
        <f>Systematic[[#This Row],[SampleVariableLabel]]+100*Systematic[[#This Row],[State]]</f>
        <v>582010806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582</v>
      </c>
      <c r="B8396" s="1">
        <f>IF(C8396=0,IF(B8395=Protocol!$V$20,1,B8395+1),B8395)</f>
        <v>1</v>
      </c>
      <c r="C8396" s="1">
        <f>IF(C8395+1=Protocol!$V$21,0,C8395+1)</f>
        <v>9</v>
      </c>
      <c r="D8396" s="1">
        <f t="shared" si="279"/>
        <v>1</v>
      </c>
      <c r="E8396" s="1" t="str">
        <f>INDEX(Protocol[Mark],MATCH(C8396,Protocol[Step],0))</f>
        <v>7Gp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582010001</v>
      </c>
      <c r="H8396" s="134">
        <f>Systematic[[#This Row],[SampleVariableLabel]]+100*Systematic[[#This Row],[State]]</f>
        <v>582010901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582</v>
      </c>
      <c r="B8397" s="1">
        <f>IF(C8397=0,IF(B8396=Protocol!$V$20,1,B8396+1),B8396)</f>
        <v>1</v>
      </c>
      <c r="C8397" s="1">
        <f>IF(C8396+1=Protocol!$V$21,0,C8396+1)</f>
        <v>10</v>
      </c>
      <c r="D8397" s="1">
        <f t="shared" si="279"/>
        <v>2</v>
      </c>
      <c r="E8397" s="1" t="str">
        <f>INDEX(Protocol[Mark],MATCH(C8397,Protocol[Step],0))</f>
        <v>8U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582010002</v>
      </c>
      <c r="H8397" s="134">
        <f>Systematic[[#This Row],[SampleVariableLabel]]+100*Systematic[[#This Row],[State]]</f>
        <v>582011002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582</v>
      </c>
      <c r="B8398" s="1">
        <f>IF(C8398=0,IF(B8397=Protocol!$V$20,1,B8397+1),B8397)</f>
        <v>1</v>
      </c>
      <c r="C8398" s="1">
        <f>IF(C8397+1=Protocol!$V$21,0,C8397+1)</f>
        <v>11</v>
      </c>
      <c r="D8398" s="1">
        <f t="shared" si="279"/>
        <v>3</v>
      </c>
      <c r="E8398" s="1" t="str">
        <f>INDEX(Protocol[Mark],MATCH(C8398,Protocol[Step],0))</f>
        <v>9Rot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582010003</v>
      </c>
      <c r="H8398" s="134">
        <f>Systematic[[#This Row],[SampleVariableLabel]]+100*Systematic[[#This Row],[State]]</f>
        <v>582011103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582</v>
      </c>
      <c r="B8399" s="1">
        <f>IF(C8399=0,IF(B8398=Protocol!$V$20,1,B8398+1),B8398)</f>
        <v>1</v>
      </c>
      <c r="C8399" s="1">
        <f>IF(C8398+1=Protocol!$V$21,0,C8398+1)</f>
        <v>12</v>
      </c>
      <c r="D8399" s="1">
        <f t="shared" si="279"/>
        <v>4</v>
      </c>
      <c r="E8399" s="1" t="str">
        <f>INDEX(Protocol[Mark],MATCH(C8399,Protocol[Step],0))</f>
        <v>10Ama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582010004</v>
      </c>
      <c r="H8399" s="134">
        <f>Systematic[[#This Row],[SampleVariableLabel]]+100*Systematic[[#This Row],[State]]</f>
        <v>582011204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583</v>
      </c>
      <c r="B8400" s="1">
        <f>IF(C8400=0,IF(B8399=Protocol!$V$20,1,B8399+1),B8399)</f>
        <v>1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0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583010005</v>
      </c>
      <c r="H8400" s="134">
        <f>Systematic[[#This Row],[SampleVariableLabel]]+100*Systematic[[#This Row],[State]]</f>
        <v>583010005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583</v>
      </c>
      <c r="B8401" s="1">
        <f>IF(C8401=0,IF(B8400=Protocol!$V$20,1,B8400+1),B8400)</f>
        <v>1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1D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583010006</v>
      </c>
      <c r="H8401" s="134">
        <f>Systematic[[#This Row],[SampleVariableLabel]]+100*Systematic[[#This Row],[State]]</f>
        <v>583010106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583</v>
      </c>
      <c r="B8402" s="1">
        <f>IF(C8402=0,IF(B8401=Protocol!$V$20,1,B8401+1),B8401)</f>
        <v>1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(M.1)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583010001</v>
      </c>
      <c r="H8402" s="134">
        <f>Systematic[[#This Row],[SampleVariableLabel]]+100*Systematic[[#This Row],[State]]</f>
        <v>583010201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583</v>
      </c>
      <c r="B8403" s="1">
        <f>IF(C8403=0,IF(B8402=Protocol!$V$20,1,B8402+1),B8402)</f>
        <v>1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2Oct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583010002</v>
      </c>
      <c r="H8403" s="134">
        <f>Systematic[[#This Row],[SampleVariableLabel]]+100*Systematic[[#This Row],[State]]</f>
        <v>583010302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583</v>
      </c>
      <c r="B8404" s="1">
        <f>IF(C8404=0,IF(B8403=Protocol!$V$20,1,B8403+1),B8403)</f>
        <v>1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3M2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583010003</v>
      </c>
      <c r="H8404" s="134">
        <f>Systematic[[#This Row],[SampleVariableLabel]]+100*Systematic[[#This Row],[State]]</f>
        <v>583010403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583</v>
      </c>
      <c r="B8405" s="1">
        <f>IF(C8405=0,IF(B8404=Protocol!$V$20,1,B8404+1),B8404)</f>
        <v>1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M(c)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583010004</v>
      </c>
      <c r="H8405" s="134">
        <f>Systematic[[#This Row],[SampleVariableLabel]]+100*Systematic[[#This Row],[State]]</f>
        <v>583010504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583</v>
      </c>
      <c r="B8406" s="1">
        <f>IF(C8406=0,IF(B8405=Protocol!$V$20,1,B8405+1),B8405)</f>
        <v>1</v>
      </c>
      <c r="C8406" s="1">
        <f>IF(C8405+1=Protocol!$V$21,0,C8405+1)</f>
        <v>6</v>
      </c>
      <c r="D8406" s="1">
        <f t="shared" si="279"/>
        <v>5</v>
      </c>
      <c r="E8406" s="1" t="str">
        <f>INDEX(Protocol[Mark],MATCH(C8406,Protocol[Step],0))</f>
        <v>4P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583010005</v>
      </c>
      <c r="H8406" s="134">
        <f>Systematic[[#This Row],[SampleVariableLabel]]+100*Systematic[[#This Row],[State]]</f>
        <v>583010605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583</v>
      </c>
      <c r="B8407" s="1">
        <f>IF(C8407=0,IF(B8406=Protocol!$V$20,1,B8406+1),B8406)</f>
        <v>1</v>
      </c>
      <c r="C8407" s="1">
        <f>IF(C8406+1=Protocol!$V$21,0,C8406+1)</f>
        <v>7</v>
      </c>
      <c r="D8407" s="1">
        <f t="shared" si="279"/>
        <v>6</v>
      </c>
      <c r="E8407" s="1" t="str">
        <f>INDEX(Protocol[Mark],MATCH(C8407,Protocol[Step],0))</f>
        <v>5G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583010006</v>
      </c>
      <c r="H8407" s="134">
        <f>Systematic[[#This Row],[SampleVariableLabel]]+100*Systematic[[#This Row],[State]]</f>
        <v>583010706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583</v>
      </c>
      <c r="B8408" s="1">
        <f>IF(C8408=0,IF(B8407=Protocol!$V$20,1,B8407+1),B8407)</f>
        <v>1</v>
      </c>
      <c r="C8408" s="1">
        <f>IF(C8407+1=Protocol!$V$21,0,C8407+1)</f>
        <v>8</v>
      </c>
      <c r="D8408" s="1">
        <f t="shared" si="279"/>
        <v>1</v>
      </c>
      <c r="E8408" s="1" t="str">
        <f>INDEX(Protocol[Mark],MATCH(C8408,Protocol[Step],0))</f>
        <v>6S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583010001</v>
      </c>
      <c r="H8408" s="134">
        <f>Systematic[[#This Row],[SampleVariableLabel]]+100*Systematic[[#This Row],[State]]</f>
        <v>583010801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583</v>
      </c>
      <c r="B8409" s="1">
        <f>IF(C8409=0,IF(B8408=Protocol!$V$20,1,B8408+1),B8408)</f>
        <v>1</v>
      </c>
      <c r="C8409" s="1">
        <f>IF(C8408+1=Protocol!$V$21,0,C8408+1)</f>
        <v>9</v>
      </c>
      <c r="D8409" s="1">
        <f t="shared" si="279"/>
        <v>2</v>
      </c>
      <c r="E8409" s="1" t="str">
        <f>INDEX(Protocol[Mark],MATCH(C8409,Protocol[Step],0))</f>
        <v>7Gp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583010002</v>
      </c>
      <c r="H8409" s="134">
        <f>Systematic[[#This Row],[SampleVariableLabel]]+100*Systematic[[#This Row],[State]]</f>
        <v>583010902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583</v>
      </c>
      <c r="B8410" s="1">
        <f>IF(C8410=0,IF(B8409=Protocol!$V$20,1,B8409+1),B8409)</f>
        <v>1</v>
      </c>
      <c r="C8410" s="1">
        <f>IF(C8409+1=Protocol!$V$21,0,C8409+1)</f>
        <v>10</v>
      </c>
      <c r="D8410" s="1">
        <f t="shared" si="279"/>
        <v>3</v>
      </c>
      <c r="E8410" s="1" t="str">
        <f>INDEX(Protocol[Mark],MATCH(C8410,Protocol[Step],0))</f>
        <v>8U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583010003</v>
      </c>
      <c r="H8410" s="134">
        <f>Systematic[[#This Row],[SampleVariableLabel]]+100*Systematic[[#This Row],[State]]</f>
        <v>583011003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583</v>
      </c>
      <c r="B8411" s="1">
        <f>IF(C8411=0,IF(B8410=Protocol!$V$20,1,B8410+1),B8410)</f>
        <v>1</v>
      </c>
      <c r="C8411" s="1">
        <f>IF(C8410+1=Protocol!$V$21,0,C8410+1)</f>
        <v>11</v>
      </c>
      <c r="D8411" s="1">
        <f t="shared" si="279"/>
        <v>4</v>
      </c>
      <c r="E8411" s="1" t="str">
        <f>INDEX(Protocol[Mark],MATCH(C8411,Protocol[Step],0))</f>
        <v>9Rot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583010004</v>
      </c>
      <c r="H8411" s="134">
        <f>Systematic[[#This Row],[SampleVariableLabel]]+100*Systematic[[#This Row],[State]]</f>
        <v>583011104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583</v>
      </c>
      <c r="B8412" s="1">
        <f>IF(C8412=0,IF(B8411=Protocol!$V$20,1,B8411+1),B8411)</f>
        <v>1</v>
      </c>
      <c r="C8412" s="1">
        <f>IF(C8411+1=Protocol!$V$21,0,C8411+1)</f>
        <v>12</v>
      </c>
      <c r="D8412" s="1">
        <f t="shared" si="279"/>
        <v>5</v>
      </c>
      <c r="E8412" s="1" t="str">
        <f>INDEX(Protocol[Mark],MATCH(C8412,Protocol[Step],0))</f>
        <v>10Ama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583010005</v>
      </c>
      <c r="H8412" s="134">
        <f>Systematic[[#This Row],[SampleVariableLabel]]+100*Systematic[[#This Row],[State]]</f>
        <v>583011205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584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0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584010006</v>
      </c>
      <c r="H8413" s="134">
        <f>Systematic[[#This Row],[SampleVariableLabel]]+100*Systematic[[#This Row],[State]]</f>
        <v>584010006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584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1D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584010001</v>
      </c>
      <c r="H8414" s="134">
        <f>Systematic[[#This Row],[SampleVariableLabel]]+100*Systematic[[#This Row],[State]]</f>
        <v>584010101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584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(M.1)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584010002</v>
      </c>
      <c r="H8415" s="134">
        <f>Systematic[[#This Row],[SampleVariableLabel]]+100*Systematic[[#This Row],[State]]</f>
        <v>584010202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584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2Oct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584010003</v>
      </c>
      <c r="H8416" s="134">
        <f>Systematic[[#This Row],[SampleVariableLabel]]+100*Systematic[[#This Row],[State]]</f>
        <v>584010303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584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3M2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584010004</v>
      </c>
      <c r="H8417" s="134">
        <f>Systematic[[#This Row],[SampleVariableLabel]]+100*Systematic[[#This Row],[State]]</f>
        <v>584010404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584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M(c)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584010005</v>
      </c>
      <c r="H8418" s="134">
        <f>Systematic[[#This Row],[SampleVariableLabel]]+100*Systematic[[#This Row],[State]]</f>
        <v>584010505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584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4P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584010006</v>
      </c>
      <c r="H8419" s="134">
        <f>Systematic[[#This Row],[SampleVariableLabel]]+100*Systematic[[#This Row],[State]]</f>
        <v>584010606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584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5G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584010001</v>
      </c>
      <c r="H8420" s="134">
        <f>Systematic[[#This Row],[SampleVariableLabel]]+100*Systematic[[#This Row],[State]]</f>
        <v>584010701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584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6S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584010002</v>
      </c>
      <c r="H8421" s="134">
        <f>Systematic[[#This Row],[SampleVariableLabel]]+100*Systematic[[#This Row],[State]]</f>
        <v>584010802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584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7Gp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584010003</v>
      </c>
      <c r="H8422" s="134">
        <f>Systematic[[#This Row],[SampleVariableLabel]]+100*Systematic[[#This Row],[State]]</f>
        <v>584010903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584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8U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584010004</v>
      </c>
      <c r="H8423" s="134">
        <f>Systematic[[#This Row],[SampleVariableLabel]]+100*Systematic[[#This Row],[State]]</f>
        <v>584011004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584</v>
      </c>
      <c r="B8424" s="1">
        <f>IF(C8424=0,IF(B8423=Protocol!$V$20,1,B8423+1),B8423)</f>
        <v>1</v>
      </c>
      <c r="C8424" s="1">
        <f>IF(C8423+1=Protocol!$V$21,0,C8423+1)</f>
        <v>11</v>
      </c>
      <c r="D8424" s="1">
        <f t="shared" si="279"/>
        <v>5</v>
      </c>
      <c r="E8424" s="1" t="str">
        <f>INDEX(Protocol[Mark],MATCH(C8424,Protocol[Step],0))</f>
        <v>9Rot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584010005</v>
      </c>
      <c r="H8424" s="134">
        <f>Systematic[[#This Row],[SampleVariableLabel]]+100*Systematic[[#This Row],[State]]</f>
        <v>584011105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584</v>
      </c>
      <c r="B8425" s="1">
        <f>IF(C8425=0,IF(B8424=Protocol!$V$20,1,B8424+1),B8424)</f>
        <v>1</v>
      </c>
      <c r="C8425" s="1">
        <f>IF(C8424+1=Protocol!$V$21,0,C8424+1)</f>
        <v>12</v>
      </c>
      <c r="D8425" s="1">
        <f t="shared" si="279"/>
        <v>6</v>
      </c>
      <c r="E8425" s="1" t="str">
        <f>INDEX(Protocol[Mark],MATCH(C8425,Protocol[Step],0))</f>
        <v>10Ama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584010006</v>
      </c>
      <c r="H8425" s="134">
        <f>Systematic[[#This Row],[SampleVariableLabel]]+100*Systematic[[#This Row],[State]]</f>
        <v>584011206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585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0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585010001</v>
      </c>
      <c r="H8426" s="134">
        <f>Systematic[[#This Row],[SampleVariableLabel]]+100*Systematic[[#This Row],[State]]</f>
        <v>585010001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585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1D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585010002</v>
      </c>
      <c r="H8427" s="134">
        <f>Systematic[[#This Row],[SampleVariableLabel]]+100*Systematic[[#This Row],[State]]</f>
        <v>585010102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585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(M.1)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585010003</v>
      </c>
      <c r="H8428" s="134">
        <f>Systematic[[#This Row],[SampleVariableLabel]]+100*Systematic[[#This Row],[State]]</f>
        <v>585010203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585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2Oct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585010004</v>
      </c>
      <c r="H8429" s="134">
        <f>Systematic[[#This Row],[SampleVariableLabel]]+100*Systematic[[#This Row],[State]]</f>
        <v>585010304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585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3M2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585010005</v>
      </c>
      <c r="H8430" s="134">
        <f>Systematic[[#This Row],[SampleVariableLabel]]+100*Systematic[[#This Row],[State]]</f>
        <v>585010405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585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M(c)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585010006</v>
      </c>
      <c r="H8431" s="134">
        <f>Systematic[[#This Row],[SampleVariableLabel]]+100*Systematic[[#This Row],[State]]</f>
        <v>585010506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585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4P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585010001</v>
      </c>
      <c r="H8432" s="134">
        <f>Systematic[[#This Row],[SampleVariableLabel]]+100*Systematic[[#This Row],[State]]</f>
        <v>585010601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585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5G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585010002</v>
      </c>
      <c r="H8433" s="134">
        <f>Systematic[[#This Row],[SampleVariableLabel]]+100*Systematic[[#This Row],[State]]</f>
        <v>585010702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585</v>
      </c>
      <c r="B8434" s="1">
        <f>IF(C8434=0,IF(B8433=Protocol!$V$20,1,B8433+1),B8433)</f>
        <v>1</v>
      </c>
      <c r="C8434" s="1">
        <f>IF(C8433+1=Protocol!$V$21,0,C8433+1)</f>
        <v>8</v>
      </c>
      <c r="D8434" s="1">
        <f t="shared" si="279"/>
        <v>3</v>
      </c>
      <c r="E8434" s="1" t="str">
        <f>INDEX(Protocol[Mark],MATCH(C8434,Protocol[Step],0))</f>
        <v>6S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585010003</v>
      </c>
      <c r="H8434" s="134">
        <f>Systematic[[#This Row],[SampleVariableLabel]]+100*Systematic[[#This Row],[State]]</f>
        <v>585010803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585</v>
      </c>
      <c r="B8435" s="1">
        <f>IF(C8435=0,IF(B8434=Protocol!$V$20,1,B8434+1),B8434)</f>
        <v>1</v>
      </c>
      <c r="C8435" s="1">
        <f>IF(C8434+1=Protocol!$V$21,0,C8434+1)</f>
        <v>9</v>
      </c>
      <c r="D8435" s="1">
        <f t="shared" si="279"/>
        <v>4</v>
      </c>
      <c r="E8435" s="1" t="str">
        <f>INDEX(Protocol[Mark],MATCH(C8435,Protocol[Step],0))</f>
        <v>7Gp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585010004</v>
      </c>
      <c r="H8435" s="134">
        <f>Systematic[[#This Row],[SampleVariableLabel]]+100*Systematic[[#This Row],[State]]</f>
        <v>585010904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585</v>
      </c>
      <c r="B8436" s="1">
        <f>IF(C8436=0,IF(B8435=Protocol!$V$20,1,B8435+1),B8435)</f>
        <v>1</v>
      </c>
      <c r="C8436" s="1">
        <f>IF(C8435+1=Protocol!$V$21,0,C8435+1)</f>
        <v>10</v>
      </c>
      <c r="D8436" s="1">
        <f t="shared" si="279"/>
        <v>5</v>
      </c>
      <c r="E8436" s="1" t="str">
        <f>INDEX(Protocol[Mark],MATCH(C8436,Protocol[Step],0))</f>
        <v>8U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585010005</v>
      </c>
      <c r="H8436" s="134">
        <f>Systematic[[#This Row],[SampleVariableLabel]]+100*Systematic[[#This Row],[State]]</f>
        <v>585011005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585</v>
      </c>
      <c r="B8437" s="1">
        <f>IF(C8437=0,IF(B8436=Protocol!$V$20,1,B8436+1),B8436)</f>
        <v>1</v>
      </c>
      <c r="C8437" s="1">
        <f>IF(C8436+1=Protocol!$V$21,0,C8436+1)</f>
        <v>11</v>
      </c>
      <c r="D8437" s="1">
        <f t="shared" si="279"/>
        <v>6</v>
      </c>
      <c r="E8437" s="1" t="str">
        <f>INDEX(Protocol[Mark],MATCH(C8437,Protocol[Step],0))</f>
        <v>9Rot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585010006</v>
      </c>
      <c r="H8437" s="134">
        <f>Systematic[[#This Row],[SampleVariableLabel]]+100*Systematic[[#This Row],[State]]</f>
        <v>585011106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585</v>
      </c>
      <c r="B8438" s="1">
        <f>IF(C8438=0,IF(B8437=Protocol!$V$20,1,B8437+1),B8437)</f>
        <v>1</v>
      </c>
      <c r="C8438" s="1">
        <f>IF(C8437+1=Protocol!$V$21,0,C8437+1)</f>
        <v>12</v>
      </c>
      <c r="D8438" s="1">
        <f t="shared" si="279"/>
        <v>1</v>
      </c>
      <c r="E8438" s="1" t="str">
        <f>INDEX(Protocol[Mark],MATCH(C8438,Protocol[Step],0))</f>
        <v>10Ama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585010001</v>
      </c>
      <c r="H8438" s="134">
        <f>Systematic[[#This Row],[SampleVariableLabel]]+100*Systematic[[#This Row],[State]]</f>
        <v>585011201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586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0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586010002</v>
      </c>
      <c r="H8439" s="134">
        <f>Systematic[[#This Row],[SampleVariableLabel]]+100*Systematic[[#This Row],[State]]</f>
        <v>586010002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586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1D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586010003</v>
      </c>
      <c r="H8440" s="134">
        <f>Systematic[[#This Row],[SampleVariableLabel]]+100*Systematic[[#This Row],[State]]</f>
        <v>586010103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586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(M.1)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586010004</v>
      </c>
      <c r="H8441" s="134">
        <f>Systematic[[#This Row],[SampleVariableLabel]]+100*Systematic[[#This Row],[State]]</f>
        <v>586010204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586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2Oct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586010005</v>
      </c>
      <c r="H8442" s="134">
        <f>Systematic[[#This Row],[SampleVariableLabel]]+100*Systematic[[#This Row],[State]]</f>
        <v>586010305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586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3M2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586010006</v>
      </c>
      <c r="H8443" s="134">
        <f>Systematic[[#This Row],[SampleVariableLabel]]+100*Systematic[[#This Row],[State]]</f>
        <v>586010406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586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M(c)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586010001</v>
      </c>
      <c r="H8444" s="134">
        <f>Systematic[[#This Row],[SampleVariableLabel]]+100*Systematic[[#This Row],[State]]</f>
        <v>586010501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586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4P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586010002</v>
      </c>
      <c r="H8445" s="134">
        <f>Systematic[[#This Row],[SampleVariableLabel]]+100*Systematic[[#This Row],[State]]</f>
        <v>586010602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586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5G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586010003</v>
      </c>
      <c r="H8446" s="134">
        <f>Systematic[[#This Row],[SampleVariableLabel]]+100*Systematic[[#This Row],[State]]</f>
        <v>586010703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586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6S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586010004</v>
      </c>
      <c r="H8447" s="134">
        <f>Systematic[[#This Row],[SampleVariableLabel]]+100*Systematic[[#This Row],[State]]</f>
        <v>586010804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586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7Gp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586010005</v>
      </c>
      <c r="H8448" s="134">
        <f>Systematic[[#This Row],[SampleVariableLabel]]+100*Systematic[[#This Row],[State]]</f>
        <v>586010905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586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8U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586010006</v>
      </c>
      <c r="H8449" s="134">
        <f>Systematic[[#This Row],[SampleVariableLabel]]+100*Systematic[[#This Row],[State]]</f>
        <v>586011006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586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9Rot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586010001</v>
      </c>
      <c r="H8450" s="134">
        <f>Systematic[[#This Row],[SampleVariableLabel]]+100*Systematic[[#This Row],[State]]</f>
        <v>586011101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586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10Ama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586010002</v>
      </c>
      <c r="H8451" s="134">
        <f>Systematic[[#This Row],[SampleVariableLabel]]+100*Systematic[[#This Row],[State]]</f>
        <v>586011202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587</v>
      </c>
      <c r="B8452" s="1">
        <f>IF(C8452=0,IF(B8451=Protocol!$V$20,1,B8451+1),B8451)</f>
        <v>1</v>
      </c>
      <c r="C8452" s="1">
        <f>IF(C8451+1=Protocol!$V$21,0,C8451+1)</f>
        <v>0</v>
      </c>
      <c r="D8452" s="1">
        <f t="shared" si="281"/>
        <v>3</v>
      </c>
      <c r="E8452" s="1" t="str">
        <f>INDEX(Protocol[Mark],MATCH(C8452,Protocol[Step],0))</f>
        <v>0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587010003</v>
      </c>
      <c r="H8452" s="134">
        <f>Systematic[[#This Row],[SampleVariableLabel]]+100*Systematic[[#This Row],[State]]</f>
        <v>587010003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587</v>
      </c>
      <c r="B8453" s="1">
        <f>IF(C8453=0,IF(B8452=Protocol!$V$20,1,B8452+1),B8452)</f>
        <v>1</v>
      </c>
      <c r="C8453" s="1">
        <f>IF(C8452+1=Protocol!$V$21,0,C8452+1)</f>
        <v>1</v>
      </c>
      <c r="D8453" s="1">
        <f t="shared" si="281"/>
        <v>4</v>
      </c>
      <c r="E8453" s="1" t="str">
        <f>INDEX(Protocol[Mark],MATCH(C8453,Protocol[Step],0))</f>
        <v>1D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587010004</v>
      </c>
      <c r="H8453" s="134">
        <f>Systematic[[#This Row],[SampleVariableLabel]]+100*Systematic[[#This Row],[State]]</f>
        <v>587010104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587</v>
      </c>
      <c r="B8454" s="1">
        <f>IF(C8454=0,IF(B8453=Protocol!$V$20,1,B8453+1),B8453)</f>
        <v>1</v>
      </c>
      <c r="C8454" s="1">
        <f>IF(C8453+1=Protocol!$V$21,0,C8453+1)</f>
        <v>2</v>
      </c>
      <c r="D8454" s="1">
        <f t="shared" si="281"/>
        <v>5</v>
      </c>
      <c r="E8454" s="1" t="str">
        <f>INDEX(Protocol[Mark],MATCH(C8454,Protocol[Step],0))</f>
        <v>(M.1)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587010005</v>
      </c>
      <c r="H8454" s="134">
        <f>Systematic[[#This Row],[SampleVariableLabel]]+100*Systematic[[#This Row],[State]]</f>
        <v>587010205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587</v>
      </c>
      <c r="B8455" s="1">
        <f>IF(C8455=0,IF(B8454=Protocol!$V$20,1,B8454+1),B8454)</f>
        <v>1</v>
      </c>
      <c r="C8455" s="1">
        <f>IF(C8454+1=Protocol!$V$21,0,C8454+1)</f>
        <v>3</v>
      </c>
      <c r="D8455" s="1">
        <f t="shared" si="281"/>
        <v>6</v>
      </c>
      <c r="E8455" s="1" t="str">
        <f>INDEX(Protocol[Mark],MATCH(C8455,Protocol[Step],0))</f>
        <v>2Oct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587010006</v>
      </c>
      <c r="H8455" s="134">
        <f>Systematic[[#This Row],[SampleVariableLabel]]+100*Systematic[[#This Row],[State]]</f>
        <v>587010306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587</v>
      </c>
      <c r="B8456" s="1">
        <f>IF(C8456=0,IF(B8455=Protocol!$V$20,1,B8455+1),B8455)</f>
        <v>1</v>
      </c>
      <c r="C8456" s="1">
        <f>IF(C8455+1=Protocol!$V$21,0,C8455+1)</f>
        <v>4</v>
      </c>
      <c r="D8456" s="1">
        <f t="shared" si="281"/>
        <v>1</v>
      </c>
      <c r="E8456" s="1" t="str">
        <f>INDEX(Protocol[Mark],MATCH(C8456,Protocol[Step],0))</f>
        <v>3M2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587010001</v>
      </c>
      <c r="H8456" s="134">
        <f>Systematic[[#This Row],[SampleVariableLabel]]+100*Systematic[[#This Row],[State]]</f>
        <v>587010401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587</v>
      </c>
      <c r="B8457" s="1">
        <f>IF(C8457=0,IF(B8456=Protocol!$V$20,1,B8456+1),B8456)</f>
        <v>1</v>
      </c>
      <c r="C8457" s="1">
        <f>IF(C8456+1=Protocol!$V$21,0,C8456+1)</f>
        <v>5</v>
      </c>
      <c r="D8457" s="1">
        <f t="shared" si="281"/>
        <v>2</v>
      </c>
      <c r="E8457" s="1" t="str">
        <f>INDEX(Protocol[Mark],MATCH(C8457,Protocol[Step],0))</f>
        <v>M(c)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587010002</v>
      </c>
      <c r="H8457" s="134">
        <f>Systematic[[#This Row],[SampleVariableLabel]]+100*Systematic[[#This Row],[State]]</f>
        <v>587010502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587</v>
      </c>
      <c r="B8458" s="1">
        <f>IF(C8458=0,IF(B8457=Protocol!$V$20,1,B8457+1),B8457)</f>
        <v>1</v>
      </c>
      <c r="C8458" s="1">
        <f>IF(C8457+1=Protocol!$V$21,0,C8457+1)</f>
        <v>6</v>
      </c>
      <c r="D8458" s="1">
        <f t="shared" si="281"/>
        <v>3</v>
      </c>
      <c r="E8458" s="1" t="str">
        <f>INDEX(Protocol[Mark],MATCH(C8458,Protocol[Step],0))</f>
        <v>4P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587010003</v>
      </c>
      <c r="H8458" s="134">
        <f>Systematic[[#This Row],[SampleVariableLabel]]+100*Systematic[[#This Row],[State]]</f>
        <v>587010603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587</v>
      </c>
      <c r="B8459" s="1">
        <f>IF(C8459=0,IF(B8458=Protocol!$V$20,1,B8458+1),B8458)</f>
        <v>1</v>
      </c>
      <c r="C8459" s="1">
        <f>IF(C8458+1=Protocol!$V$21,0,C8458+1)</f>
        <v>7</v>
      </c>
      <c r="D8459" s="1">
        <f t="shared" si="281"/>
        <v>4</v>
      </c>
      <c r="E8459" s="1" t="str">
        <f>INDEX(Protocol[Mark],MATCH(C8459,Protocol[Step],0))</f>
        <v>5G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587010004</v>
      </c>
      <c r="H8459" s="134">
        <f>Systematic[[#This Row],[SampleVariableLabel]]+100*Systematic[[#This Row],[State]]</f>
        <v>587010704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587</v>
      </c>
      <c r="B8460" s="1">
        <f>IF(C8460=0,IF(B8459=Protocol!$V$20,1,B8459+1),B8459)</f>
        <v>1</v>
      </c>
      <c r="C8460" s="1">
        <f>IF(C8459+1=Protocol!$V$21,0,C8459+1)</f>
        <v>8</v>
      </c>
      <c r="D8460" s="1">
        <f t="shared" si="281"/>
        <v>5</v>
      </c>
      <c r="E8460" s="1" t="str">
        <f>INDEX(Protocol[Mark],MATCH(C8460,Protocol[Step],0))</f>
        <v>6S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587010005</v>
      </c>
      <c r="H8460" s="134">
        <f>Systematic[[#This Row],[SampleVariableLabel]]+100*Systematic[[#This Row],[State]]</f>
        <v>587010805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587</v>
      </c>
      <c r="B8461" s="1">
        <f>IF(C8461=0,IF(B8460=Protocol!$V$20,1,B8460+1),B8460)</f>
        <v>1</v>
      </c>
      <c r="C8461" s="1">
        <f>IF(C8460+1=Protocol!$V$21,0,C8460+1)</f>
        <v>9</v>
      </c>
      <c r="D8461" s="1">
        <f t="shared" si="281"/>
        <v>6</v>
      </c>
      <c r="E8461" s="1" t="str">
        <f>INDEX(Protocol[Mark],MATCH(C8461,Protocol[Step],0))</f>
        <v>7Gp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587010006</v>
      </c>
      <c r="H8461" s="134">
        <f>Systematic[[#This Row],[SampleVariableLabel]]+100*Systematic[[#This Row],[State]]</f>
        <v>587010906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587</v>
      </c>
      <c r="B8462" s="1">
        <f>IF(C8462=0,IF(B8461=Protocol!$V$20,1,B8461+1),B8461)</f>
        <v>1</v>
      </c>
      <c r="C8462" s="1">
        <f>IF(C8461+1=Protocol!$V$21,0,C8461+1)</f>
        <v>10</v>
      </c>
      <c r="D8462" s="1">
        <f t="shared" si="281"/>
        <v>1</v>
      </c>
      <c r="E8462" s="1" t="str">
        <f>INDEX(Protocol[Mark],MATCH(C8462,Protocol[Step],0))</f>
        <v>8U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587010001</v>
      </c>
      <c r="H8462" s="134">
        <f>Systematic[[#This Row],[SampleVariableLabel]]+100*Systematic[[#This Row],[State]]</f>
        <v>587011001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587</v>
      </c>
      <c r="B8463" s="1">
        <f>IF(C8463=0,IF(B8462=Protocol!$V$20,1,B8462+1),B8462)</f>
        <v>1</v>
      </c>
      <c r="C8463" s="1">
        <f>IF(C8462+1=Protocol!$V$21,0,C8462+1)</f>
        <v>11</v>
      </c>
      <c r="D8463" s="1">
        <f t="shared" si="281"/>
        <v>2</v>
      </c>
      <c r="E8463" s="1" t="str">
        <f>INDEX(Protocol[Mark],MATCH(C8463,Protocol[Step],0))</f>
        <v>9Rot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587010002</v>
      </c>
      <c r="H8463" s="134">
        <f>Systematic[[#This Row],[SampleVariableLabel]]+100*Systematic[[#This Row],[State]]</f>
        <v>587011102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587</v>
      </c>
      <c r="B8464" s="1">
        <f>IF(C8464=0,IF(B8463=Protocol!$V$20,1,B8463+1),B8463)</f>
        <v>1</v>
      </c>
      <c r="C8464" s="1">
        <f>IF(C8463+1=Protocol!$V$21,0,C8463+1)</f>
        <v>12</v>
      </c>
      <c r="D8464" s="1">
        <f t="shared" si="281"/>
        <v>3</v>
      </c>
      <c r="E8464" s="1" t="str">
        <f>INDEX(Protocol[Mark],MATCH(C8464,Protocol[Step],0))</f>
        <v>10Ama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587010003</v>
      </c>
      <c r="H8464" s="134">
        <f>Systematic[[#This Row],[SampleVariableLabel]]+100*Systematic[[#This Row],[State]]</f>
        <v>587011203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588</v>
      </c>
      <c r="B8465" s="1">
        <f>IF(C8465=0,IF(B8464=Protocol!$V$20,1,B8464+1),B8464)</f>
        <v>1</v>
      </c>
      <c r="C8465" s="1">
        <f>IF(C8464+1=Protocol!$V$21,0,C8464+1)</f>
        <v>0</v>
      </c>
      <c r="D8465" s="1">
        <f t="shared" si="281"/>
        <v>4</v>
      </c>
      <c r="E8465" s="1" t="str">
        <f>INDEX(Protocol[Mark],MATCH(C8465,Protocol[Step],0))</f>
        <v>0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588010004</v>
      </c>
      <c r="H8465" s="134">
        <f>Systematic[[#This Row],[SampleVariableLabel]]+100*Systematic[[#This Row],[State]]</f>
        <v>588010004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588</v>
      </c>
      <c r="B8466" s="1">
        <f>IF(C8466=0,IF(B8465=Protocol!$V$20,1,B8465+1),B8465)</f>
        <v>1</v>
      </c>
      <c r="C8466" s="1">
        <f>IF(C8465+1=Protocol!$V$21,0,C8465+1)</f>
        <v>1</v>
      </c>
      <c r="D8466" s="1">
        <f t="shared" si="281"/>
        <v>5</v>
      </c>
      <c r="E8466" s="1" t="str">
        <f>INDEX(Protocol[Mark],MATCH(C8466,Protocol[Step],0))</f>
        <v>1D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588010005</v>
      </c>
      <c r="H8466" s="134">
        <f>Systematic[[#This Row],[SampleVariableLabel]]+100*Systematic[[#This Row],[State]]</f>
        <v>588010105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588</v>
      </c>
      <c r="B8467" s="1">
        <f>IF(C8467=0,IF(B8466=Protocol!$V$20,1,B8466+1),B8466)</f>
        <v>1</v>
      </c>
      <c r="C8467" s="1">
        <f>IF(C8466+1=Protocol!$V$21,0,C8466+1)</f>
        <v>2</v>
      </c>
      <c r="D8467" s="1">
        <f t="shared" si="281"/>
        <v>6</v>
      </c>
      <c r="E8467" s="1" t="str">
        <f>INDEX(Protocol[Mark],MATCH(C8467,Protocol[Step],0))</f>
        <v>(M.1)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588010006</v>
      </c>
      <c r="H8467" s="134">
        <f>Systematic[[#This Row],[SampleVariableLabel]]+100*Systematic[[#This Row],[State]]</f>
        <v>588010206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588</v>
      </c>
      <c r="B8468" s="1">
        <f>IF(C8468=0,IF(B8467=Protocol!$V$20,1,B8467+1),B8467)</f>
        <v>1</v>
      </c>
      <c r="C8468" s="1">
        <f>IF(C8467+1=Protocol!$V$21,0,C8467+1)</f>
        <v>3</v>
      </c>
      <c r="D8468" s="1">
        <f t="shared" si="281"/>
        <v>1</v>
      </c>
      <c r="E8468" s="1" t="str">
        <f>INDEX(Protocol[Mark],MATCH(C8468,Protocol[Step],0))</f>
        <v>2Oct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588010001</v>
      </c>
      <c r="H8468" s="134">
        <f>Systematic[[#This Row],[SampleVariableLabel]]+100*Systematic[[#This Row],[State]]</f>
        <v>588010301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588</v>
      </c>
      <c r="B8469" s="1">
        <f>IF(C8469=0,IF(B8468=Protocol!$V$20,1,B8468+1),B8468)</f>
        <v>1</v>
      </c>
      <c r="C8469" s="1">
        <f>IF(C8468+1=Protocol!$V$21,0,C8468+1)</f>
        <v>4</v>
      </c>
      <c r="D8469" s="1">
        <f t="shared" si="281"/>
        <v>2</v>
      </c>
      <c r="E8469" s="1" t="str">
        <f>INDEX(Protocol[Mark],MATCH(C8469,Protocol[Step],0))</f>
        <v>3M2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588010002</v>
      </c>
      <c r="H8469" s="134">
        <f>Systematic[[#This Row],[SampleVariableLabel]]+100*Systematic[[#This Row],[State]]</f>
        <v>588010402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588</v>
      </c>
      <c r="B8470" s="1">
        <f>IF(C8470=0,IF(B8469=Protocol!$V$20,1,B8469+1),B8469)</f>
        <v>1</v>
      </c>
      <c r="C8470" s="1">
        <f>IF(C8469+1=Protocol!$V$21,0,C8469+1)</f>
        <v>5</v>
      </c>
      <c r="D8470" s="1">
        <f t="shared" si="281"/>
        <v>3</v>
      </c>
      <c r="E8470" s="1" t="str">
        <f>INDEX(Protocol[Mark],MATCH(C8470,Protocol[Step],0))</f>
        <v>M(c)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588010003</v>
      </c>
      <c r="H8470" s="134">
        <f>Systematic[[#This Row],[SampleVariableLabel]]+100*Systematic[[#This Row],[State]]</f>
        <v>588010503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588</v>
      </c>
      <c r="B8471" s="1">
        <f>IF(C8471=0,IF(B8470=Protocol!$V$20,1,B8470+1),B8470)</f>
        <v>1</v>
      </c>
      <c r="C8471" s="1">
        <f>IF(C8470+1=Protocol!$V$21,0,C8470+1)</f>
        <v>6</v>
      </c>
      <c r="D8471" s="1">
        <f t="shared" si="281"/>
        <v>4</v>
      </c>
      <c r="E8471" s="1" t="str">
        <f>INDEX(Protocol[Mark],MATCH(C8471,Protocol[Step],0))</f>
        <v>4P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588010004</v>
      </c>
      <c r="H8471" s="134">
        <f>Systematic[[#This Row],[SampleVariableLabel]]+100*Systematic[[#This Row],[State]]</f>
        <v>588010604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588</v>
      </c>
      <c r="B8472" s="1">
        <f>IF(C8472=0,IF(B8471=Protocol!$V$20,1,B8471+1),B8471)</f>
        <v>1</v>
      </c>
      <c r="C8472" s="1">
        <f>IF(C8471+1=Protocol!$V$21,0,C8471+1)</f>
        <v>7</v>
      </c>
      <c r="D8472" s="1">
        <f t="shared" si="281"/>
        <v>5</v>
      </c>
      <c r="E8472" s="1" t="str">
        <f>INDEX(Protocol[Mark],MATCH(C8472,Protocol[Step],0))</f>
        <v>5G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588010005</v>
      </c>
      <c r="H8472" s="134">
        <f>Systematic[[#This Row],[SampleVariableLabel]]+100*Systematic[[#This Row],[State]]</f>
        <v>588010705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588</v>
      </c>
      <c r="B8473" s="1">
        <f>IF(C8473=0,IF(B8472=Protocol!$V$20,1,B8472+1),B8472)</f>
        <v>1</v>
      </c>
      <c r="C8473" s="1">
        <f>IF(C8472+1=Protocol!$V$21,0,C8472+1)</f>
        <v>8</v>
      </c>
      <c r="D8473" s="1">
        <f t="shared" si="281"/>
        <v>6</v>
      </c>
      <c r="E8473" s="1" t="str">
        <f>INDEX(Protocol[Mark],MATCH(C8473,Protocol[Step],0))</f>
        <v>6S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588010006</v>
      </c>
      <c r="H8473" s="134">
        <f>Systematic[[#This Row],[SampleVariableLabel]]+100*Systematic[[#This Row],[State]]</f>
        <v>588010806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588</v>
      </c>
      <c r="B8474" s="1">
        <f>IF(C8474=0,IF(B8473=Protocol!$V$20,1,B8473+1),B8473)</f>
        <v>1</v>
      </c>
      <c r="C8474" s="1">
        <f>IF(C8473+1=Protocol!$V$21,0,C8473+1)</f>
        <v>9</v>
      </c>
      <c r="D8474" s="1">
        <f t="shared" si="281"/>
        <v>1</v>
      </c>
      <c r="E8474" s="1" t="str">
        <f>INDEX(Protocol[Mark],MATCH(C8474,Protocol[Step],0))</f>
        <v>7Gp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588010001</v>
      </c>
      <c r="H8474" s="134">
        <f>Systematic[[#This Row],[SampleVariableLabel]]+100*Systematic[[#This Row],[State]]</f>
        <v>588010901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588</v>
      </c>
      <c r="B8475" s="1">
        <f>IF(C8475=0,IF(B8474=Protocol!$V$20,1,B8474+1),B8474)</f>
        <v>1</v>
      </c>
      <c r="C8475" s="1">
        <f>IF(C8474+1=Protocol!$V$21,0,C8474+1)</f>
        <v>10</v>
      </c>
      <c r="D8475" s="1">
        <f t="shared" si="281"/>
        <v>2</v>
      </c>
      <c r="E8475" s="1" t="str">
        <f>INDEX(Protocol[Mark],MATCH(C8475,Protocol[Step],0))</f>
        <v>8U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588010002</v>
      </c>
      <c r="H8475" s="134">
        <f>Systematic[[#This Row],[SampleVariableLabel]]+100*Systematic[[#This Row],[State]]</f>
        <v>588011002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588</v>
      </c>
      <c r="B8476" s="1">
        <f>IF(C8476=0,IF(B8475=Protocol!$V$20,1,B8475+1),B8475)</f>
        <v>1</v>
      </c>
      <c r="C8476" s="1">
        <f>IF(C8475+1=Protocol!$V$21,0,C8475+1)</f>
        <v>11</v>
      </c>
      <c r="D8476" s="1">
        <f t="shared" si="281"/>
        <v>3</v>
      </c>
      <c r="E8476" s="1" t="str">
        <f>INDEX(Protocol[Mark],MATCH(C8476,Protocol[Step],0))</f>
        <v>9Rot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588010003</v>
      </c>
      <c r="H8476" s="134">
        <f>Systematic[[#This Row],[SampleVariableLabel]]+100*Systematic[[#This Row],[State]]</f>
        <v>588011103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588</v>
      </c>
      <c r="B8477" s="1">
        <f>IF(C8477=0,IF(B8476=Protocol!$V$20,1,B8476+1),B8476)</f>
        <v>1</v>
      </c>
      <c r="C8477" s="1">
        <f>IF(C8476+1=Protocol!$V$21,0,C8476+1)</f>
        <v>12</v>
      </c>
      <c r="D8477" s="1">
        <f t="shared" si="281"/>
        <v>4</v>
      </c>
      <c r="E8477" s="1" t="str">
        <f>INDEX(Protocol[Mark],MATCH(C8477,Protocol[Step],0))</f>
        <v>10Ama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588010004</v>
      </c>
      <c r="H8477" s="134">
        <f>Systematic[[#This Row],[SampleVariableLabel]]+100*Systematic[[#This Row],[State]]</f>
        <v>588011204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589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0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589010005</v>
      </c>
      <c r="H8478" s="134">
        <f>Systematic[[#This Row],[SampleVariableLabel]]+100*Systematic[[#This Row],[State]]</f>
        <v>589010005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589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1D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589010006</v>
      </c>
      <c r="H8479" s="134">
        <f>Systematic[[#This Row],[SampleVariableLabel]]+100*Systematic[[#This Row],[State]]</f>
        <v>589010106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589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(M.1)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589010001</v>
      </c>
      <c r="H8480" s="134">
        <f>Systematic[[#This Row],[SampleVariableLabel]]+100*Systematic[[#This Row],[State]]</f>
        <v>589010201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589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2Oct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589010002</v>
      </c>
      <c r="H8481" s="134">
        <f>Systematic[[#This Row],[SampleVariableLabel]]+100*Systematic[[#This Row],[State]]</f>
        <v>589010302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589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3M2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589010003</v>
      </c>
      <c r="H8482" s="134">
        <f>Systematic[[#This Row],[SampleVariableLabel]]+100*Systematic[[#This Row],[State]]</f>
        <v>589010403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589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M(c)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589010004</v>
      </c>
      <c r="H8483" s="134">
        <f>Systematic[[#This Row],[SampleVariableLabel]]+100*Systematic[[#This Row],[State]]</f>
        <v>589010504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589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4P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589010005</v>
      </c>
      <c r="H8484" s="134">
        <f>Systematic[[#This Row],[SampleVariableLabel]]+100*Systematic[[#This Row],[State]]</f>
        <v>589010605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589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5G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589010006</v>
      </c>
      <c r="H8485" s="134">
        <f>Systematic[[#This Row],[SampleVariableLabel]]+100*Systematic[[#This Row],[State]]</f>
        <v>589010706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589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6S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589010001</v>
      </c>
      <c r="H8486" s="134">
        <f>Systematic[[#This Row],[SampleVariableLabel]]+100*Systematic[[#This Row],[State]]</f>
        <v>589010801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589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7Gp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589010002</v>
      </c>
      <c r="H8487" s="134">
        <f>Systematic[[#This Row],[SampleVariableLabel]]+100*Systematic[[#This Row],[State]]</f>
        <v>589010902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589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8U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589010003</v>
      </c>
      <c r="H8488" s="134">
        <f>Systematic[[#This Row],[SampleVariableLabel]]+100*Systematic[[#This Row],[State]]</f>
        <v>589011003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589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9Rot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589010004</v>
      </c>
      <c r="H8489" s="134">
        <f>Systematic[[#This Row],[SampleVariableLabel]]+100*Systematic[[#This Row],[State]]</f>
        <v>589011104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589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10Ama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589010005</v>
      </c>
      <c r="H8490" s="134">
        <f>Systematic[[#This Row],[SampleVariableLabel]]+100*Systematic[[#This Row],[State]]</f>
        <v>589011205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590</v>
      </c>
      <c r="B8491" s="1">
        <f>IF(C8491=0,IF(B8490=Protocol!$V$20,1,B8490+1),B8490)</f>
        <v>1</v>
      </c>
      <c r="C8491" s="1">
        <f>IF(C8490+1=Protocol!$V$21,0,C8490+1)</f>
        <v>0</v>
      </c>
      <c r="D8491" s="1">
        <f t="shared" si="281"/>
        <v>6</v>
      </c>
      <c r="E8491" s="1" t="str">
        <f>INDEX(Protocol[Mark],MATCH(C8491,Protocol[Step],0))</f>
        <v>0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590010006</v>
      </c>
      <c r="H8491" s="134">
        <f>Systematic[[#This Row],[SampleVariableLabel]]+100*Systematic[[#This Row],[State]]</f>
        <v>590010006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590</v>
      </c>
      <c r="B8492" s="1">
        <f>IF(C8492=0,IF(B8491=Protocol!$V$20,1,B8491+1),B8491)</f>
        <v>1</v>
      </c>
      <c r="C8492" s="1">
        <f>IF(C8491+1=Protocol!$V$21,0,C8491+1)</f>
        <v>1</v>
      </c>
      <c r="D8492" s="1">
        <f t="shared" si="281"/>
        <v>1</v>
      </c>
      <c r="E8492" s="1" t="str">
        <f>INDEX(Protocol[Mark],MATCH(C8492,Protocol[Step],0))</f>
        <v>1D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590010001</v>
      </c>
      <c r="H8492" s="134">
        <f>Systematic[[#This Row],[SampleVariableLabel]]+100*Systematic[[#This Row],[State]]</f>
        <v>590010101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590</v>
      </c>
      <c r="B8493" s="1">
        <f>IF(C8493=0,IF(B8492=Protocol!$V$20,1,B8492+1),B8492)</f>
        <v>1</v>
      </c>
      <c r="C8493" s="1">
        <f>IF(C8492+1=Protocol!$V$21,0,C8492+1)</f>
        <v>2</v>
      </c>
      <c r="D8493" s="1">
        <f t="shared" si="281"/>
        <v>2</v>
      </c>
      <c r="E8493" s="1" t="str">
        <f>INDEX(Protocol[Mark],MATCH(C8493,Protocol[Step],0))</f>
        <v>(M.1)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590010002</v>
      </c>
      <c r="H8493" s="134">
        <f>Systematic[[#This Row],[SampleVariableLabel]]+100*Systematic[[#This Row],[State]]</f>
        <v>590010202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590</v>
      </c>
      <c r="B8494" s="1">
        <f>IF(C8494=0,IF(B8493=Protocol!$V$20,1,B8493+1),B8493)</f>
        <v>1</v>
      </c>
      <c r="C8494" s="1">
        <f>IF(C8493+1=Protocol!$V$21,0,C8493+1)</f>
        <v>3</v>
      </c>
      <c r="D8494" s="1">
        <f t="shared" si="281"/>
        <v>3</v>
      </c>
      <c r="E8494" s="1" t="str">
        <f>INDEX(Protocol[Mark],MATCH(C8494,Protocol[Step],0))</f>
        <v>2Oct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590010003</v>
      </c>
      <c r="H8494" s="134">
        <f>Systematic[[#This Row],[SampleVariableLabel]]+100*Systematic[[#This Row],[State]]</f>
        <v>590010303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590</v>
      </c>
      <c r="B8495" s="1">
        <f>IF(C8495=0,IF(B8494=Protocol!$V$20,1,B8494+1),B8494)</f>
        <v>1</v>
      </c>
      <c r="C8495" s="1">
        <f>IF(C8494+1=Protocol!$V$21,0,C8494+1)</f>
        <v>4</v>
      </c>
      <c r="D8495" s="1">
        <f t="shared" si="281"/>
        <v>4</v>
      </c>
      <c r="E8495" s="1" t="str">
        <f>INDEX(Protocol[Mark],MATCH(C8495,Protocol[Step],0))</f>
        <v>3M2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590010004</v>
      </c>
      <c r="H8495" s="134">
        <f>Systematic[[#This Row],[SampleVariableLabel]]+100*Systematic[[#This Row],[State]]</f>
        <v>590010404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590</v>
      </c>
      <c r="B8496" s="1">
        <f>IF(C8496=0,IF(B8495=Protocol!$V$20,1,B8495+1),B8495)</f>
        <v>1</v>
      </c>
      <c r="C8496" s="1">
        <f>IF(C8495+1=Protocol!$V$21,0,C8495+1)</f>
        <v>5</v>
      </c>
      <c r="D8496" s="1">
        <f t="shared" si="281"/>
        <v>5</v>
      </c>
      <c r="E8496" s="1" t="str">
        <f>INDEX(Protocol[Mark],MATCH(C8496,Protocol[Step],0))</f>
        <v>M(c)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590010005</v>
      </c>
      <c r="H8496" s="134">
        <f>Systematic[[#This Row],[SampleVariableLabel]]+100*Systematic[[#This Row],[State]]</f>
        <v>590010505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590</v>
      </c>
      <c r="B8497" s="1">
        <f>IF(C8497=0,IF(B8496=Protocol!$V$20,1,B8496+1),B8496)</f>
        <v>1</v>
      </c>
      <c r="C8497" s="1">
        <f>IF(C8496+1=Protocol!$V$21,0,C8496+1)</f>
        <v>6</v>
      </c>
      <c r="D8497" s="1">
        <f t="shared" si="281"/>
        <v>6</v>
      </c>
      <c r="E8497" s="1" t="str">
        <f>INDEX(Protocol[Mark],MATCH(C8497,Protocol[Step],0))</f>
        <v>4P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590010006</v>
      </c>
      <c r="H8497" s="134">
        <f>Systematic[[#This Row],[SampleVariableLabel]]+100*Systematic[[#This Row],[State]]</f>
        <v>590010606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590</v>
      </c>
      <c r="B8498" s="1">
        <f>IF(C8498=0,IF(B8497=Protocol!$V$20,1,B8497+1),B8497)</f>
        <v>1</v>
      </c>
      <c r="C8498" s="1">
        <f>IF(C8497+1=Protocol!$V$21,0,C8497+1)</f>
        <v>7</v>
      </c>
      <c r="D8498" s="1">
        <f t="shared" si="281"/>
        <v>1</v>
      </c>
      <c r="E8498" s="1" t="str">
        <f>INDEX(Protocol[Mark],MATCH(C8498,Protocol[Step],0))</f>
        <v>5G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590010001</v>
      </c>
      <c r="H8498" s="134">
        <f>Systematic[[#This Row],[SampleVariableLabel]]+100*Systematic[[#This Row],[State]]</f>
        <v>590010701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590</v>
      </c>
      <c r="B8499" s="1">
        <f>IF(C8499=0,IF(B8498=Protocol!$V$20,1,B8498+1),B8498)</f>
        <v>1</v>
      </c>
      <c r="C8499" s="1">
        <f>IF(C8498+1=Protocol!$V$21,0,C8498+1)</f>
        <v>8</v>
      </c>
      <c r="D8499" s="1">
        <f t="shared" si="281"/>
        <v>2</v>
      </c>
      <c r="E8499" s="1" t="str">
        <f>INDEX(Protocol[Mark],MATCH(C8499,Protocol[Step],0))</f>
        <v>6S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590010002</v>
      </c>
      <c r="H8499" s="134">
        <f>Systematic[[#This Row],[SampleVariableLabel]]+100*Systematic[[#This Row],[State]]</f>
        <v>590010802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590</v>
      </c>
      <c r="B8500" s="1">
        <f>IF(C8500=0,IF(B8499=Protocol!$V$20,1,B8499+1),B8499)</f>
        <v>1</v>
      </c>
      <c r="C8500" s="1">
        <f>IF(C8499+1=Protocol!$V$21,0,C8499+1)</f>
        <v>9</v>
      </c>
      <c r="D8500" s="1">
        <f t="shared" si="281"/>
        <v>3</v>
      </c>
      <c r="E8500" s="1" t="str">
        <f>INDEX(Protocol[Mark],MATCH(C8500,Protocol[Step],0))</f>
        <v>7Gp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590010003</v>
      </c>
      <c r="H8500" s="134">
        <f>Systematic[[#This Row],[SampleVariableLabel]]+100*Systematic[[#This Row],[State]]</f>
        <v>590010903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590</v>
      </c>
      <c r="B8501" s="1">
        <f>IF(C8501=0,IF(B8500=Protocol!$V$20,1,B8500+1),B8500)</f>
        <v>1</v>
      </c>
      <c r="C8501" s="1">
        <f>IF(C8500+1=Protocol!$V$21,0,C8500+1)</f>
        <v>10</v>
      </c>
      <c r="D8501" s="1">
        <f t="shared" si="281"/>
        <v>4</v>
      </c>
      <c r="E8501" s="1" t="str">
        <f>INDEX(Protocol[Mark],MATCH(C8501,Protocol[Step],0))</f>
        <v>8U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590010004</v>
      </c>
      <c r="H8501" s="134">
        <f>Systematic[[#This Row],[SampleVariableLabel]]+100*Systematic[[#This Row],[State]]</f>
        <v>590011004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590</v>
      </c>
      <c r="B8502" s="1">
        <f>IF(C8502=0,IF(B8501=Protocol!$V$20,1,B8501+1),B8501)</f>
        <v>1</v>
      </c>
      <c r="C8502" s="1">
        <f>IF(C8501+1=Protocol!$V$21,0,C8501+1)</f>
        <v>11</v>
      </c>
      <c r="D8502" s="1">
        <f t="shared" si="281"/>
        <v>5</v>
      </c>
      <c r="E8502" s="1" t="str">
        <f>INDEX(Protocol[Mark],MATCH(C8502,Protocol[Step],0))</f>
        <v>9Rot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590010005</v>
      </c>
      <c r="H8502" s="134">
        <f>Systematic[[#This Row],[SampleVariableLabel]]+100*Systematic[[#This Row],[State]]</f>
        <v>590011105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590</v>
      </c>
      <c r="B8503" s="1">
        <f>IF(C8503=0,IF(B8502=Protocol!$V$20,1,B8502+1),B8502)</f>
        <v>1</v>
      </c>
      <c r="C8503" s="1">
        <f>IF(C8502+1=Protocol!$V$21,0,C8502+1)</f>
        <v>12</v>
      </c>
      <c r="D8503" s="1">
        <f t="shared" si="281"/>
        <v>6</v>
      </c>
      <c r="E8503" s="1" t="str">
        <f>INDEX(Protocol[Mark],MATCH(C8503,Protocol[Step],0))</f>
        <v>10Ama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590010006</v>
      </c>
      <c r="H8503" s="134">
        <f>Systematic[[#This Row],[SampleVariableLabel]]+100*Systematic[[#This Row],[State]]</f>
        <v>590011206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591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0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591010001</v>
      </c>
      <c r="H8504" s="134">
        <f>Systematic[[#This Row],[SampleVariableLabel]]+100*Systematic[[#This Row],[State]]</f>
        <v>591010001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591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1D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591010002</v>
      </c>
      <c r="H8505" s="134">
        <f>Systematic[[#This Row],[SampleVariableLabel]]+100*Systematic[[#This Row],[State]]</f>
        <v>591010102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591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(M.1)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591010003</v>
      </c>
      <c r="H8506" s="134">
        <f>Systematic[[#This Row],[SampleVariableLabel]]+100*Systematic[[#This Row],[State]]</f>
        <v>591010203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591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2Oct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591010004</v>
      </c>
      <c r="H8507" s="134">
        <f>Systematic[[#This Row],[SampleVariableLabel]]+100*Systematic[[#This Row],[State]]</f>
        <v>591010304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591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3M2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591010005</v>
      </c>
      <c r="H8508" s="134">
        <f>Systematic[[#This Row],[SampleVariableLabel]]+100*Systematic[[#This Row],[State]]</f>
        <v>591010405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591</v>
      </c>
      <c r="B8509" s="1">
        <f>IF(C8509=0,IF(B8508=Protocol!$V$20,1,B8508+1),B8508)</f>
        <v>1</v>
      </c>
      <c r="C8509" s="1">
        <f>IF(C8508+1=Protocol!$V$21,0,C8508+1)</f>
        <v>5</v>
      </c>
      <c r="D8509" s="1">
        <f t="shared" si="281"/>
        <v>6</v>
      </c>
      <c r="E8509" s="1" t="str">
        <f>INDEX(Protocol[Mark],MATCH(C8509,Protocol[Step],0))</f>
        <v>M(c)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591010006</v>
      </c>
      <c r="H8509" s="134">
        <f>Systematic[[#This Row],[SampleVariableLabel]]+100*Systematic[[#This Row],[State]]</f>
        <v>591010506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591</v>
      </c>
      <c r="B8510" s="1">
        <f>IF(C8510=0,IF(B8509=Protocol!$V$20,1,B8509+1),B8509)</f>
        <v>1</v>
      </c>
      <c r="C8510" s="1">
        <f>IF(C8509+1=Protocol!$V$21,0,C8509+1)</f>
        <v>6</v>
      </c>
      <c r="D8510" s="1">
        <f t="shared" si="281"/>
        <v>1</v>
      </c>
      <c r="E8510" s="1" t="str">
        <f>INDEX(Protocol[Mark],MATCH(C8510,Protocol[Step],0))</f>
        <v>4P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591010001</v>
      </c>
      <c r="H8510" s="134">
        <f>Systematic[[#This Row],[SampleVariableLabel]]+100*Systematic[[#This Row],[State]]</f>
        <v>591010601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591</v>
      </c>
      <c r="B8511" s="1">
        <f>IF(C8511=0,IF(B8510=Protocol!$V$20,1,B8510+1),B8510)</f>
        <v>1</v>
      </c>
      <c r="C8511" s="1">
        <f>IF(C8510+1=Protocol!$V$21,0,C8510+1)</f>
        <v>7</v>
      </c>
      <c r="D8511" s="1">
        <f t="shared" si="281"/>
        <v>2</v>
      </c>
      <c r="E8511" s="1" t="str">
        <f>INDEX(Protocol[Mark],MATCH(C8511,Protocol[Step],0))</f>
        <v>5G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591010002</v>
      </c>
      <c r="H8511" s="134">
        <f>Systematic[[#This Row],[SampleVariableLabel]]+100*Systematic[[#This Row],[State]]</f>
        <v>591010702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591</v>
      </c>
      <c r="B8512" s="1">
        <f>IF(C8512=0,IF(B8511=Protocol!$V$20,1,B8511+1),B8511)</f>
        <v>1</v>
      </c>
      <c r="C8512" s="1">
        <f>IF(C8511+1=Protocol!$V$21,0,C8511+1)</f>
        <v>8</v>
      </c>
      <c r="D8512" s="1">
        <f t="shared" si="281"/>
        <v>3</v>
      </c>
      <c r="E8512" s="1" t="str">
        <f>INDEX(Protocol[Mark],MATCH(C8512,Protocol[Step],0))</f>
        <v>6S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591010003</v>
      </c>
      <c r="H8512" s="134">
        <f>Systematic[[#This Row],[SampleVariableLabel]]+100*Systematic[[#This Row],[State]]</f>
        <v>591010803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591</v>
      </c>
      <c r="B8513" s="1">
        <f>IF(C8513=0,IF(B8512=Protocol!$V$20,1,B8512+1),B8512)</f>
        <v>1</v>
      </c>
      <c r="C8513" s="1">
        <f>IF(C8512+1=Protocol!$V$21,0,C8512+1)</f>
        <v>9</v>
      </c>
      <c r="D8513" s="1">
        <f t="shared" si="281"/>
        <v>4</v>
      </c>
      <c r="E8513" s="1" t="str">
        <f>INDEX(Protocol[Mark],MATCH(C8513,Protocol[Step],0))</f>
        <v>7Gp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591010004</v>
      </c>
      <c r="H8513" s="134">
        <f>Systematic[[#This Row],[SampleVariableLabel]]+100*Systematic[[#This Row],[State]]</f>
        <v>591010904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591</v>
      </c>
      <c r="B8514" s="1">
        <f>IF(C8514=0,IF(B8513=Protocol!$V$20,1,B8513+1),B8513)</f>
        <v>1</v>
      </c>
      <c r="C8514" s="1">
        <f>IF(C8513+1=Protocol!$V$21,0,C8513+1)</f>
        <v>10</v>
      </c>
      <c r="D8514" s="1">
        <f t="shared" si="281"/>
        <v>5</v>
      </c>
      <c r="E8514" s="1" t="str">
        <f>INDEX(Protocol[Mark],MATCH(C8514,Protocol[Step],0))</f>
        <v>8U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591010005</v>
      </c>
      <c r="H8514" s="134">
        <f>Systematic[[#This Row],[SampleVariableLabel]]+100*Systematic[[#This Row],[State]]</f>
        <v>591011005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591</v>
      </c>
      <c r="B8515" s="1">
        <f>IF(C8515=0,IF(B8514=Protocol!$V$20,1,B8514+1),B8514)</f>
        <v>1</v>
      </c>
      <c r="C8515" s="1">
        <f>IF(C8514+1=Protocol!$V$21,0,C8514+1)</f>
        <v>11</v>
      </c>
      <c r="D8515" s="1">
        <f t="shared" ref="D8515:D8578" si="283">IF(D8514=nVariables,1,D8514+1)</f>
        <v>6</v>
      </c>
      <c r="E8515" s="1" t="str">
        <f>INDEX(Protocol[Mark],MATCH(C8515,Protocol[Step],0))</f>
        <v>9Rot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591010006</v>
      </c>
      <c r="H8515" s="134">
        <f>Systematic[[#This Row],[SampleVariableLabel]]+100*Systematic[[#This Row],[State]]</f>
        <v>591011106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591</v>
      </c>
      <c r="B8516" s="1">
        <f>IF(C8516=0,IF(B8515=Protocol!$V$20,1,B8515+1),B8515)</f>
        <v>1</v>
      </c>
      <c r="C8516" s="1">
        <f>IF(C8515+1=Protocol!$V$21,0,C8515+1)</f>
        <v>12</v>
      </c>
      <c r="D8516" s="1">
        <f t="shared" si="283"/>
        <v>1</v>
      </c>
      <c r="E8516" s="1" t="str">
        <f>INDEX(Protocol[Mark],MATCH(C8516,Protocol[Step],0))</f>
        <v>10Ama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591010001</v>
      </c>
      <c r="H8516" s="134">
        <f>Systematic[[#This Row],[SampleVariableLabel]]+100*Systematic[[#This Row],[State]]</f>
        <v>591011201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592</v>
      </c>
      <c r="B8517" s="1">
        <f>IF(C8517=0,IF(B8516=Protocol!$V$20,1,B8516+1),B8516)</f>
        <v>1</v>
      </c>
      <c r="C8517" s="1">
        <f>IF(C8516+1=Protocol!$V$21,0,C8516+1)</f>
        <v>0</v>
      </c>
      <c r="D8517" s="1">
        <f t="shared" si="283"/>
        <v>2</v>
      </c>
      <c r="E8517" s="1" t="str">
        <f>INDEX(Protocol[Mark],MATCH(C8517,Protocol[Step],0))</f>
        <v>0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592010002</v>
      </c>
      <c r="H8517" s="134">
        <f>Systematic[[#This Row],[SampleVariableLabel]]+100*Systematic[[#This Row],[State]]</f>
        <v>592010002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592</v>
      </c>
      <c r="B8518" s="1">
        <f>IF(C8518=0,IF(B8517=Protocol!$V$20,1,B8517+1),B8517)</f>
        <v>1</v>
      </c>
      <c r="C8518" s="1">
        <f>IF(C8517+1=Protocol!$V$21,0,C8517+1)</f>
        <v>1</v>
      </c>
      <c r="D8518" s="1">
        <f t="shared" si="283"/>
        <v>3</v>
      </c>
      <c r="E8518" s="1" t="str">
        <f>INDEX(Protocol[Mark],MATCH(C8518,Protocol[Step],0))</f>
        <v>1D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592010003</v>
      </c>
      <c r="H8518" s="134">
        <f>Systematic[[#This Row],[SampleVariableLabel]]+100*Systematic[[#This Row],[State]]</f>
        <v>592010103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592</v>
      </c>
      <c r="B8519" s="1">
        <f>IF(C8519=0,IF(B8518=Protocol!$V$20,1,B8518+1),B8518)</f>
        <v>1</v>
      </c>
      <c r="C8519" s="1">
        <f>IF(C8518+1=Protocol!$V$21,0,C8518+1)</f>
        <v>2</v>
      </c>
      <c r="D8519" s="1">
        <f t="shared" si="283"/>
        <v>4</v>
      </c>
      <c r="E8519" s="1" t="str">
        <f>INDEX(Protocol[Mark],MATCH(C8519,Protocol[Step],0))</f>
        <v>(M.1)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592010004</v>
      </c>
      <c r="H8519" s="134">
        <f>Systematic[[#This Row],[SampleVariableLabel]]+100*Systematic[[#This Row],[State]]</f>
        <v>592010204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592</v>
      </c>
      <c r="B8520" s="1">
        <f>IF(C8520=0,IF(B8519=Protocol!$V$20,1,B8519+1),B8519)</f>
        <v>1</v>
      </c>
      <c r="C8520" s="1">
        <f>IF(C8519+1=Protocol!$V$21,0,C8519+1)</f>
        <v>3</v>
      </c>
      <c r="D8520" s="1">
        <f t="shared" si="283"/>
        <v>5</v>
      </c>
      <c r="E8520" s="1" t="str">
        <f>INDEX(Protocol[Mark],MATCH(C8520,Protocol[Step],0))</f>
        <v>2Oct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592010005</v>
      </c>
      <c r="H8520" s="134">
        <f>Systematic[[#This Row],[SampleVariableLabel]]+100*Systematic[[#This Row],[State]]</f>
        <v>592010305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592</v>
      </c>
      <c r="B8521" s="1">
        <f>IF(C8521=0,IF(B8520=Protocol!$V$20,1,B8520+1),B8520)</f>
        <v>1</v>
      </c>
      <c r="C8521" s="1">
        <f>IF(C8520+1=Protocol!$V$21,0,C8520+1)</f>
        <v>4</v>
      </c>
      <c r="D8521" s="1">
        <f t="shared" si="283"/>
        <v>6</v>
      </c>
      <c r="E8521" s="1" t="str">
        <f>INDEX(Protocol[Mark],MATCH(C8521,Protocol[Step],0))</f>
        <v>3M2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592010006</v>
      </c>
      <c r="H8521" s="134">
        <f>Systematic[[#This Row],[SampleVariableLabel]]+100*Systematic[[#This Row],[State]]</f>
        <v>592010406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592</v>
      </c>
      <c r="B8522" s="1">
        <f>IF(C8522=0,IF(B8521=Protocol!$V$20,1,B8521+1),B8521)</f>
        <v>1</v>
      </c>
      <c r="C8522" s="1">
        <f>IF(C8521+1=Protocol!$V$21,0,C8521+1)</f>
        <v>5</v>
      </c>
      <c r="D8522" s="1">
        <f t="shared" si="283"/>
        <v>1</v>
      </c>
      <c r="E8522" s="1" t="str">
        <f>INDEX(Protocol[Mark],MATCH(C8522,Protocol[Step],0))</f>
        <v>M(c)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592010001</v>
      </c>
      <c r="H8522" s="134">
        <f>Systematic[[#This Row],[SampleVariableLabel]]+100*Systematic[[#This Row],[State]]</f>
        <v>592010501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592</v>
      </c>
      <c r="B8523" s="1">
        <f>IF(C8523=0,IF(B8522=Protocol!$V$20,1,B8522+1),B8522)</f>
        <v>1</v>
      </c>
      <c r="C8523" s="1">
        <f>IF(C8522+1=Protocol!$V$21,0,C8522+1)</f>
        <v>6</v>
      </c>
      <c r="D8523" s="1">
        <f t="shared" si="283"/>
        <v>2</v>
      </c>
      <c r="E8523" s="1" t="str">
        <f>INDEX(Protocol[Mark],MATCH(C8523,Protocol[Step],0))</f>
        <v>4P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592010002</v>
      </c>
      <c r="H8523" s="134">
        <f>Systematic[[#This Row],[SampleVariableLabel]]+100*Systematic[[#This Row],[State]]</f>
        <v>592010602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592</v>
      </c>
      <c r="B8524" s="1">
        <f>IF(C8524=0,IF(B8523=Protocol!$V$20,1,B8523+1),B8523)</f>
        <v>1</v>
      </c>
      <c r="C8524" s="1">
        <f>IF(C8523+1=Protocol!$V$21,0,C8523+1)</f>
        <v>7</v>
      </c>
      <c r="D8524" s="1">
        <f t="shared" si="283"/>
        <v>3</v>
      </c>
      <c r="E8524" s="1" t="str">
        <f>INDEX(Protocol[Mark],MATCH(C8524,Protocol[Step],0))</f>
        <v>5G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592010003</v>
      </c>
      <c r="H8524" s="134">
        <f>Systematic[[#This Row],[SampleVariableLabel]]+100*Systematic[[#This Row],[State]]</f>
        <v>592010703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592</v>
      </c>
      <c r="B8525" s="1">
        <f>IF(C8525=0,IF(B8524=Protocol!$V$20,1,B8524+1),B8524)</f>
        <v>1</v>
      </c>
      <c r="C8525" s="1">
        <f>IF(C8524+1=Protocol!$V$21,0,C8524+1)</f>
        <v>8</v>
      </c>
      <c r="D8525" s="1">
        <f t="shared" si="283"/>
        <v>4</v>
      </c>
      <c r="E8525" s="1" t="str">
        <f>INDEX(Protocol[Mark],MATCH(C8525,Protocol[Step],0))</f>
        <v>6S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592010004</v>
      </c>
      <c r="H8525" s="134">
        <f>Systematic[[#This Row],[SampleVariableLabel]]+100*Systematic[[#This Row],[State]]</f>
        <v>592010804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592</v>
      </c>
      <c r="B8526" s="1">
        <f>IF(C8526=0,IF(B8525=Protocol!$V$20,1,B8525+1),B8525)</f>
        <v>1</v>
      </c>
      <c r="C8526" s="1">
        <f>IF(C8525+1=Protocol!$V$21,0,C8525+1)</f>
        <v>9</v>
      </c>
      <c r="D8526" s="1">
        <f t="shared" si="283"/>
        <v>5</v>
      </c>
      <c r="E8526" s="1" t="str">
        <f>INDEX(Protocol[Mark],MATCH(C8526,Protocol[Step],0))</f>
        <v>7Gp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592010005</v>
      </c>
      <c r="H8526" s="134">
        <f>Systematic[[#This Row],[SampleVariableLabel]]+100*Systematic[[#This Row],[State]]</f>
        <v>592010905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592</v>
      </c>
      <c r="B8527" s="1">
        <f>IF(C8527=0,IF(B8526=Protocol!$V$20,1,B8526+1),B8526)</f>
        <v>1</v>
      </c>
      <c r="C8527" s="1">
        <f>IF(C8526+1=Protocol!$V$21,0,C8526+1)</f>
        <v>10</v>
      </c>
      <c r="D8527" s="1">
        <f t="shared" si="283"/>
        <v>6</v>
      </c>
      <c r="E8527" s="1" t="str">
        <f>INDEX(Protocol[Mark],MATCH(C8527,Protocol[Step],0))</f>
        <v>8U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592010006</v>
      </c>
      <c r="H8527" s="134">
        <f>Systematic[[#This Row],[SampleVariableLabel]]+100*Systematic[[#This Row],[State]]</f>
        <v>592011006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592</v>
      </c>
      <c r="B8528" s="1">
        <f>IF(C8528=0,IF(B8527=Protocol!$V$20,1,B8527+1),B8527)</f>
        <v>1</v>
      </c>
      <c r="C8528" s="1">
        <f>IF(C8527+1=Protocol!$V$21,0,C8527+1)</f>
        <v>11</v>
      </c>
      <c r="D8528" s="1">
        <f t="shared" si="283"/>
        <v>1</v>
      </c>
      <c r="E8528" s="1" t="str">
        <f>INDEX(Protocol[Mark],MATCH(C8528,Protocol[Step],0))</f>
        <v>9Rot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592010001</v>
      </c>
      <c r="H8528" s="134">
        <f>Systematic[[#This Row],[SampleVariableLabel]]+100*Systematic[[#This Row],[State]]</f>
        <v>592011101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592</v>
      </c>
      <c r="B8529" s="1">
        <f>IF(C8529=0,IF(B8528=Protocol!$V$20,1,B8528+1),B8528)</f>
        <v>1</v>
      </c>
      <c r="C8529" s="1">
        <f>IF(C8528+1=Protocol!$V$21,0,C8528+1)</f>
        <v>12</v>
      </c>
      <c r="D8529" s="1">
        <f t="shared" si="283"/>
        <v>2</v>
      </c>
      <c r="E8529" s="1" t="str">
        <f>INDEX(Protocol[Mark],MATCH(C8529,Protocol[Step],0))</f>
        <v>10Ama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592010002</v>
      </c>
      <c r="H8529" s="134">
        <f>Systematic[[#This Row],[SampleVariableLabel]]+100*Systematic[[#This Row],[State]]</f>
        <v>592011202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593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0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593010003</v>
      </c>
      <c r="H8530" s="134">
        <f>Systematic[[#This Row],[SampleVariableLabel]]+100*Systematic[[#This Row],[State]]</f>
        <v>593010003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593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593010004</v>
      </c>
      <c r="H8531" s="134">
        <f>Systematic[[#This Row],[SampleVariableLabel]]+100*Systematic[[#This Row],[State]]</f>
        <v>593010104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593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(M.1)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593010005</v>
      </c>
      <c r="H8532" s="134">
        <f>Systematic[[#This Row],[SampleVariableLabel]]+100*Systematic[[#This Row],[State]]</f>
        <v>593010205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593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2Oct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593010006</v>
      </c>
      <c r="H8533" s="134">
        <f>Systematic[[#This Row],[SampleVariableLabel]]+100*Systematic[[#This Row],[State]]</f>
        <v>593010306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593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3M2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593010001</v>
      </c>
      <c r="H8534" s="134">
        <f>Systematic[[#This Row],[SampleVariableLabel]]+100*Systematic[[#This Row],[State]]</f>
        <v>593010401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593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M(c)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593010002</v>
      </c>
      <c r="H8535" s="134">
        <f>Systematic[[#This Row],[SampleVariableLabel]]+100*Systematic[[#This Row],[State]]</f>
        <v>593010502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593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4P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593010003</v>
      </c>
      <c r="H8536" s="134">
        <f>Systematic[[#This Row],[SampleVariableLabel]]+100*Systematic[[#This Row],[State]]</f>
        <v>593010603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593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5G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593010004</v>
      </c>
      <c r="H8537" s="134">
        <f>Systematic[[#This Row],[SampleVariableLabel]]+100*Systematic[[#This Row],[State]]</f>
        <v>593010704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593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6S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593010005</v>
      </c>
      <c r="H8538" s="134">
        <f>Systematic[[#This Row],[SampleVariableLabel]]+100*Systematic[[#This Row],[State]]</f>
        <v>593010805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593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7Gp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593010006</v>
      </c>
      <c r="H8539" s="134">
        <f>Systematic[[#This Row],[SampleVariableLabel]]+100*Systematic[[#This Row],[State]]</f>
        <v>593010906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593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8U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593010001</v>
      </c>
      <c r="H8540" s="134">
        <f>Systematic[[#This Row],[SampleVariableLabel]]+100*Systematic[[#This Row],[State]]</f>
        <v>593011001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593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9Rot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593010002</v>
      </c>
      <c r="H8541" s="134">
        <f>Systematic[[#This Row],[SampleVariableLabel]]+100*Systematic[[#This Row],[State]]</f>
        <v>593011102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593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10Ama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593010003</v>
      </c>
      <c r="H8542" s="134">
        <f>Systematic[[#This Row],[SampleVariableLabel]]+100*Systematic[[#This Row],[State]]</f>
        <v>593011203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594</v>
      </c>
      <c r="B8543" s="1">
        <f>IF(C8543=0,IF(B8542=Protocol!$V$20,1,B8542+1),B8542)</f>
        <v>1</v>
      </c>
      <c r="C8543" s="1">
        <f>IF(C8542+1=Protocol!$V$21,0,C8542+1)</f>
        <v>0</v>
      </c>
      <c r="D8543" s="1">
        <f t="shared" si="283"/>
        <v>4</v>
      </c>
      <c r="E8543" s="1" t="str">
        <f>INDEX(Protocol[Mark],MATCH(C8543,Protocol[Step],0))</f>
        <v>0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594010004</v>
      </c>
      <c r="H8543" s="134">
        <f>Systematic[[#This Row],[SampleVariableLabel]]+100*Systematic[[#This Row],[State]]</f>
        <v>594010004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594</v>
      </c>
      <c r="B8544" s="1">
        <f>IF(C8544=0,IF(B8543=Protocol!$V$20,1,B8543+1),B8543)</f>
        <v>1</v>
      </c>
      <c r="C8544" s="1">
        <f>IF(C8543+1=Protocol!$V$21,0,C8543+1)</f>
        <v>1</v>
      </c>
      <c r="D8544" s="1">
        <f t="shared" si="283"/>
        <v>5</v>
      </c>
      <c r="E8544" s="1" t="str">
        <f>INDEX(Protocol[Mark],MATCH(C8544,Protocol[Step],0))</f>
        <v>1D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594010005</v>
      </c>
      <c r="H8544" s="134">
        <f>Systematic[[#This Row],[SampleVariableLabel]]+100*Systematic[[#This Row],[State]]</f>
        <v>594010105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594</v>
      </c>
      <c r="B8545" s="1">
        <f>IF(C8545=0,IF(B8544=Protocol!$V$20,1,B8544+1),B8544)</f>
        <v>1</v>
      </c>
      <c r="C8545" s="1">
        <f>IF(C8544+1=Protocol!$V$21,0,C8544+1)</f>
        <v>2</v>
      </c>
      <c r="D8545" s="1">
        <f t="shared" si="283"/>
        <v>6</v>
      </c>
      <c r="E8545" s="1" t="str">
        <f>INDEX(Protocol[Mark],MATCH(C8545,Protocol[Step],0))</f>
        <v>(M.1)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594010006</v>
      </c>
      <c r="H8545" s="134">
        <f>Systematic[[#This Row],[SampleVariableLabel]]+100*Systematic[[#This Row],[State]]</f>
        <v>594010206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594</v>
      </c>
      <c r="B8546" s="1">
        <f>IF(C8546=0,IF(B8545=Protocol!$V$20,1,B8545+1),B8545)</f>
        <v>1</v>
      </c>
      <c r="C8546" s="1">
        <f>IF(C8545+1=Protocol!$V$21,0,C8545+1)</f>
        <v>3</v>
      </c>
      <c r="D8546" s="1">
        <f t="shared" si="283"/>
        <v>1</v>
      </c>
      <c r="E8546" s="1" t="str">
        <f>INDEX(Protocol[Mark],MATCH(C8546,Protocol[Step],0))</f>
        <v>2Oct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594010001</v>
      </c>
      <c r="H8546" s="134">
        <f>Systematic[[#This Row],[SampleVariableLabel]]+100*Systematic[[#This Row],[State]]</f>
        <v>594010301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594</v>
      </c>
      <c r="B8547" s="1">
        <f>IF(C8547=0,IF(B8546=Protocol!$V$20,1,B8546+1),B8546)</f>
        <v>1</v>
      </c>
      <c r="C8547" s="1">
        <f>IF(C8546+1=Protocol!$V$21,0,C8546+1)</f>
        <v>4</v>
      </c>
      <c r="D8547" s="1">
        <f t="shared" si="283"/>
        <v>2</v>
      </c>
      <c r="E8547" s="1" t="str">
        <f>INDEX(Protocol[Mark],MATCH(C8547,Protocol[Step],0))</f>
        <v>3M2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594010002</v>
      </c>
      <c r="H8547" s="134">
        <f>Systematic[[#This Row],[SampleVariableLabel]]+100*Systematic[[#This Row],[State]]</f>
        <v>594010402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594</v>
      </c>
      <c r="B8548" s="1">
        <f>IF(C8548=0,IF(B8547=Protocol!$V$20,1,B8547+1),B8547)</f>
        <v>1</v>
      </c>
      <c r="C8548" s="1">
        <f>IF(C8547+1=Protocol!$V$21,0,C8547+1)</f>
        <v>5</v>
      </c>
      <c r="D8548" s="1">
        <f t="shared" si="283"/>
        <v>3</v>
      </c>
      <c r="E8548" s="1" t="str">
        <f>INDEX(Protocol[Mark],MATCH(C8548,Protocol[Step],0))</f>
        <v>M(c)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594010003</v>
      </c>
      <c r="H8548" s="134">
        <f>Systematic[[#This Row],[SampleVariableLabel]]+100*Systematic[[#This Row],[State]]</f>
        <v>594010503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594</v>
      </c>
      <c r="B8549" s="1">
        <f>IF(C8549=0,IF(B8548=Protocol!$V$20,1,B8548+1),B8548)</f>
        <v>1</v>
      </c>
      <c r="C8549" s="1">
        <f>IF(C8548+1=Protocol!$V$21,0,C8548+1)</f>
        <v>6</v>
      </c>
      <c r="D8549" s="1">
        <f t="shared" si="283"/>
        <v>4</v>
      </c>
      <c r="E8549" s="1" t="str">
        <f>INDEX(Protocol[Mark],MATCH(C8549,Protocol[Step],0))</f>
        <v>4P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594010004</v>
      </c>
      <c r="H8549" s="134">
        <f>Systematic[[#This Row],[SampleVariableLabel]]+100*Systematic[[#This Row],[State]]</f>
        <v>594010604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594</v>
      </c>
      <c r="B8550" s="1">
        <f>IF(C8550=0,IF(B8549=Protocol!$V$20,1,B8549+1),B8549)</f>
        <v>1</v>
      </c>
      <c r="C8550" s="1">
        <f>IF(C8549+1=Protocol!$V$21,0,C8549+1)</f>
        <v>7</v>
      </c>
      <c r="D8550" s="1">
        <f t="shared" si="283"/>
        <v>5</v>
      </c>
      <c r="E8550" s="1" t="str">
        <f>INDEX(Protocol[Mark],MATCH(C8550,Protocol[Step],0))</f>
        <v>5G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594010005</v>
      </c>
      <c r="H8550" s="134">
        <f>Systematic[[#This Row],[SampleVariableLabel]]+100*Systematic[[#This Row],[State]]</f>
        <v>594010705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594</v>
      </c>
      <c r="B8551" s="1">
        <f>IF(C8551=0,IF(B8550=Protocol!$V$20,1,B8550+1),B8550)</f>
        <v>1</v>
      </c>
      <c r="C8551" s="1">
        <f>IF(C8550+1=Protocol!$V$21,0,C8550+1)</f>
        <v>8</v>
      </c>
      <c r="D8551" s="1">
        <f t="shared" si="283"/>
        <v>6</v>
      </c>
      <c r="E8551" s="1" t="str">
        <f>INDEX(Protocol[Mark],MATCH(C8551,Protocol[Step],0))</f>
        <v>6S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594010006</v>
      </c>
      <c r="H8551" s="134">
        <f>Systematic[[#This Row],[SampleVariableLabel]]+100*Systematic[[#This Row],[State]]</f>
        <v>594010806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594</v>
      </c>
      <c r="B8552" s="1">
        <f>IF(C8552=0,IF(B8551=Protocol!$V$20,1,B8551+1),B8551)</f>
        <v>1</v>
      </c>
      <c r="C8552" s="1">
        <f>IF(C8551+1=Protocol!$V$21,0,C8551+1)</f>
        <v>9</v>
      </c>
      <c r="D8552" s="1">
        <f t="shared" si="283"/>
        <v>1</v>
      </c>
      <c r="E8552" s="1" t="str">
        <f>INDEX(Protocol[Mark],MATCH(C8552,Protocol[Step],0))</f>
        <v>7Gp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594010001</v>
      </c>
      <c r="H8552" s="134">
        <f>Systematic[[#This Row],[SampleVariableLabel]]+100*Systematic[[#This Row],[State]]</f>
        <v>594010901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594</v>
      </c>
      <c r="B8553" s="1">
        <f>IF(C8553=0,IF(B8552=Protocol!$V$20,1,B8552+1),B8552)</f>
        <v>1</v>
      </c>
      <c r="C8553" s="1">
        <f>IF(C8552+1=Protocol!$V$21,0,C8552+1)</f>
        <v>10</v>
      </c>
      <c r="D8553" s="1">
        <f t="shared" si="283"/>
        <v>2</v>
      </c>
      <c r="E8553" s="1" t="str">
        <f>INDEX(Protocol[Mark],MATCH(C8553,Protocol[Step],0))</f>
        <v>8U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594010002</v>
      </c>
      <c r="H8553" s="134">
        <f>Systematic[[#This Row],[SampleVariableLabel]]+100*Systematic[[#This Row],[State]]</f>
        <v>594011002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594</v>
      </c>
      <c r="B8554" s="1">
        <f>IF(C8554=0,IF(B8553=Protocol!$V$20,1,B8553+1),B8553)</f>
        <v>1</v>
      </c>
      <c r="C8554" s="1">
        <f>IF(C8553+1=Protocol!$V$21,0,C8553+1)</f>
        <v>11</v>
      </c>
      <c r="D8554" s="1">
        <f t="shared" si="283"/>
        <v>3</v>
      </c>
      <c r="E8554" s="1" t="str">
        <f>INDEX(Protocol[Mark],MATCH(C8554,Protocol[Step],0))</f>
        <v>9Rot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594010003</v>
      </c>
      <c r="H8554" s="134">
        <f>Systematic[[#This Row],[SampleVariableLabel]]+100*Systematic[[#This Row],[State]]</f>
        <v>594011103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594</v>
      </c>
      <c r="B8555" s="1">
        <f>IF(C8555=0,IF(B8554=Protocol!$V$20,1,B8554+1),B8554)</f>
        <v>1</v>
      </c>
      <c r="C8555" s="1">
        <f>IF(C8554+1=Protocol!$V$21,0,C8554+1)</f>
        <v>12</v>
      </c>
      <c r="D8555" s="1">
        <f t="shared" si="283"/>
        <v>4</v>
      </c>
      <c r="E8555" s="1" t="str">
        <f>INDEX(Protocol[Mark],MATCH(C8555,Protocol[Step],0))</f>
        <v>10Ama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594010004</v>
      </c>
      <c r="H8555" s="134">
        <f>Systematic[[#This Row],[SampleVariableLabel]]+100*Systematic[[#This Row],[State]]</f>
        <v>594011204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595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0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595010005</v>
      </c>
      <c r="H8556" s="134">
        <f>Systematic[[#This Row],[SampleVariableLabel]]+100*Systematic[[#This Row],[State]]</f>
        <v>595010005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595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1D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595010006</v>
      </c>
      <c r="H8557" s="134">
        <f>Systematic[[#This Row],[SampleVariableLabel]]+100*Systematic[[#This Row],[State]]</f>
        <v>595010106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595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(M.1)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595010001</v>
      </c>
      <c r="H8558" s="134">
        <f>Systematic[[#This Row],[SampleVariableLabel]]+100*Systematic[[#This Row],[State]]</f>
        <v>595010201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595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2Oct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595010002</v>
      </c>
      <c r="H8559" s="134">
        <f>Systematic[[#This Row],[SampleVariableLabel]]+100*Systematic[[#This Row],[State]]</f>
        <v>595010302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595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3M2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595010003</v>
      </c>
      <c r="H8560" s="134">
        <f>Systematic[[#This Row],[SampleVariableLabel]]+100*Systematic[[#This Row],[State]]</f>
        <v>595010403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595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M(c)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595010004</v>
      </c>
      <c r="H8561" s="134">
        <f>Systematic[[#This Row],[SampleVariableLabel]]+100*Systematic[[#This Row],[State]]</f>
        <v>595010504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595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4P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595010005</v>
      </c>
      <c r="H8562" s="134">
        <f>Systematic[[#This Row],[SampleVariableLabel]]+100*Systematic[[#This Row],[State]]</f>
        <v>595010605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595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5G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595010006</v>
      </c>
      <c r="H8563" s="134">
        <f>Systematic[[#This Row],[SampleVariableLabel]]+100*Systematic[[#This Row],[State]]</f>
        <v>595010706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595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6S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595010001</v>
      </c>
      <c r="H8564" s="134">
        <f>Systematic[[#This Row],[SampleVariableLabel]]+100*Systematic[[#This Row],[State]]</f>
        <v>595010801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595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7Gp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595010002</v>
      </c>
      <c r="H8565" s="134">
        <f>Systematic[[#This Row],[SampleVariableLabel]]+100*Systematic[[#This Row],[State]]</f>
        <v>595010902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595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8U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595010003</v>
      </c>
      <c r="H8566" s="134">
        <f>Systematic[[#This Row],[SampleVariableLabel]]+100*Systematic[[#This Row],[State]]</f>
        <v>595011003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595</v>
      </c>
      <c r="B8567" s="1">
        <f>IF(C8567=0,IF(B8566=Protocol!$V$20,1,B8566+1),B8566)</f>
        <v>1</v>
      </c>
      <c r="C8567" s="1">
        <f>IF(C8566+1=Protocol!$V$21,0,C8566+1)</f>
        <v>11</v>
      </c>
      <c r="D8567" s="1">
        <f t="shared" si="283"/>
        <v>4</v>
      </c>
      <c r="E8567" s="1" t="str">
        <f>INDEX(Protocol[Mark],MATCH(C8567,Protocol[Step],0))</f>
        <v>9Rot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595010004</v>
      </c>
      <c r="H8567" s="134">
        <f>Systematic[[#This Row],[SampleVariableLabel]]+100*Systematic[[#This Row],[State]]</f>
        <v>595011104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595</v>
      </c>
      <c r="B8568" s="1">
        <f>IF(C8568=0,IF(B8567=Protocol!$V$20,1,B8567+1),B8567)</f>
        <v>1</v>
      </c>
      <c r="C8568" s="1">
        <f>IF(C8567+1=Protocol!$V$21,0,C8567+1)</f>
        <v>12</v>
      </c>
      <c r="D8568" s="1">
        <f t="shared" si="283"/>
        <v>5</v>
      </c>
      <c r="E8568" s="1" t="str">
        <f>INDEX(Protocol[Mark],MATCH(C8568,Protocol[Step],0))</f>
        <v>10Ama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595010005</v>
      </c>
      <c r="H8568" s="134">
        <f>Systematic[[#This Row],[SampleVariableLabel]]+100*Systematic[[#This Row],[State]]</f>
        <v>595011205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596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0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596010006</v>
      </c>
      <c r="H8569" s="134">
        <f>Systematic[[#This Row],[SampleVariableLabel]]+100*Systematic[[#This Row],[State]]</f>
        <v>596010006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596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1D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596010001</v>
      </c>
      <c r="H8570" s="134">
        <f>Systematic[[#This Row],[SampleVariableLabel]]+100*Systematic[[#This Row],[State]]</f>
        <v>596010101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596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(M.1)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596010002</v>
      </c>
      <c r="H8571" s="134">
        <f>Systematic[[#This Row],[SampleVariableLabel]]+100*Systematic[[#This Row],[State]]</f>
        <v>596010202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596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2Oct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596010003</v>
      </c>
      <c r="H8572" s="134">
        <f>Systematic[[#This Row],[SampleVariableLabel]]+100*Systematic[[#This Row],[State]]</f>
        <v>596010303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596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3M2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596010004</v>
      </c>
      <c r="H8573" s="134">
        <f>Systematic[[#This Row],[SampleVariableLabel]]+100*Systematic[[#This Row],[State]]</f>
        <v>596010404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596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M(c)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596010005</v>
      </c>
      <c r="H8574" s="134">
        <f>Systematic[[#This Row],[SampleVariableLabel]]+100*Systematic[[#This Row],[State]]</f>
        <v>596010505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596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4P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596010006</v>
      </c>
      <c r="H8575" s="134">
        <f>Systematic[[#This Row],[SampleVariableLabel]]+100*Systematic[[#This Row],[State]]</f>
        <v>596010606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596</v>
      </c>
      <c r="B8576" s="1">
        <f>IF(C8576=0,IF(B8575=Protocol!$V$20,1,B8575+1),B8575)</f>
        <v>1</v>
      </c>
      <c r="C8576" s="1">
        <f>IF(C8575+1=Protocol!$V$21,0,C8575+1)</f>
        <v>7</v>
      </c>
      <c r="D8576" s="1">
        <f t="shared" si="283"/>
        <v>1</v>
      </c>
      <c r="E8576" s="1" t="str">
        <f>INDEX(Protocol[Mark],MATCH(C8576,Protocol[Step],0))</f>
        <v>5G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596010001</v>
      </c>
      <c r="H8576" s="134">
        <f>Systematic[[#This Row],[SampleVariableLabel]]+100*Systematic[[#This Row],[State]]</f>
        <v>596010701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596</v>
      </c>
      <c r="B8577" s="1">
        <f>IF(C8577=0,IF(B8576=Protocol!$V$20,1,B8576+1),B8576)</f>
        <v>1</v>
      </c>
      <c r="C8577" s="1">
        <f>IF(C8576+1=Protocol!$V$21,0,C8576+1)</f>
        <v>8</v>
      </c>
      <c r="D8577" s="1">
        <f t="shared" si="283"/>
        <v>2</v>
      </c>
      <c r="E8577" s="1" t="str">
        <f>INDEX(Protocol[Mark],MATCH(C8577,Protocol[Step],0))</f>
        <v>6S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596010002</v>
      </c>
      <c r="H8577" s="134">
        <f>Systematic[[#This Row],[SampleVariableLabel]]+100*Systematic[[#This Row],[State]]</f>
        <v>596010802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596</v>
      </c>
      <c r="B8578" s="1">
        <f>IF(C8578=0,IF(B8577=Protocol!$V$20,1,B8577+1),B8577)</f>
        <v>1</v>
      </c>
      <c r="C8578" s="1">
        <f>IF(C8577+1=Protocol!$V$21,0,C8577+1)</f>
        <v>9</v>
      </c>
      <c r="D8578" s="1">
        <f t="shared" si="283"/>
        <v>3</v>
      </c>
      <c r="E8578" s="1" t="str">
        <f>INDEX(Protocol[Mark],MATCH(C8578,Protocol[Step],0))</f>
        <v>7Gp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596010003</v>
      </c>
      <c r="H8578" s="134">
        <f>Systematic[[#This Row],[SampleVariableLabel]]+100*Systematic[[#This Row],[State]]</f>
        <v>596010903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596</v>
      </c>
      <c r="B8579" s="1">
        <f>IF(C8579=0,IF(B8578=Protocol!$V$20,1,B8578+1),B8578)</f>
        <v>1</v>
      </c>
      <c r="C8579" s="1">
        <f>IF(C8578+1=Protocol!$V$21,0,C8578+1)</f>
        <v>10</v>
      </c>
      <c r="D8579" s="1">
        <f t="shared" ref="D8579:D8642" si="285">IF(D8578=nVariables,1,D8578+1)</f>
        <v>4</v>
      </c>
      <c r="E8579" s="1" t="str">
        <f>INDEX(Protocol[Mark],MATCH(C8579,Protocol[Step],0))</f>
        <v>8U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596010004</v>
      </c>
      <c r="H8579" s="134">
        <f>Systematic[[#This Row],[SampleVariableLabel]]+100*Systematic[[#This Row],[State]]</f>
        <v>596011004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596</v>
      </c>
      <c r="B8580" s="1">
        <f>IF(C8580=0,IF(B8579=Protocol!$V$20,1,B8579+1),B8579)</f>
        <v>1</v>
      </c>
      <c r="C8580" s="1">
        <f>IF(C8579+1=Protocol!$V$21,0,C8579+1)</f>
        <v>11</v>
      </c>
      <c r="D8580" s="1">
        <f t="shared" si="285"/>
        <v>5</v>
      </c>
      <c r="E8580" s="1" t="str">
        <f>INDEX(Protocol[Mark],MATCH(C8580,Protocol[Step],0))</f>
        <v>9Rot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596010005</v>
      </c>
      <c r="H8580" s="134">
        <f>Systematic[[#This Row],[SampleVariableLabel]]+100*Systematic[[#This Row],[State]]</f>
        <v>596011105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596</v>
      </c>
      <c r="B8581" s="1">
        <f>IF(C8581=0,IF(B8580=Protocol!$V$20,1,B8580+1),B8580)</f>
        <v>1</v>
      </c>
      <c r="C8581" s="1">
        <f>IF(C8580+1=Protocol!$V$21,0,C8580+1)</f>
        <v>12</v>
      </c>
      <c r="D8581" s="1">
        <f t="shared" si="285"/>
        <v>6</v>
      </c>
      <c r="E8581" s="1" t="str">
        <f>INDEX(Protocol[Mark],MATCH(C8581,Protocol[Step],0))</f>
        <v>10Ama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596010006</v>
      </c>
      <c r="H8581" s="134">
        <f>Systematic[[#This Row],[SampleVariableLabel]]+100*Systematic[[#This Row],[State]]</f>
        <v>596011206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597</v>
      </c>
      <c r="B8582" s="1">
        <f>IF(C8582=0,IF(B8581=Protocol!$V$20,1,B8581+1),B8581)</f>
        <v>1</v>
      </c>
      <c r="C8582" s="1">
        <f>IF(C8581+1=Protocol!$V$21,0,C8581+1)</f>
        <v>0</v>
      </c>
      <c r="D8582" s="1">
        <f t="shared" si="285"/>
        <v>1</v>
      </c>
      <c r="E8582" s="1" t="str">
        <f>INDEX(Protocol[Mark],MATCH(C8582,Protocol[Step],0))</f>
        <v>0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597010001</v>
      </c>
      <c r="H8582" s="134">
        <f>Systematic[[#This Row],[SampleVariableLabel]]+100*Systematic[[#This Row],[State]]</f>
        <v>597010001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597</v>
      </c>
      <c r="B8583" s="1">
        <f>IF(C8583=0,IF(B8582=Protocol!$V$20,1,B8582+1),B8582)</f>
        <v>1</v>
      </c>
      <c r="C8583" s="1">
        <f>IF(C8582+1=Protocol!$V$21,0,C8582+1)</f>
        <v>1</v>
      </c>
      <c r="D8583" s="1">
        <f t="shared" si="285"/>
        <v>2</v>
      </c>
      <c r="E8583" s="1" t="str">
        <f>INDEX(Protocol[Mark],MATCH(C8583,Protocol[Step],0))</f>
        <v>1D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597010002</v>
      </c>
      <c r="H8583" s="134">
        <f>Systematic[[#This Row],[SampleVariableLabel]]+100*Systematic[[#This Row],[State]]</f>
        <v>597010102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597</v>
      </c>
      <c r="B8584" s="1">
        <f>IF(C8584=0,IF(B8583=Protocol!$V$20,1,B8583+1),B8583)</f>
        <v>1</v>
      </c>
      <c r="C8584" s="1">
        <f>IF(C8583+1=Protocol!$V$21,0,C8583+1)</f>
        <v>2</v>
      </c>
      <c r="D8584" s="1">
        <f t="shared" si="285"/>
        <v>3</v>
      </c>
      <c r="E8584" s="1" t="str">
        <f>INDEX(Protocol[Mark],MATCH(C8584,Protocol[Step],0))</f>
        <v>(M.1)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597010003</v>
      </c>
      <c r="H8584" s="134">
        <f>Systematic[[#This Row],[SampleVariableLabel]]+100*Systematic[[#This Row],[State]]</f>
        <v>597010203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597</v>
      </c>
      <c r="B8585" s="1">
        <f>IF(C8585=0,IF(B8584=Protocol!$V$20,1,B8584+1),B8584)</f>
        <v>1</v>
      </c>
      <c r="C8585" s="1">
        <f>IF(C8584+1=Protocol!$V$21,0,C8584+1)</f>
        <v>3</v>
      </c>
      <c r="D8585" s="1">
        <f t="shared" si="285"/>
        <v>4</v>
      </c>
      <c r="E8585" s="1" t="str">
        <f>INDEX(Protocol[Mark],MATCH(C8585,Protocol[Step],0))</f>
        <v>2Oct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597010004</v>
      </c>
      <c r="H8585" s="134">
        <f>Systematic[[#This Row],[SampleVariableLabel]]+100*Systematic[[#This Row],[State]]</f>
        <v>597010304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597</v>
      </c>
      <c r="B8586" s="1">
        <f>IF(C8586=0,IF(B8585=Protocol!$V$20,1,B8585+1),B8585)</f>
        <v>1</v>
      </c>
      <c r="C8586" s="1">
        <f>IF(C8585+1=Protocol!$V$21,0,C8585+1)</f>
        <v>4</v>
      </c>
      <c r="D8586" s="1">
        <f t="shared" si="285"/>
        <v>5</v>
      </c>
      <c r="E8586" s="1" t="str">
        <f>INDEX(Protocol[Mark],MATCH(C8586,Protocol[Step],0))</f>
        <v>3M2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597010005</v>
      </c>
      <c r="H8586" s="134">
        <f>Systematic[[#This Row],[SampleVariableLabel]]+100*Systematic[[#This Row],[State]]</f>
        <v>597010405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597</v>
      </c>
      <c r="B8587" s="1">
        <f>IF(C8587=0,IF(B8586=Protocol!$V$20,1,B8586+1),B8586)</f>
        <v>1</v>
      </c>
      <c r="C8587" s="1">
        <f>IF(C8586+1=Protocol!$V$21,0,C8586+1)</f>
        <v>5</v>
      </c>
      <c r="D8587" s="1">
        <f t="shared" si="285"/>
        <v>6</v>
      </c>
      <c r="E8587" s="1" t="str">
        <f>INDEX(Protocol[Mark],MATCH(C8587,Protocol[Step],0))</f>
        <v>M(c)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597010006</v>
      </c>
      <c r="H8587" s="134">
        <f>Systematic[[#This Row],[SampleVariableLabel]]+100*Systematic[[#This Row],[State]]</f>
        <v>597010506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597</v>
      </c>
      <c r="B8588" s="1">
        <f>IF(C8588=0,IF(B8587=Protocol!$V$20,1,B8587+1),B8587)</f>
        <v>1</v>
      </c>
      <c r="C8588" s="1">
        <f>IF(C8587+1=Protocol!$V$21,0,C8587+1)</f>
        <v>6</v>
      </c>
      <c r="D8588" s="1">
        <f t="shared" si="285"/>
        <v>1</v>
      </c>
      <c r="E8588" s="1" t="str">
        <f>INDEX(Protocol[Mark],MATCH(C8588,Protocol[Step],0))</f>
        <v>4P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597010001</v>
      </c>
      <c r="H8588" s="134">
        <f>Systematic[[#This Row],[SampleVariableLabel]]+100*Systematic[[#This Row],[State]]</f>
        <v>597010601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597</v>
      </c>
      <c r="B8589" s="1">
        <f>IF(C8589=0,IF(B8588=Protocol!$V$20,1,B8588+1),B8588)</f>
        <v>1</v>
      </c>
      <c r="C8589" s="1">
        <f>IF(C8588+1=Protocol!$V$21,0,C8588+1)</f>
        <v>7</v>
      </c>
      <c r="D8589" s="1">
        <f t="shared" si="285"/>
        <v>2</v>
      </c>
      <c r="E8589" s="1" t="str">
        <f>INDEX(Protocol[Mark],MATCH(C8589,Protocol[Step],0))</f>
        <v>5G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597010002</v>
      </c>
      <c r="H8589" s="134">
        <f>Systematic[[#This Row],[SampleVariableLabel]]+100*Systematic[[#This Row],[State]]</f>
        <v>597010702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597</v>
      </c>
      <c r="B8590" s="1">
        <f>IF(C8590=0,IF(B8589=Protocol!$V$20,1,B8589+1),B8589)</f>
        <v>1</v>
      </c>
      <c r="C8590" s="1">
        <f>IF(C8589+1=Protocol!$V$21,0,C8589+1)</f>
        <v>8</v>
      </c>
      <c r="D8590" s="1">
        <f t="shared" si="285"/>
        <v>3</v>
      </c>
      <c r="E8590" s="1" t="str">
        <f>INDEX(Protocol[Mark],MATCH(C8590,Protocol[Step],0))</f>
        <v>6S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597010003</v>
      </c>
      <c r="H8590" s="134">
        <f>Systematic[[#This Row],[SampleVariableLabel]]+100*Systematic[[#This Row],[State]]</f>
        <v>597010803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597</v>
      </c>
      <c r="B8591" s="1">
        <f>IF(C8591=0,IF(B8590=Protocol!$V$20,1,B8590+1),B8590)</f>
        <v>1</v>
      </c>
      <c r="C8591" s="1">
        <f>IF(C8590+1=Protocol!$V$21,0,C8590+1)</f>
        <v>9</v>
      </c>
      <c r="D8591" s="1">
        <f t="shared" si="285"/>
        <v>4</v>
      </c>
      <c r="E8591" s="1" t="str">
        <f>INDEX(Protocol[Mark],MATCH(C8591,Protocol[Step],0))</f>
        <v>7Gp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597010004</v>
      </c>
      <c r="H8591" s="134">
        <f>Systematic[[#This Row],[SampleVariableLabel]]+100*Systematic[[#This Row],[State]]</f>
        <v>597010904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597</v>
      </c>
      <c r="B8592" s="1">
        <f>IF(C8592=0,IF(B8591=Protocol!$V$20,1,B8591+1),B8591)</f>
        <v>1</v>
      </c>
      <c r="C8592" s="1">
        <f>IF(C8591+1=Protocol!$V$21,0,C8591+1)</f>
        <v>10</v>
      </c>
      <c r="D8592" s="1">
        <f t="shared" si="285"/>
        <v>5</v>
      </c>
      <c r="E8592" s="1" t="str">
        <f>INDEX(Protocol[Mark],MATCH(C8592,Protocol[Step],0))</f>
        <v>8U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597010005</v>
      </c>
      <c r="H8592" s="134">
        <f>Systematic[[#This Row],[SampleVariableLabel]]+100*Systematic[[#This Row],[State]]</f>
        <v>597011005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597</v>
      </c>
      <c r="B8593" s="1">
        <f>IF(C8593=0,IF(B8592=Protocol!$V$20,1,B8592+1),B8592)</f>
        <v>1</v>
      </c>
      <c r="C8593" s="1">
        <f>IF(C8592+1=Protocol!$V$21,0,C8592+1)</f>
        <v>11</v>
      </c>
      <c r="D8593" s="1">
        <f t="shared" si="285"/>
        <v>6</v>
      </c>
      <c r="E8593" s="1" t="str">
        <f>INDEX(Protocol[Mark],MATCH(C8593,Protocol[Step],0))</f>
        <v>9Rot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597010006</v>
      </c>
      <c r="H8593" s="134">
        <f>Systematic[[#This Row],[SampleVariableLabel]]+100*Systematic[[#This Row],[State]]</f>
        <v>597011106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597</v>
      </c>
      <c r="B8594" s="1">
        <f>IF(C8594=0,IF(B8593=Protocol!$V$20,1,B8593+1),B8593)</f>
        <v>1</v>
      </c>
      <c r="C8594" s="1">
        <f>IF(C8593+1=Protocol!$V$21,0,C8593+1)</f>
        <v>12</v>
      </c>
      <c r="D8594" s="1">
        <f t="shared" si="285"/>
        <v>1</v>
      </c>
      <c r="E8594" s="1" t="str">
        <f>INDEX(Protocol[Mark],MATCH(C8594,Protocol[Step],0))</f>
        <v>10Ama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597010001</v>
      </c>
      <c r="H8594" s="134">
        <f>Systematic[[#This Row],[SampleVariableLabel]]+100*Systematic[[#This Row],[State]]</f>
        <v>597011201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598</v>
      </c>
      <c r="B8595" s="1">
        <f>IF(C8595=0,IF(B8594=Protocol!$V$20,1,B8594+1),B8594)</f>
        <v>1</v>
      </c>
      <c r="C8595" s="1">
        <f>IF(C8594+1=Protocol!$V$21,0,C8594+1)</f>
        <v>0</v>
      </c>
      <c r="D8595" s="1">
        <f t="shared" si="285"/>
        <v>2</v>
      </c>
      <c r="E8595" s="1" t="str">
        <f>INDEX(Protocol[Mark],MATCH(C8595,Protocol[Step],0))</f>
        <v>0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598010002</v>
      </c>
      <c r="H8595" s="134">
        <f>Systematic[[#This Row],[SampleVariableLabel]]+100*Systematic[[#This Row],[State]]</f>
        <v>598010002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598</v>
      </c>
      <c r="B8596" s="1">
        <f>IF(C8596=0,IF(B8595=Protocol!$V$20,1,B8595+1),B8595)</f>
        <v>1</v>
      </c>
      <c r="C8596" s="1">
        <f>IF(C8595+1=Protocol!$V$21,0,C8595+1)</f>
        <v>1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598010003</v>
      </c>
      <c r="H8596" s="134">
        <f>Systematic[[#This Row],[SampleVariableLabel]]+100*Systematic[[#This Row],[State]]</f>
        <v>598010103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598</v>
      </c>
      <c r="B8597" s="1">
        <f>IF(C8597=0,IF(B8596=Protocol!$V$20,1,B8596+1),B8596)</f>
        <v>1</v>
      </c>
      <c r="C8597" s="1">
        <f>IF(C8596+1=Protocol!$V$21,0,C8596+1)</f>
        <v>2</v>
      </c>
      <c r="D8597" s="1">
        <f t="shared" si="285"/>
        <v>4</v>
      </c>
      <c r="E8597" s="1" t="str">
        <f>INDEX(Protocol[Mark],MATCH(C8597,Protocol[Step],0))</f>
        <v>(M.1)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598010004</v>
      </c>
      <c r="H8597" s="134">
        <f>Systematic[[#This Row],[SampleVariableLabel]]+100*Systematic[[#This Row],[State]]</f>
        <v>598010204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598</v>
      </c>
      <c r="B8598" s="1">
        <f>IF(C8598=0,IF(B8597=Protocol!$V$20,1,B8597+1),B8597)</f>
        <v>1</v>
      </c>
      <c r="C8598" s="1">
        <f>IF(C8597+1=Protocol!$V$21,0,C8597+1)</f>
        <v>3</v>
      </c>
      <c r="D8598" s="1">
        <f t="shared" si="285"/>
        <v>5</v>
      </c>
      <c r="E8598" s="1" t="str">
        <f>INDEX(Protocol[Mark],MATCH(C8598,Protocol[Step],0))</f>
        <v>2Oct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598010005</v>
      </c>
      <c r="H8598" s="134">
        <f>Systematic[[#This Row],[SampleVariableLabel]]+100*Systematic[[#This Row],[State]]</f>
        <v>598010305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598</v>
      </c>
      <c r="B8599" s="1">
        <f>IF(C8599=0,IF(B8598=Protocol!$V$20,1,B8598+1),B8598)</f>
        <v>1</v>
      </c>
      <c r="C8599" s="1">
        <f>IF(C8598+1=Protocol!$V$21,0,C8598+1)</f>
        <v>4</v>
      </c>
      <c r="D8599" s="1">
        <f t="shared" si="285"/>
        <v>6</v>
      </c>
      <c r="E8599" s="1" t="str">
        <f>INDEX(Protocol[Mark],MATCH(C8599,Protocol[Step],0))</f>
        <v>3M2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598010006</v>
      </c>
      <c r="H8599" s="134">
        <f>Systematic[[#This Row],[SampleVariableLabel]]+100*Systematic[[#This Row],[State]]</f>
        <v>598010406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598</v>
      </c>
      <c r="B8600" s="1">
        <f>IF(C8600=0,IF(B8599=Protocol!$V$20,1,B8599+1),B8599)</f>
        <v>1</v>
      </c>
      <c r="C8600" s="1">
        <f>IF(C8599+1=Protocol!$V$21,0,C8599+1)</f>
        <v>5</v>
      </c>
      <c r="D8600" s="1">
        <f t="shared" si="285"/>
        <v>1</v>
      </c>
      <c r="E8600" s="1" t="str">
        <f>INDEX(Protocol[Mark],MATCH(C8600,Protocol[Step],0))</f>
        <v>M(c)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598010001</v>
      </c>
      <c r="H8600" s="134">
        <f>Systematic[[#This Row],[SampleVariableLabel]]+100*Systematic[[#This Row],[State]]</f>
        <v>598010501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598</v>
      </c>
      <c r="B8601" s="1">
        <f>IF(C8601=0,IF(B8600=Protocol!$V$20,1,B8600+1),B8600)</f>
        <v>1</v>
      </c>
      <c r="C8601" s="1">
        <f>IF(C8600+1=Protocol!$V$21,0,C8600+1)</f>
        <v>6</v>
      </c>
      <c r="D8601" s="1">
        <f t="shared" si="285"/>
        <v>2</v>
      </c>
      <c r="E8601" s="1" t="str">
        <f>INDEX(Protocol[Mark],MATCH(C8601,Protocol[Step],0))</f>
        <v>4P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598010002</v>
      </c>
      <c r="H8601" s="134">
        <f>Systematic[[#This Row],[SampleVariableLabel]]+100*Systematic[[#This Row],[State]]</f>
        <v>598010602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598</v>
      </c>
      <c r="B8602" s="1">
        <f>IF(C8602=0,IF(B8601=Protocol!$V$20,1,B8601+1),B8601)</f>
        <v>1</v>
      </c>
      <c r="C8602" s="1">
        <f>IF(C8601+1=Protocol!$V$21,0,C8601+1)</f>
        <v>7</v>
      </c>
      <c r="D8602" s="1">
        <f t="shared" si="285"/>
        <v>3</v>
      </c>
      <c r="E8602" s="1" t="str">
        <f>INDEX(Protocol[Mark],MATCH(C8602,Protocol[Step],0))</f>
        <v>5G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598010003</v>
      </c>
      <c r="H8602" s="134">
        <f>Systematic[[#This Row],[SampleVariableLabel]]+100*Systematic[[#This Row],[State]]</f>
        <v>598010703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598</v>
      </c>
      <c r="B8603" s="1">
        <f>IF(C8603=0,IF(B8602=Protocol!$V$20,1,B8602+1),B8602)</f>
        <v>1</v>
      </c>
      <c r="C8603" s="1">
        <f>IF(C8602+1=Protocol!$V$21,0,C8602+1)</f>
        <v>8</v>
      </c>
      <c r="D8603" s="1">
        <f t="shared" si="285"/>
        <v>4</v>
      </c>
      <c r="E8603" s="1" t="str">
        <f>INDEX(Protocol[Mark],MATCH(C8603,Protocol[Step],0))</f>
        <v>6S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598010004</v>
      </c>
      <c r="H8603" s="134">
        <f>Systematic[[#This Row],[SampleVariableLabel]]+100*Systematic[[#This Row],[State]]</f>
        <v>598010804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598</v>
      </c>
      <c r="B8604" s="1">
        <f>IF(C8604=0,IF(B8603=Protocol!$V$20,1,B8603+1),B8603)</f>
        <v>1</v>
      </c>
      <c r="C8604" s="1">
        <f>IF(C8603+1=Protocol!$V$21,0,C8603+1)</f>
        <v>9</v>
      </c>
      <c r="D8604" s="1">
        <f t="shared" si="285"/>
        <v>5</v>
      </c>
      <c r="E8604" s="1" t="str">
        <f>INDEX(Protocol[Mark],MATCH(C8604,Protocol[Step],0))</f>
        <v>7Gp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598010005</v>
      </c>
      <c r="H8604" s="134">
        <f>Systematic[[#This Row],[SampleVariableLabel]]+100*Systematic[[#This Row],[State]]</f>
        <v>598010905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598</v>
      </c>
      <c r="B8605" s="1">
        <f>IF(C8605=0,IF(B8604=Protocol!$V$20,1,B8604+1),B8604)</f>
        <v>1</v>
      </c>
      <c r="C8605" s="1">
        <f>IF(C8604+1=Protocol!$V$21,0,C8604+1)</f>
        <v>10</v>
      </c>
      <c r="D8605" s="1">
        <f t="shared" si="285"/>
        <v>6</v>
      </c>
      <c r="E8605" s="1" t="str">
        <f>INDEX(Protocol[Mark],MATCH(C8605,Protocol[Step],0))</f>
        <v>8U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598010006</v>
      </c>
      <c r="H8605" s="134">
        <f>Systematic[[#This Row],[SampleVariableLabel]]+100*Systematic[[#This Row],[State]]</f>
        <v>598011006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598</v>
      </c>
      <c r="B8606" s="1">
        <f>IF(C8606=0,IF(B8605=Protocol!$V$20,1,B8605+1),B8605)</f>
        <v>1</v>
      </c>
      <c r="C8606" s="1">
        <f>IF(C8605+1=Protocol!$V$21,0,C8605+1)</f>
        <v>11</v>
      </c>
      <c r="D8606" s="1">
        <f t="shared" si="285"/>
        <v>1</v>
      </c>
      <c r="E8606" s="1" t="str">
        <f>INDEX(Protocol[Mark],MATCH(C8606,Protocol[Step],0))</f>
        <v>9Rot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598010001</v>
      </c>
      <c r="H8606" s="134">
        <f>Systematic[[#This Row],[SampleVariableLabel]]+100*Systematic[[#This Row],[State]]</f>
        <v>598011101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598</v>
      </c>
      <c r="B8607" s="1">
        <f>IF(C8607=0,IF(B8606=Protocol!$V$20,1,B8606+1),B8606)</f>
        <v>1</v>
      </c>
      <c r="C8607" s="1">
        <f>IF(C8606+1=Protocol!$V$21,0,C8606+1)</f>
        <v>12</v>
      </c>
      <c r="D8607" s="1">
        <f t="shared" si="285"/>
        <v>2</v>
      </c>
      <c r="E8607" s="1" t="str">
        <f>INDEX(Protocol[Mark],MATCH(C8607,Protocol[Step],0))</f>
        <v>10Ama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598010002</v>
      </c>
      <c r="H8607" s="134">
        <f>Systematic[[#This Row],[SampleVariableLabel]]+100*Systematic[[#This Row],[State]]</f>
        <v>598011202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599</v>
      </c>
      <c r="B8608" s="1">
        <f>IF(C8608=0,IF(B8607=Protocol!$V$20,1,B8607+1),B8607)</f>
        <v>1</v>
      </c>
      <c r="C8608" s="1">
        <f>IF(C8607+1=Protocol!$V$21,0,C8607+1)</f>
        <v>0</v>
      </c>
      <c r="D8608" s="1">
        <f t="shared" si="285"/>
        <v>3</v>
      </c>
      <c r="E8608" s="1" t="str">
        <f>INDEX(Protocol[Mark],MATCH(C8608,Protocol[Step],0))</f>
        <v>0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599010003</v>
      </c>
      <c r="H8608" s="134">
        <f>Systematic[[#This Row],[SampleVariableLabel]]+100*Systematic[[#This Row],[State]]</f>
        <v>599010003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599</v>
      </c>
      <c r="B8609" s="1">
        <f>IF(C8609=0,IF(B8608=Protocol!$V$20,1,B8608+1),B8608)</f>
        <v>1</v>
      </c>
      <c r="C8609" s="1">
        <f>IF(C8608+1=Protocol!$V$21,0,C8608+1)</f>
        <v>1</v>
      </c>
      <c r="D8609" s="1">
        <f t="shared" si="285"/>
        <v>4</v>
      </c>
      <c r="E8609" s="1" t="str">
        <f>INDEX(Protocol[Mark],MATCH(C8609,Protocol[Step],0))</f>
        <v>1D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599010004</v>
      </c>
      <c r="H8609" s="134">
        <f>Systematic[[#This Row],[SampleVariableLabel]]+100*Systematic[[#This Row],[State]]</f>
        <v>599010104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599</v>
      </c>
      <c r="B8610" s="1">
        <f>IF(C8610=0,IF(B8609=Protocol!$V$20,1,B8609+1),B8609)</f>
        <v>1</v>
      </c>
      <c r="C8610" s="1">
        <f>IF(C8609+1=Protocol!$V$21,0,C8609+1)</f>
        <v>2</v>
      </c>
      <c r="D8610" s="1">
        <f t="shared" si="285"/>
        <v>5</v>
      </c>
      <c r="E8610" s="1" t="str">
        <f>INDEX(Protocol[Mark],MATCH(C8610,Protocol[Step],0))</f>
        <v>(M.1)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599010005</v>
      </c>
      <c r="H8610" s="134">
        <f>Systematic[[#This Row],[SampleVariableLabel]]+100*Systematic[[#This Row],[State]]</f>
        <v>599010205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599</v>
      </c>
      <c r="B8611" s="1">
        <f>IF(C8611=0,IF(B8610=Protocol!$V$20,1,B8610+1),B8610)</f>
        <v>1</v>
      </c>
      <c r="C8611" s="1">
        <f>IF(C8610+1=Protocol!$V$21,0,C8610+1)</f>
        <v>3</v>
      </c>
      <c r="D8611" s="1">
        <f t="shared" si="285"/>
        <v>6</v>
      </c>
      <c r="E8611" s="1" t="str">
        <f>INDEX(Protocol[Mark],MATCH(C8611,Protocol[Step],0))</f>
        <v>2Oct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599010006</v>
      </c>
      <c r="H8611" s="134">
        <f>Systematic[[#This Row],[SampleVariableLabel]]+100*Systematic[[#This Row],[State]]</f>
        <v>599010306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599</v>
      </c>
      <c r="B8612" s="1">
        <f>IF(C8612=0,IF(B8611=Protocol!$V$20,1,B8611+1),B8611)</f>
        <v>1</v>
      </c>
      <c r="C8612" s="1">
        <f>IF(C8611+1=Protocol!$V$21,0,C8611+1)</f>
        <v>4</v>
      </c>
      <c r="D8612" s="1">
        <f t="shared" si="285"/>
        <v>1</v>
      </c>
      <c r="E8612" s="1" t="str">
        <f>INDEX(Protocol[Mark],MATCH(C8612,Protocol[Step],0))</f>
        <v>3M2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599010001</v>
      </c>
      <c r="H8612" s="134">
        <f>Systematic[[#This Row],[SampleVariableLabel]]+100*Systematic[[#This Row],[State]]</f>
        <v>599010401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599</v>
      </c>
      <c r="B8613" s="1">
        <f>IF(C8613=0,IF(B8612=Protocol!$V$20,1,B8612+1),B8612)</f>
        <v>1</v>
      </c>
      <c r="C8613" s="1">
        <f>IF(C8612+1=Protocol!$V$21,0,C8612+1)</f>
        <v>5</v>
      </c>
      <c r="D8613" s="1">
        <f t="shared" si="285"/>
        <v>2</v>
      </c>
      <c r="E8613" s="1" t="str">
        <f>INDEX(Protocol[Mark],MATCH(C8613,Protocol[Step],0))</f>
        <v>M(c)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599010002</v>
      </c>
      <c r="H8613" s="134">
        <f>Systematic[[#This Row],[SampleVariableLabel]]+100*Systematic[[#This Row],[State]]</f>
        <v>599010502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599</v>
      </c>
      <c r="B8614" s="1">
        <f>IF(C8614=0,IF(B8613=Protocol!$V$20,1,B8613+1),B8613)</f>
        <v>1</v>
      </c>
      <c r="C8614" s="1">
        <f>IF(C8613+1=Protocol!$V$21,0,C8613+1)</f>
        <v>6</v>
      </c>
      <c r="D8614" s="1">
        <f t="shared" si="285"/>
        <v>3</v>
      </c>
      <c r="E8614" s="1" t="str">
        <f>INDEX(Protocol[Mark],MATCH(C8614,Protocol[Step],0))</f>
        <v>4P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599010003</v>
      </c>
      <c r="H8614" s="134">
        <f>Systematic[[#This Row],[SampleVariableLabel]]+100*Systematic[[#This Row],[State]]</f>
        <v>599010603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599</v>
      </c>
      <c r="B8615" s="1">
        <f>IF(C8615=0,IF(B8614=Protocol!$V$20,1,B8614+1),B8614)</f>
        <v>1</v>
      </c>
      <c r="C8615" s="1">
        <f>IF(C8614+1=Protocol!$V$21,0,C8614+1)</f>
        <v>7</v>
      </c>
      <c r="D8615" s="1">
        <f t="shared" si="285"/>
        <v>4</v>
      </c>
      <c r="E8615" s="1" t="str">
        <f>INDEX(Protocol[Mark],MATCH(C8615,Protocol[Step],0))</f>
        <v>5G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599010004</v>
      </c>
      <c r="H8615" s="134">
        <f>Systematic[[#This Row],[SampleVariableLabel]]+100*Systematic[[#This Row],[State]]</f>
        <v>599010704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599</v>
      </c>
      <c r="B8616" s="1">
        <f>IF(C8616=0,IF(B8615=Protocol!$V$20,1,B8615+1),B8615)</f>
        <v>1</v>
      </c>
      <c r="C8616" s="1">
        <f>IF(C8615+1=Protocol!$V$21,0,C8615+1)</f>
        <v>8</v>
      </c>
      <c r="D8616" s="1">
        <f t="shared" si="285"/>
        <v>5</v>
      </c>
      <c r="E8616" s="1" t="str">
        <f>INDEX(Protocol[Mark],MATCH(C8616,Protocol[Step],0))</f>
        <v>6S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599010005</v>
      </c>
      <c r="H8616" s="134">
        <f>Systematic[[#This Row],[SampleVariableLabel]]+100*Systematic[[#This Row],[State]]</f>
        <v>599010805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599</v>
      </c>
      <c r="B8617" s="1">
        <f>IF(C8617=0,IF(B8616=Protocol!$V$20,1,B8616+1),B8616)</f>
        <v>1</v>
      </c>
      <c r="C8617" s="1">
        <f>IF(C8616+1=Protocol!$V$21,0,C8616+1)</f>
        <v>9</v>
      </c>
      <c r="D8617" s="1">
        <f t="shared" si="285"/>
        <v>6</v>
      </c>
      <c r="E8617" s="1" t="str">
        <f>INDEX(Protocol[Mark],MATCH(C8617,Protocol[Step],0))</f>
        <v>7Gp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599010006</v>
      </c>
      <c r="H8617" s="134">
        <f>Systematic[[#This Row],[SampleVariableLabel]]+100*Systematic[[#This Row],[State]]</f>
        <v>599010906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599</v>
      </c>
      <c r="B8618" s="1">
        <f>IF(C8618=0,IF(B8617=Protocol!$V$20,1,B8617+1),B8617)</f>
        <v>1</v>
      </c>
      <c r="C8618" s="1">
        <f>IF(C8617+1=Protocol!$V$21,0,C8617+1)</f>
        <v>10</v>
      </c>
      <c r="D8618" s="1">
        <f t="shared" si="285"/>
        <v>1</v>
      </c>
      <c r="E8618" s="1" t="str">
        <f>INDEX(Protocol[Mark],MATCH(C8618,Protocol[Step],0))</f>
        <v>8U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599010001</v>
      </c>
      <c r="H8618" s="134">
        <f>Systematic[[#This Row],[SampleVariableLabel]]+100*Systematic[[#This Row],[State]]</f>
        <v>599011001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599</v>
      </c>
      <c r="B8619" s="1">
        <f>IF(C8619=0,IF(B8618=Protocol!$V$20,1,B8618+1),B8618)</f>
        <v>1</v>
      </c>
      <c r="C8619" s="1">
        <f>IF(C8618+1=Protocol!$V$21,0,C8618+1)</f>
        <v>11</v>
      </c>
      <c r="D8619" s="1">
        <f t="shared" si="285"/>
        <v>2</v>
      </c>
      <c r="E8619" s="1" t="str">
        <f>INDEX(Protocol[Mark],MATCH(C8619,Protocol[Step],0))</f>
        <v>9Rot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599010002</v>
      </c>
      <c r="H8619" s="134">
        <f>Systematic[[#This Row],[SampleVariableLabel]]+100*Systematic[[#This Row],[State]]</f>
        <v>599011102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599</v>
      </c>
      <c r="B8620" s="1">
        <f>IF(C8620=0,IF(B8619=Protocol!$V$20,1,B8619+1),B8619)</f>
        <v>1</v>
      </c>
      <c r="C8620" s="1">
        <f>IF(C8619+1=Protocol!$V$21,0,C8619+1)</f>
        <v>12</v>
      </c>
      <c r="D8620" s="1">
        <f t="shared" si="285"/>
        <v>3</v>
      </c>
      <c r="E8620" s="1" t="str">
        <f>INDEX(Protocol[Mark],MATCH(C8620,Protocol[Step],0))</f>
        <v>10Ama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599010003</v>
      </c>
      <c r="H8620" s="134">
        <f>Systematic[[#This Row],[SampleVariableLabel]]+100*Systematic[[#This Row],[State]]</f>
        <v>599011203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600</v>
      </c>
      <c r="B8621" s="1">
        <f>IF(C8621=0,IF(B8620=Protocol!$V$20,1,B8620+1),B8620)</f>
        <v>1</v>
      </c>
      <c r="C8621" s="1">
        <f>IF(C8620+1=Protocol!$V$21,0,C8620+1)</f>
        <v>0</v>
      </c>
      <c r="D8621" s="1">
        <f t="shared" si="285"/>
        <v>4</v>
      </c>
      <c r="E8621" s="1" t="str">
        <f>INDEX(Protocol[Mark],MATCH(C8621,Protocol[Step],0))</f>
        <v>0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600010004</v>
      </c>
      <c r="H8621" s="134">
        <f>Systematic[[#This Row],[SampleVariableLabel]]+100*Systematic[[#This Row],[State]]</f>
        <v>600010004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600</v>
      </c>
      <c r="B8622" s="1">
        <f>IF(C8622=0,IF(B8621=Protocol!$V$20,1,B8621+1),B8621)</f>
        <v>1</v>
      </c>
      <c r="C8622" s="1">
        <f>IF(C8621+1=Protocol!$V$21,0,C8621+1)</f>
        <v>1</v>
      </c>
      <c r="D8622" s="1">
        <f t="shared" si="285"/>
        <v>5</v>
      </c>
      <c r="E8622" s="1" t="str">
        <f>INDEX(Protocol[Mark],MATCH(C8622,Protocol[Step],0))</f>
        <v>1D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600010005</v>
      </c>
      <c r="H8622" s="134">
        <f>Systematic[[#This Row],[SampleVariableLabel]]+100*Systematic[[#This Row],[State]]</f>
        <v>600010105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600</v>
      </c>
      <c r="B8623" s="1">
        <f>IF(C8623=0,IF(B8622=Protocol!$V$20,1,B8622+1),B8622)</f>
        <v>1</v>
      </c>
      <c r="C8623" s="1">
        <f>IF(C8622+1=Protocol!$V$21,0,C8622+1)</f>
        <v>2</v>
      </c>
      <c r="D8623" s="1">
        <f t="shared" si="285"/>
        <v>6</v>
      </c>
      <c r="E8623" s="1" t="str">
        <f>INDEX(Protocol[Mark],MATCH(C8623,Protocol[Step],0))</f>
        <v>(M.1)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600010006</v>
      </c>
      <c r="H8623" s="134">
        <f>Systematic[[#This Row],[SampleVariableLabel]]+100*Systematic[[#This Row],[State]]</f>
        <v>600010206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600</v>
      </c>
      <c r="B8624" s="1">
        <f>IF(C8624=0,IF(B8623=Protocol!$V$20,1,B8623+1),B8623)</f>
        <v>1</v>
      </c>
      <c r="C8624" s="1">
        <f>IF(C8623+1=Protocol!$V$21,0,C8623+1)</f>
        <v>3</v>
      </c>
      <c r="D8624" s="1">
        <f t="shared" si="285"/>
        <v>1</v>
      </c>
      <c r="E8624" s="1" t="str">
        <f>INDEX(Protocol[Mark],MATCH(C8624,Protocol[Step],0))</f>
        <v>2Oct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600010001</v>
      </c>
      <c r="H8624" s="134">
        <f>Systematic[[#This Row],[SampleVariableLabel]]+100*Systematic[[#This Row],[State]]</f>
        <v>600010301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600</v>
      </c>
      <c r="B8625" s="1">
        <f>IF(C8625=0,IF(B8624=Protocol!$V$20,1,B8624+1),B8624)</f>
        <v>1</v>
      </c>
      <c r="C8625" s="1">
        <f>IF(C8624+1=Protocol!$V$21,0,C8624+1)</f>
        <v>4</v>
      </c>
      <c r="D8625" s="1">
        <f t="shared" si="285"/>
        <v>2</v>
      </c>
      <c r="E8625" s="1" t="str">
        <f>INDEX(Protocol[Mark],MATCH(C8625,Protocol[Step],0))</f>
        <v>3M2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600010002</v>
      </c>
      <c r="H8625" s="134">
        <f>Systematic[[#This Row],[SampleVariableLabel]]+100*Systematic[[#This Row],[State]]</f>
        <v>600010402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600</v>
      </c>
      <c r="B8626" s="1">
        <f>IF(C8626=0,IF(B8625=Protocol!$V$20,1,B8625+1),B8625)</f>
        <v>1</v>
      </c>
      <c r="C8626" s="1">
        <f>IF(C8625+1=Protocol!$V$21,0,C8625+1)</f>
        <v>5</v>
      </c>
      <c r="D8626" s="1">
        <f t="shared" si="285"/>
        <v>3</v>
      </c>
      <c r="E8626" s="1" t="str">
        <f>INDEX(Protocol[Mark],MATCH(C8626,Protocol[Step],0))</f>
        <v>M(c)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600010003</v>
      </c>
      <c r="H8626" s="134">
        <f>Systematic[[#This Row],[SampleVariableLabel]]+100*Systematic[[#This Row],[State]]</f>
        <v>600010503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600</v>
      </c>
      <c r="B8627" s="1">
        <f>IF(C8627=0,IF(B8626=Protocol!$V$20,1,B8626+1),B8626)</f>
        <v>1</v>
      </c>
      <c r="C8627" s="1">
        <f>IF(C8626+1=Protocol!$V$21,0,C8626+1)</f>
        <v>6</v>
      </c>
      <c r="D8627" s="1">
        <f t="shared" si="285"/>
        <v>4</v>
      </c>
      <c r="E8627" s="1" t="str">
        <f>INDEX(Protocol[Mark],MATCH(C8627,Protocol[Step],0))</f>
        <v>4P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600010004</v>
      </c>
      <c r="H8627" s="134">
        <f>Systematic[[#This Row],[SampleVariableLabel]]+100*Systematic[[#This Row],[State]]</f>
        <v>600010604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600</v>
      </c>
      <c r="B8628" s="1">
        <f>IF(C8628=0,IF(B8627=Protocol!$V$20,1,B8627+1),B8627)</f>
        <v>1</v>
      </c>
      <c r="C8628" s="1">
        <f>IF(C8627+1=Protocol!$V$21,0,C8627+1)</f>
        <v>7</v>
      </c>
      <c r="D8628" s="1">
        <f t="shared" si="285"/>
        <v>5</v>
      </c>
      <c r="E8628" s="1" t="str">
        <f>INDEX(Protocol[Mark],MATCH(C8628,Protocol[Step],0))</f>
        <v>5G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600010005</v>
      </c>
      <c r="H8628" s="134">
        <f>Systematic[[#This Row],[SampleVariableLabel]]+100*Systematic[[#This Row],[State]]</f>
        <v>600010705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600</v>
      </c>
      <c r="B8629" s="1">
        <f>IF(C8629=0,IF(B8628=Protocol!$V$20,1,B8628+1),B8628)</f>
        <v>1</v>
      </c>
      <c r="C8629" s="1">
        <f>IF(C8628+1=Protocol!$V$21,0,C8628+1)</f>
        <v>8</v>
      </c>
      <c r="D8629" s="1">
        <f t="shared" si="285"/>
        <v>6</v>
      </c>
      <c r="E8629" s="1" t="str">
        <f>INDEX(Protocol[Mark],MATCH(C8629,Protocol[Step],0))</f>
        <v>6S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600010006</v>
      </c>
      <c r="H8629" s="134">
        <f>Systematic[[#This Row],[SampleVariableLabel]]+100*Systematic[[#This Row],[State]]</f>
        <v>600010806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600</v>
      </c>
      <c r="B8630" s="1">
        <f>IF(C8630=0,IF(B8629=Protocol!$V$20,1,B8629+1),B8629)</f>
        <v>1</v>
      </c>
      <c r="C8630" s="1">
        <f>IF(C8629+1=Protocol!$V$21,0,C8629+1)</f>
        <v>9</v>
      </c>
      <c r="D8630" s="1">
        <f t="shared" si="285"/>
        <v>1</v>
      </c>
      <c r="E8630" s="1" t="str">
        <f>INDEX(Protocol[Mark],MATCH(C8630,Protocol[Step],0))</f>
        <v>7Gp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600010001</v>
      </c>
      <c r="H8630" s="134">
        <f>Systematic[[#This Row],[SampleVariableLabel]]+100*Systematic[[#This Row],[State]]</f>
        <v>600010901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600</v>
      </c>
      <c r="B8631" s="1">
        <f>IF(C8631=0,IF(B8630=Protocol!$V$20,1,B8630+1),B8630)</f>
        <v>1</v>
      </c>
      <c r="C8631" s="1">
        <f>IF(C8630+1=Protocol!$V$21,0,C8630+1)</f>
        <v>10</v>
      </c>
      <c r="D8631" s="1">
        <f t="shared" si="285"/>
        <v>2</v>
      </c>
      <c r="E8631" s="1" t="str">
        <f>INDEX(Protocol[Mark],MATCH(C8631,Protocol[Step],0))</f>
        <v>8U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600010002</v>
      </c>
      <c r="H8631" s="134">
        <f>Systematic[[#This Row],[SampleVariableLabel]]+100*Systematic[[#This Row],[State]]</f>
        <v>600011002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600</v>
      </c>
      <c r="B8632" s="1">
        <f>IF(C8632=0,IF(B8631=Protocol!$V$20,1,B8631+1),B8631)</f>
        <v>1</v>
      </c>
      <c r="C8632" s="1">
        <f>IF(C8631+1=Protocol!$V$21,0,C8631+1)</f>
        <v>11</v>
      </c>
      <c r="D8632" s="1">
        <f t="shared" si="285"/>
        <v>3</v>
      </c>
      <c r="E8632" s="1" t="str">
        <f>INDEX(Protocol[Mark],MATCH(C8632,Protocol[Step],0))</f>
        <v>9Rot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600010003</v>
      </c>
      <c r="H8632" s="134">
        <f>Systematic[[#This Row],[SampleVariableLabel]]+100*Systematic[[#This Row],[State]]</f>
        <v>600011103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600</v>
      </c>
      <c r="B8633" s="1">
        <f>IF(C8633=0,IF(B8632=Protocol!$V$20,1,B8632+1),B8632)</f>
        <v>1</v>
      </c>
      <c r="C8633" s="1">
        <f>IF(C8632+1=Protocol!$V$21,0,C8632+1)</f>
        <v>12</v>
      </c>
      <c r="D8633" s="1">
        <f t="shared" si="285"/>
        <v>4</v>
      </c>
      <c r="E8633" s="1" t="str">
        <f>INDEX(Protocol[Mark],MATCH(C8633,Protocol[Step],0))</f>
        <v>10Ama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600010004</v>
      </c>
      <c r="H8633" s="134">
        <f>Systematic[[#This Row],[SampleVariableLabel]]+100*Systematic[[#This Row],[State]]</f>
        <v>600011204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601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0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601010005</v>
      </c>
      <c r="H8634" s="134">
        <f>Systematic[[#This Row],[SampleVariableLabel]]+100*Systematic[[#This Row],[State]]</f>
        <v>601010005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601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601010006</v>
      </c>
      <c r="H8635" s="134">
        <f>Systematic[[#This Row],[SampleVariableLabel]]+100*Systematic[[#This Row],[State]]</f>
        <v>601010106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601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(M.1)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601010001</v>
      </c>
      <c r="H8636" s="134">
        <f>Systematic[[#This Row],[SampleVariableLabel]]+100*Systematic[[#This Row],[State]]</f>
        <v>601010201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601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2Oct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601010002</v>
      </c>
      <c r="H8637" s="134">
        <f>Systematic[[#This Row],[SampleVariableLabel]]+100*Systematic[[#This Row],[State]]</f>
        <v>601010302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601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3M2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601010003</v>
      </c>
      <c r="H8638" s="134">
        <f>Systematic[[#This Row],[SampleVariableLabel]]+100*Systematic[[#This Row],[State]]</f>
        <v>601010403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601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M(c)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601010004</v>
      </c>
      <c r="H8639" s="134">
        <f>Systematic[[#This Row],[SampleVariableLabel]]+100*Systematic[[#This Row],[State]]</f>
        <v>601010504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601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4P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601010005</v>
      </c>
      <c r="H8640" s="134">
        <f>Systematic[[#This Row],[SampleVariableLabel]]+100*Systematic[[#This Row],[State]]</f>
        <v>601010605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601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5G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601010006</v>
      </c>
      <c r="H8641" s="134">
        <f>Systematic[[#This Row],[SampleVariableLabel]]+100*Systematic[[#This Row],[State]]</f>
        <v>601010706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601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6S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601010001</v>
      </c>
      <c r="H8642" s="134">
        <f>Systematic[[#This Row],[SampleVariableLabel]]+100*Systematic[[#This Row],[State]]</f>
        <v>601010801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601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7Gp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601010002</v>
      </c>
      <c r="H8643" s="134">
        <f>Systematic[[#This Row],[SampleVariableLabel]]+100*Systematic[[#This Row],[State]]</f>
        <v>601010902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601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8U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601010003</v>
      </c>
      <c r="H8644" s="134">
        <f>Systematic[[#This Row],[SampleVariableLabel]]+100*Systematic[[#This Row],[State]]</f>
        <v>601011003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601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9Rot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601010004</v>
      </c>
      <c r="H8645" s="134">
        <f>Systematic[[#This Row],[SampleVariableLabel]]+100*Systematic[[#This Row],[State]]</f>
        <v>601011104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601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10Ama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601010005</v>
      </c>
      <c r="H8646" s="134">
        <f>Systematic[[#This Row],[SampleVariableLabel]]+100*Systematic[[#This Row],[State]]</f>
        <v>601011205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602</v>
      </c>
      <c r="B8647" s="1">
        <f>IF(C8647=0,IF(B8646=Protocol!$V$20,1,B8646+1),B8646)</f>
        <v>1</v>
      </c>
      <c r="C8647" s="1">
        <f>IF(C8646+1=Protocol!$V$21,0,C8646+1)</f>
        <v>0</v>
      </c>
      <c r="D8647" s="1">
        <f t="shared" si="287"/>
        <v>6</v>
      </c>
      <c r="E8647" s="1" t="str">
        <f>INDEX(Protocol[Mark],MATCH(C8647,Protocol[Step],0))</f>
        <v>0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602010006</v>
      </c>
      <c r="H8647" s="134">
        <f>Systematic[[#This Row],[SampleVariableLabel]]+100*Systematic[[#This Row],[State]]</f>
        <v>602010006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602</v>
      </c>
      <c r="B8648" s="1">
        <f>IF(C8648=0,IF(B8647=Protocol!$V$20,1,B8647+1),B8647)</f>
        <v>1</v>
      </c>
      <c r="C8648" s="1">
        <f>IF(C8647+1=Protocol!$V$21,0,C8647+1)</f>
        <v>1</v>
      </c>
      <c r="D8648" s="1">
        <f t="shared" si="287"/>
        <v>1</v>
      </c>
      <c r="E8648" s="1" t="str">
        <f>INDEX(Protocol[Mark],MATCH(C8648,Protocol[Step],0))</f>
        <v>1D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602010001</v>
      </c>
      <c r="H8648" s="134">
        <f>Systematic[[#This Row],[SampleVariableLabel]]+100*Systematic[[#This Row],[State]]</f>
        <v>602010101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602</v>
      </c>
      <c r="B8649" s="1">
        <f>IF(C8649=0,IF(B8648=Protocol!$V$20,1,B8648+1),B8648)</f>
        <v>1</v>
      </c>
      <c r="C8649" s="1">
        <f>IF(C8648+1=Protocol!$V$21,0,C8648+1)</f>
        <v>2</v>
      </c>
      <c r="D8649" s="1">
        <f t="shared" si="287"/>
        <v>2</v>
      </c>
      <c r="E8649" s="1" t="str">
        <f>INDEX(Protocol[Mark],MATCH(C8649,Protocol[Step],0))</f>
        <v>(M.1)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602010002</v>
      </c>
      <c r="H8649" s="134">
        <f>Systematic[[#This Row],[SampleVariableLabel]]+100*Systematic[[#This Row],[State]]</f>
        <v>602010202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602</v>
      </c>
      <c r="B8650" s="1">
        <f>IF(C8650=0,IF(B8649=Protocol!$V$20,1,B8649+1),B8649)</f>
        <v>1</v>
      </c>
      <c r="C8650" s="1">
        <f>IF(C8649+1=Protocol!$V$21,0,C8649+1)</f>
        <v>3</v>
      </c>
      <c r="D8650" s="1">
        <f t="shared" si="287"/>
        <v>3</v>
      </c>
      <c r="E8650" s="1" t="str">
        <f>INDEX(Protocol[Mark],MATCH(C8650,Protocol[Step],0))</f>
        <v>2Oct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602010003</v>
      </c>
      <c r="H8650" s="134">
        <f>Systematic[[#This Row],[SampleVariableLabel]]+100*Systematic[[#This Row],[State]]</f>
        <v>602010303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602</v>
      </c>
      <c r="B8651" s="1">
        <f>IF(C8651=0,IF(B8650=Protocol!$V$20,1,B8650+1),B8650)</f>
        <v>1</v>
      </c>
      <c r="C8651" s="1">
        <f>IF(C8650+1=Protocol!$V$21,0,C8650+1)</f>
        <v>4</v>
      </c>
      <c r="D8651" s="1">
        <f t="shared" si="287"/>
        <v>4</v>
      </c>
      <c r="E8651" s="1" t="str">
        <f>INDEX(Protocol[Mark],MATCH(C8651,Protocol[Step],0))</f>
        <v>3M2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602010004</v>
      </c>
      <c r="H8651" s="134">
        <f>Systematic[[#This Row],[SampleVariableLabel]]+100*Systematic[[#This Row],[State]]</f>
        <v>602010404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602</v>
      </c>
      <c r="B8652" s="1">
        <f>IF(C8652=0,IF(B8651=Protocol!$V$20,1,B8651+1),B8651)</f>
        <v>1</v>
      </c>
      <c r="C8652" s="1">
        <f>IF(C8651+1=Protocol!$V$21,0,C8651+1)</f>
        <v>5</v>
      </c>
      <c r="D8652" s="1">
        <f t="shared" si="287"/>
        <v>5</v>
      </c>
      <c r="E8652" s="1" t="str">
        <f>INDEX(Protocol[Mark],MATCH(C8652,Protocol[Step],0))</f>
        <v>M(c)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602010005</v>
      </c>
      <c r="H8652" s="134">
        <f>Systematic[[#This Row],[SampleVariableLabel]]+100*Systematic[[#This Row],[State]]</f>
        <v>602010505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602</v>
      </c>
      <c r="B8653" s="1">
        <f>IF(C8653=0,IF(B8652=Protocol!$V$20,1,B8652+1),B8652)</f>
        <v>1</v>
      </c>
      <c r="C8653" s="1">
        <f>IF(C8652+1=Protocol!$V$21,0,C8652+1)</f>
        <v>6</v>
      </c>
      <c r="D8653" s="1">
        <f t="shared" si="287"/>
        <v>6</v>
      </c>
      <c r="E8653" s="1" t="str">
        <f>INDEX(Protocol[Mark],MATCH(C8653,Protocol[Step],0))</f>
        <v>4P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602010006</v>
      </c>
      <c r="H8653" s="134">
        <f>Systematic[[#This Row],[SampleVariableLabel]]+100*Systematic[[#This Row],[State]]</f>
        <v>602010606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602</v>
      </c>
      <c r="B8654" s="1">
        <f>IF(C8654=0,IF(B8653=Protocol!$V$20,1,B8653+1),B8653)</f>
        <v>1</v>
      </c>
      <c r="C8654" s="1">
        <f>IF(C8653+1=Protocol!$V$21,0,C8653+1)</f>
        <v>7</v>
      </c>
      <c r="D8654" s="1">
        <f t="shared" si="287"/>
        <v>1</v>
      </c>
      <c r="E8654" s="1" t="str">
        <f>INDEX(Protocol[Mark],MATCH(C8654,Protocol[Step],0))</f>
        <v>5G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602010001</v>
      </c>
      <c r="H8654" s="134">
        <f>Systematic[[#This Row],[SampleVariableLabel]]+100*Systematic[[#This Row],[State]]</f>
        <v>602010701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602</v>
      </c>
      <c r="B8655" s="1">
        <f>IF(C8655=0,IF(B8654=Protocol!$V$20,1,B8654+1),B8654)</f>
        <v>1</v>
      </c>
      <c r="C8655" s="1">
        <f>IF(C8654+1=Protocol!$V$21,0,C8654+1)</f>
        <v>8</v>
      </c>
      <c r="D8655" s="1">
        <f t="shared" si="287"/>
        <v>2</v>
      </c>
      <c r="E8655" s="1" t="str">
        <f>INDEX(Protocol[Mark],MATCH(C8655,Protocol[Step],0))</f>
        <v>6S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602010002</v>
      </c>
      <c r="H8655" s="134">
        <f>Systematic[[#This Row],[SampleVariableLabel]]+100*Systematic[[#This Row],[State]]</f>
        <v>602010802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602</v>
      </c>
      <c r="B8656" s="1">
        <f>IF(C8656=0,IF(B8655=Protocol!$V$20,1,B8655+1),B8655)</f>
        <v>1</v>
      </c>
      <c r="C8656" s="1">
        <f>IF(C8655+1=Protocol!$V$21,0,C8655+1)</f>
        <v>9</v>
      </c>
      <c r="D8656" s="1">
        <f t="shared" si="287"/>
        <v>3</v>
      </c>
      <c r="E8656" s="1" t="str">
        <f>INDEX(Protocol[Mark],MATCH(C8656,Protocol[Step],0))</f>
        <v>7Gp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602010003</v>
      </c>
      <c r="H8656" s="134">
        <f>Systematic[[#This Row],[SampleVariableLabel]]+100*Systematic[[#This Row],[State]]</f>
        <v>602010903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602</v>
      </c>
      <c r="B8657" s="1">
        <f>IF(C8657=0,IF(B8656=Protocol!$V$20,1,B8656+1),B8656)</f>
        <v>1</v>
      </c>
      <c r="C8657" s="1">
        <f>IF(C8656+1=Protocol!$V$21,0,C8656+1)</f>
        <v>10</v>
      </c>
      <c r="D8657" s="1">
        <f t="shared" si="287"/>
        <v>4</v>
      </c>
      <c r="E8657" s="1" t="str">
        <f>INDEX(Protocol[Mark],MATCH(C8657,Protocol[Step],0))</f>
        <v>8U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602010004</v>
      </c>
      <c r="H8657" s="134">
        <f>Systematic[[#This Row],[SampleVariableLabel]]+100*Systematic[[#This Row],[State]]</f>
        <v>602011004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602</v>
      </c>
      <c r="B8658" s="1">
        <f>IF(C8658=0,IF(B8657=Protocol!$V$20,1,B8657+1),B8657)</f>
        <v>1</v>
      </c>
      <c r="C8658" s="1">
        <f>IF(C8657+1=Protocol!$V$21,0,C8657+1)</f>
        <v>11</v>
      </c>
      <c r="D8658" s="1">
        <f t="shared" si="287"/>
        <v>5</v>
      </c>
      <c r="E8658" s="1" t="str">
        <f>INDEX(Protocol[Mark],MATCH(C8658,Protocol[Step],0))</f>
        <v>9Rot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602010005</v>
      </c>
      <c r="H8658" s="134">
        <f>Systematic[[#This Row],[SampleVariableLabel]]+100*Systematic[[#This Row],[State]]</f>
        <v>602011105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602</v>
      </c>
      <c r="B8659" s="1">
        <f>IF(C8659=0,IF(B8658=Protocol!$V$20,1,B8658+1),B8658)</f>
        <v>1</v>
      </c>
      <c r="C8659" s="1">
        <f>IF(C8658+1=Protocol!$V$21,0,C8658+1)</f>
        <v>12</v>
      </c>
      <c r="D8659" s="1">
        <f t="shared" si="287"/>
        <v>6</v>
      </c>
      <c r="E8659" s="1" t="str">
        <f>INDEX(Protocol[Mark],MATCH(C8659,Protocol[Step],0))</f>
        <v>10Ama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602010006</v>
      </c>
      <c r="H8659" s="134">
        <f>Systematic[[#This Row],[SampleVariableLabel]]+100*Systematic[[#This Row],[State]]</f>
        <v>602011206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603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0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603010001</v>
      </c>
      <c r="H8660" s="134">
        <f>Systematic[[#This Row],[SampleVariableLabel]]+100*Systematic[[#This Row],[State]]</f>
        <v>603010001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603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1D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603010002</v>
      </c>
      <c r="H8661" s="134">
        <f>Systematic[[#This Row],[SampleVariableLabel]]+100*Systematic[[#This Row],[State]]</f>
        <v>603010102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603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(M.1)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603010003</v>
      </c>
      <c r="H8662" s="134">
        <f>Systematic[[#This Row],[SampleVariableLabel]]+100*Systematic[[#This Row],[State]]</f>
        <v>603010203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603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2Oct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603010004</v>
      </c>
      <c r="H8663" s="134">
        <f>Systematic[[#This Row],[SampleVariableLabel]]+100*Systematic[[#This Row],[State]]</f>
        <v>603010304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603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3M2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603010005</v>
      </c>
      <c r="H8664" s="134">
        <f>Systematic[[#This Row],[SampleVariableLabel]]+100*Systematic[[#This Row],[State]]</f>
        <v>603010405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603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M(c)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603010006</v>
      </c>
      <c r="H8665" s="134">
        <f>Systematic[[#This Row],[SampleVariableLabel]]+100*Systematic[[#This Row],[State]]</f>
        <v>603010506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603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4P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603010001</v>
      </c>
      <c r="H8666" s="134">
        <f>Systematic[[#This Row],[SampleVariableLabel]]+100*Systematic[[#This Row],[State]]</f>
        <v>603010601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603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5G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603010002</v>
      </c>
      <c r="H8667" s="134">
        <f>Systematic[[#This Row],[SampleVariableLabel]]+100*Systematic[[#This Row],[State]]</f>
        <v>603010702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603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6S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603010003</v>
      </c>
      <c r="H8668" s="134">
        <f>Systematic[[#This Row],[SampleVariableLabel]]+100*Systematic[[#This Row],[State]]</f>
        <v>603010803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603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7Gp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603010004</v>
      </c>
      <c r="H8669" s="134">
        <f>Systematic[[#This Row],[SampleVariableLabel]]+100*Systematic[[#This Row],[State]]</f>
        <v>603010904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603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8U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603010005</v>
      </c>
      <c r="H8670" s="134">
        <f>Systematic[[#This Row],[SampleVariableLabel]]+100*Systematic[[#This Row],[State]]</f>
        <v>603011005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603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9Rot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603010006</v>
      </c>
      <c r="H8671" s="134">
        <f>Systematic[[#This Row],[SampleVariableLabel]]+100*Systematic[[#This Row],[State]]</f>
        <v>603011106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603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10Ama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603010001</v>
      </c>
      <c r="H8672" s="134">
        <f>Systematic[[#This Row],[SampleVariableLabel]]+100*Systematic[[#This Row],[State]]</f>
        <v>603011201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604</v>
      </c>
      <c r="B8673" s="1">
        <f>IF(C8673=0,IF(B8672=Protocol!$V$20,1,B8672+1),B8672)</f>
        <v>1</v>
      </c>
      <c r="C8673" s="1">
        <f>IF(C8672+1=Protocol!$V$21,0,C8672+1)</f>
        <v>0</v>
      </c>
      <c r="D8673" s="1">
        <f t="shared" si="287"/>
        <v>2</v>
      </c>
      <c r="E8673" s="1" t="str">
        <f>INDEX(Protocol[Mark],MATCH(C8673,Protocol[Step],0))</f>
        <v>0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604010002</v>
      </c>
      <c r="H8673" s="134">
        <f>Systematic[[#This Row],[SampleVariableLabel]]+100*Systematic[[#This Row],[State]]</f>
        <v>604010002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604</v>
      </c>
      <c r="B8674" s="1">
        <f>IF(C8674=0,IF(B8673=Protocol!$V$20,1,B8673+1),B8673)</f>
        <v>1</v>
      </c>
      <c r="C8674" s="1">
        <f>IF(C8673+1=Protocol!$V$21,0,C8673+1)</f>
        <v>1</v>
      </c>
      <c r="D8674" s="1">
        <f t="shared" si="287"/>
        <v>3</v>
      </c>
      <c r="E8674" s="1" t="str">
        <f>INDEX(Protocol[Mark],MATCH(C8674,Protocol[Step],0))</f>
        <v>1D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604010003</v>
      </c>
      <c r="H8674" s="134">
        <f>Systematic[[#This Row],[SampleVariableLabel]]+100*Systematic[[#This Row],[State]]</f>
        <v>604010103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604</v>
      </c>
      <c r="B8675" s="1">
        <f>IF(C8675=0,IF(B8674=Protocol!$V$20,1,B8674+1),B8674)</f>
        <v>1</v>
      </c>
      <c r="C8675" s="1">
        <f>IF(C8674+1=Protocol!$V$21,0,C8674+1)</f>
        <v>2</v>
      </c>
      <c r="D8675" s="1">
        <f t="shared" si="287"/>
        <v>4</v>
      </c>
      <c r="E8675" s="1" t="str">
        <f>INDEX(Protocol[Mark],MATCH(C8675,Protocol[Step],0))</f>
        <v>(M.1)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604010004</v>
      </c>
      <c r="H8675" s="134">
        <f>Systematic[[#This Row],[SampleVariableLabel]]+100*Systematic[[#This Row],[State]]</f>
        <v>604010204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604</v>
      </c>
      <c r="B8676" s="1">
        <f>IF(C8676=0,IF(B8675=Protocol!$V$20,1,B8675+1),B8675)</f>
        <v>1</v>
      </c>
      <c r="C8676" s="1">
        <f>IF(C8675+1=Protocol!$V$21,0,C8675+1)</f>
        <v>3</v>
      </c>
      <c r="D8676" s="1">
        <f t="shared" si="287"/>
        <v>5</v>
      </c>
      <c r="E8676" s="1" t="str">
        <f>INDEX(Protocol[Mark],MATCH(C8676,Protocol[Step],0))</f>
        <v>2Oct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604010005</v>
      </c>
      <c r="H8676" s="134">
        <f>Systematic[[#This Row],[SampleVariableLabel]]+100*Systematic[[#This Row],[State]]</f>
        <v>604010305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604</v>
      </c>
      <c r="B8677" s="1">
        <f>IF(C8677=0,IF(B8676=Protocol!$V$20,1,B8676+1),B8676)</f>
        <v>1</v>
      </c>
      <c r="C8677" s="1">
        <f>IF(C8676+1=Protocol!$V$21,0,C8676+1)</f>
        <v>4</v>
      </c>
      <c r="D8677" s="1">
        <f t="shared" si="287"/>
        <v>6</v>
      </c>
      <c r="E8677" s="1" t="str">
        <f>INDEX(Protocol[Mark],MATCH(C8677,Protocol[Step],0))</f>
        <v>3M2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604010006</v>
      </c>
      <c r="H8677" s="134">
        <f>Systematic[[#This Row],[SampleVariableLabel]]+100*Systematic[[#This Row],[State]]</f>
        <v>604010406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604</v>
      </c>
      <c r="B8678" s="1">
        <f>IF(C8678=0,IF(B8677=Protocol!$V$20,1,B8677+1),B8677)</f>
        <v>1</v>
      </c>
      <c r="C8678" s="1">
        <f>IF(C8677+1=Protocol!$V$21,0,C8677+1)</f>
        <v>5</v>
      </c>
      <c r="D8678" s="1">
        <f t="shared" si="287"/>
        <v>1</v>
      </c>
      <c r="E8678" s="1" t="str">
        <f>INDEX(Protocol[Mark],MATCH(C8678,Protocol[Step],0))</f>
        <v>M(c)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604010001</v>
      </c>
      <c r="H8678" s="134">
        <f>Systematic[[#This Row],[SampleVariableLabel]]+100*Systematic[[#This Row],[State]]</f>
        <v>604010501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604</v>
      </c>
      <c r="B8679" s="1">
        <f>IF(C8679=0,IF(B8678=Protocol!$V$20,1,B8678+1),B8678)</f>
        <v>1</v>
      </c>
      <c r="C8679" s="1">
        <f>IF(C8678+1=Protocol!$V$21,0,C8678+1)</f>
        <v>6</v>
      </c>
      <c r="D8679" s="1">
        <f t="shared" si="287"/>
        <v>2</v>
      </c>
      <c r="E8679" s="1" t="str">
        <f>INDEX(Protocol[Mark],MATCH(C8679,Protocol[Step],0))</f>
        <v>4P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604010002</v>
      </c>
      <c r="H8679" s="134">
        <f>Systematic[[#This Row],[SampleVariableLabel]]+100*Systematic[[#This Row],[State]]</f>
        <v>604010602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604</v>
      </c>
      <c r="B8680" s="1">
        <f>IF(C8680=0,IF(B8679=Protocol!$V$20,1,B8679+1),B8679)</f>
        <v>1</v>
      </c>
      <c r="C8680" s="1">
        <f>IF(C8679+1=Protocol!$V$21,0,C8679+1)</f>
        <v>7</v>
      </c>
      <c r="D8680" s="1">
        <f t="shared" si="287"/>
        <v>3</v>
      </c>
      <c r="E8680" s="1" t="str">
        <f>INDEX(Protocol[Mark],MATCH(C8680,Protocol[Step],0))</f>
        <v>5G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604010003</v>
      </c>
      <c r="H8680" s="134">
        <f>Systematic[[#This Row],[SampleVariableLabel]]+100*Systematic[[#This Row],[State]]</f>
        <v>604010703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604</v>
      </c>
      <c r="B8681" s="1">
        <f>IF(C8681=0,IF(B8680=Protocol!$V$20,1,B8680+1),B8680)</f>
        <v>1</v>
      </c>
      <c r="C8681" s="1">
        <f>IF(C8680+1=Protocol!$V$21,0,C8680+1)</f>
        <v>8</v>
      </c>
      <c r="D8681" s="1">
        <f t="shared" si="287"/>
        <v>4</v>
      </c>
      <c r="E8681" s="1" t="str">
        <f>INDEX(Protocol[Mark],MATCH(C8681,Protocol[Step],0))</f>
        <v>6S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604010004</v>
      </c>
      <c r="H8681" s="134">
        <f>Systematic[[#This Row],[SampleVariableLabel]]+100*Systematic[[#This Row],[State]]</f>
        <v>604010804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604</v>
      </c>
      <c r="B8682" s="1">
        <f>IF(C8682=0,IF(B8681=Protocol!$V$20,1,B8681+1),B8681)</f>
        <v>1</v>
      </c>
      <c r="C8682" s="1">
        <f>IF(C8681+1=Protocol!$V$21,0,C8681+1)</f>
        <v>9</v>
      </c>
      <c r="D8682" s="1">
        <f t="shared" si="287"/>
        <v>5</v>
      </c>
      <c r="E8682" s="1" t="str">
        <f>INDEX(Protocol[Mark],MATCH(C8682,Protocol[Step],0))</f>
        <v>7Gp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604010005</v>
      </c>
      <c r="H8682" s="134">
        <f>Systematic[[#This Row],[SampleVariableLabel]]+100*Systematic[[#This Row],[State]]</f>
        <v>604010905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604</v>
      </c>
      <c r="B8683" s="1">
        <f>IF(C8683=0,IF(B8682=Protocol!$V$20,1,B8682+1),B8682)</f>
        <v>1</v>
      </c>
      <c r="C8683" s="1">
        <f>IF(C8682+1=Protocol!$V$21,0,C8682+1)</f>
        <v>10</v>
      </c>
      <c r="D8683" s="1">
        <f t="shared" si="287"/>
        <v>6</v>
      </c>
      <c r="E8683" s="1" t="str">
        <f>INDEX(Protocol[Mark],MATCH(C8683,Protocol[Step],0))</f>
        <v>8U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604010006</v>
      </c>
      <c r="H8683" s="134">
        <f>Systematic[[#This Row],[SampleVariableLabel]]+100*Systematic[[#This Row],[State]]</f>
        <v>604011006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604</v>
      </c>
      <c r="B8684" s="1">
        <f>IF(C8684=0,IF(B8683=Protocol!$V$20,1,B8683+1),B8683)</f>
        <v>1</v>
      </c>
      <c r="C8684" s="1">
        <f>IF(C8683+1=Protocol!$V$21,0,C8683+1)</f>
        <v>11</v>
      </c>
      <c r="D8684" s="1">
        <f t="shared" si="287"/>
        <v>1</v>
      </c>
      <c r="E8684" s="1" t="str">
        <f>INDEX(Protocol[Mark],MATCH(C8684,Protocol[Step],0))</f>
        <v>9Rot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604010001</v>
      </c>
      <c r="H8684" s="134">
        <f>Systematic[[#This Row],[SampleVariableLabel]]+100*Systematic[[#This Row],[State]]</f>
        <v>604011101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604</v>
      </c>
      <c r="B8685" s="1">
        <f>IF(C8685=0,IF(B8684=Protocol!$V$20,1,B8684+1),B8684)</f>
        <v>1</v>
      </c>
      <c r="C8685" s="1">
        <f>IF(C8684+1=Protocol!$V$21,0,C8684+1)</f>
        <v>12</v>
      </c>
      <c r="D8685" s="1">
        <f t="shared" si="287"/>
        <v>2</v>
      </c>
      <c r="E8685" s="1" t="str">
        <f>INDEX(Protocol[Mark],MATCH(C8685,Protocol[Step],0))</f>
        <v>10Ama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604010002</v>
      </c>
      <c r="H8685" s="134">
        <f>Systematic[[#This Row],[SampleVariableLabel]]+100*Systematic[[#This Row],[State]]</f>
        <v>604011202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605</v>
      </c>
      <c r="B8686" s="1">
        <f>IF(C8686=0,IF(B8685=Protocol!$V$20,1,B8685+1),B8685)</f>
        <v>1</v>
      </c>
      <c r="C8686" s="1">
        <f>IF(C8685+1=Protocol!$V$21,0,C8685+1)</f>
        <v>0</v>
      </c>
      <c r="D8686" s="1">
        <f t="shared" si="287"/>
        <v>3</v>
      </c>
      <c r="E8686" s="1" t="str">
        <f>INDEX(Protocol[Mark],MATCH(C8686,Protocol[Step],0))</f>
        <v>0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605010003</v>
      </c>
      <c r="H8686" s="134">
        <f>Systematic[[#This Row],[SampleVariableLabel]]+100*Systematic[[#This Row],[State]]</f>
        <v>605010003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605</v>
      </c>
      <c r="B8687" s="1">
        <f>IF(C8687=0,IF(B8686=Protocol!$V$20,1,B8686+1),B8686)</f>
        <v>1</v>
      </c>
      <c r="C8687" s="1">
        <f>IF(C8686+1=Protocol!$V$21,0,C8686+1)</f>
        <v>1</v>
      </c>
      <c r="D8687" s="1">
        <f t="shared" si="287"/>
        <v>4</v>
      </c>
      <c r="E8687" s="1" t="str">
        <f>INDEX(Protocol[Mark],MATCH(C8687,Protocol[Step],0))</f>
        <v>1D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605010004</v>
      </c>
      <c r="H8687" s="134">
        <f>Systematic[[#This Row],[SampleVariableLabel]]+100*Systematic[[#This Row],[State]]</f>
        <v>605010104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605</v>
      </c>
      <c r="B8688" s="1">
        <f>IF(C8688=0,IF(B8687=Protocol!$V$20,1,B8687+1),B8687)</f>
        <v>1</v>
      </c>
      <c r="C8688" s="1">
        <f>IF(C8687+1=Protocol!$V$21,0,C8687+1)</f>
        <v>2</v>
      </c>
      <c r="D8688" s="1">
        <f t="shared" si="287"/>
        <v>5</v>
      </c>
      <c r="E8688" s="1" t="str">
        <f>INDEX(Protocol[Mark],MATCH(C8688,Protocol[Step],0))</f>
        <v>(M.1)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605010005</v>
      </c>
      <c r="H8688" s="134">
        <f>Systematic[[#This Row],[SampleVariableLabel]]+100*Systematic[[#This Row],[State]]</f>
        <v>605010205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605</v>
      </c>
      <c r="B8689" s="1">
        <f>IF(C8689=0,IF(B8688=Protocol!$V$20,1,B8688+1),B8688)</f>
        <v>1</v>
      </c>
      <c r="C8689" s="1">
        <f>IF(C8688+1=Protocol!$V$21,0,C8688+1)</f>
        <v>3</v>
      </c>
      <c r="D8689" s="1">
        <f t="shared" si="287"/>
        <v>6</v>
      </c>
      <c r="E8689" s="1" t="str">
        <f>INDEX(Protocol[Mark],MATCH(C8689,Protocol[Step],0))</f>
        <v>2Oct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605010006</v>
      </c>
      <c r="H8689" s="134">
        <f>Systematic[[#This Row],[SampleVariableLabel]]+100*Systematic[[#This Row],[State]]</f>
        <v>605010306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605</v>
      </c>
      <c r="B8690" s="1">
        <f>IF(C8690=0,IF(B8689=Protocol!$V$20,1,B8689+1),B8689)</f>
        <v>1</v>
      </c>
      <c r="C8690" s="1">
        <f>IF(C8689+1=Protocol!$V$21,0,C8689+1)</f>
        <v>4</v>
      </c>
      <c r="D8690" s="1">
        <f t="shared" si="287"/>
        <v>1</v>
      </c>
      <c r="E8690" s="1" t="str">
        <f>INDEX(Protocol[Mark],MATCH(C8690,Protocol[Step],0))</f>
        <v>3M2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605010001</v>
      </c>
      <c r="H8690" s="134">
        <f>Systematic[[#This Row],[SampleVariableLabel]]+100*Systematic[[#This Row],[State]]</f>
        <v>605010401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605</v>
      </c>
      <c r="B8691" s="1">
        <f>IF(C8691=0,IF(B8690=Protocol!$V$20,1,B8690+1),B8690)</f>
        <v>1</v>
      </c>
      <c r="C8691" s="1">
        <f>IF(C8690+1=Protocol!$V$21,0,C8690+1)</f>
        <v>5</v>
      </c>
      <c r="D8691" s="1">
        <f t="shared" si="287"/>
        <v>2</v>
      </c>
      <c r="E8691" s="1" t="str">
        <f>INDEX(Protocol[Mark],MATCH(C8691,Protocol[Step],0))</f>
        <v>M(c)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605010002</v>
      </c>
      <c r="H8691" s="134">
        <f>Systematic[[#This Row],[SampleVariableLabel]]+100*Systematic[[#This Row],[State]]</f>
        <v>605010502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605</v>
      </c>
      <c r="B8692" s="1">
        <f>IF(C8692=0,IF(B8691=Protocol!$V$20,1,B8691+1),B8691)</f>
        <v>1</v>
      </c>
      <c r="C8692" s="1">
        <f>IF(C8691+1=Protocol!$V$21,0,C8691+1)</f>
        <v>6</v>
      </c>
      <c r="D8692" s="1">
        <f t="shared" si="287"/>
        <v>3</v>
      </c>
      <c r="E8692" s="1" t="str">
        <f>INDEX(Protocol[Mark],MATCH(C8692,Protocol[Step],0))</f>
        <v>4P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605010003</v>
      </c>
      <c r="H8692" s="134">
        <f>Systematic[[#This Row],[SampleVariableLabel]]+100*Systematic[[#This Row],[State]]</f>
        <v>605010603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605</v>
      </c>
      <c r="B8693" s="1">
        <f>IF(C8693=0,IF(B8692=Protocol!$V$20,1,B8692+1),B8692)</f>
        <v>1</v>
      </c>
      <c r="C8693" s="1">
        <f>IF(C8692+1=Protocol!$V$21,0,C8692+1)</f>
        <v>7</v>
      </c>
      <c r="D8693" s="1">
        <f t="shared" si="287"/>
        <v>4</v>
      </c>
      <c r="E8693" s="1" t="str">
        <f>INDEX(Protocol[Mark],MATCH(C8693,Protocol[Step],0))</f>
        <v>5G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605010004</v>
      </c>
      <c r="H8693" s="134">
        <f>Systematic[[#This Row],[SampleVariableLabel]]+100*Systematic[[#This Row],[State]]</f>
        <v>605010704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605</v>
      </c>
      <c r="B8694" s="1">
        <f>IF(C8694=0,IF(B8693=Protocol!$V$20,1,B8693+1),B8693)</f>
        <v>1</v>
      </c>
      <c r="C8694" s="1">
        <f>IF(C8693+1=Protocol!$V$21,0,C8693+1)</f>
        <v>8</v>
      </c>
      <c r="D8694" s="1">
        <f t="shared" si="287"/>
        <v>5</v>
      </c>
      <c r="E8694" s="1" t="str">
        <f>INDEX(Protocol[Mark],MATCH(C8694,Protocol[Step],0))</f>
        <v>6S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605010005</v>
      </c>
      <c r="H8694" s="134">
        <f>Systematic[[#This Row],[SampleVariableLabel]]+100*Systematic[[#This Row],[State]]</f>
        <v>605010805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605</v>
      </c>
      <c r="B8695" s="1">
        <f>IF(C8695=0,IF(B8694=Protocol!$V$20,1,B8694+1),B8694)</f>
        <v>1</v>
      </c>
      <c r="C8695" s="1">
        <f>IF(C8694+1=Protocol!$V$21,0,C8694+1)</f>
        <v>9</v>
      </c>
      <c r="D8695" s="1">
        <f t="shared" si="287"/>
        <v>6</v>
      </c>
      <c r="E8695" s="1" t="str">
        <f>INDEX(Protocol[Mark],MATCH(C8695,Protocol[Step],0))</f>
        <v>7Gp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605010006</v>
      </c>
      <c r="H8695" s="134">
        <f>Systematic[[#This Row],[SampleVariableLabel]]+100*Systematic[[#This Row],[State]]</f>
        <v>605010906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605</v>
      </c>
      <c r="B8696" s="1">
        <f>IF(C8696=0,IF(B8695=Protocol!$V$20,1,B8695+1),B8695)</f>
        <v>1</v>
      </c>
      <c r="C8696" s="1">
        <f>IF(C8695+1=Protocol!$V$21,0,C8695+1)</f>
        <v>10</v>
      </c>
      <c r="D8696" s="1">
        <f t="shared" si="287"/>
        <v>1</v>
      </c>
      <c r="E8696" s="1" t="str">
        <f>INDEX(Protocol[Mark],MATCH(C8696,Protocol[Step],0))</f>
        <v>8U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605010001</v>
      </c>
      <c r="H8696" s="134">
        <f>Systematic[[#This Row],[SampleVariableLabel]]+100*Systematic[[#This Row],[State]]</f>
        <v>605011001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605</v>
      </c>
      <c r="B8697" s="1">
        <f>IF(C8697=0,IF(B8696=Protocol!$V$20,1,B8696+1),B8696)</f>
        <v>1</v>
      </c>
      <c r="C8697" s="1">
        <f>IF(C8696+1=Protocol!$V$21,0,C8696+1)</f>
        <v>11</v>
      </c>
      <c r="D8697" s="1">
        <f t="shared" si="287"/>
        <v>2</v>
      </c>
      <c r="E8697" s="1" t="str">
        <f>INDEX(Protocol[Mark],MATCH(C8697,Protocol[Step],0))</f>
        <v>9Rot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605010002</v>
      </c>
      <c r="H8697" s="134">
        <f>Systematic[[#This Row],[SampleVariableLabel]]+100*Systematic[[#This Row],[State]]</f>
        <v>605011102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605</v>
      </c>
      <c r="B8698" s="1">
        <f>IF(C8698=0,IF(B8697=Protocol!$V$20,1,B8697+1),B8697)</f>
        <v>1</v>
      </c>
      <c r="C8698" s="1">
        <f>IF(C8697+1=Protocol!$V$21,0,C8697+1)</f>
        <v>12</v>
      </c>
      <c r="D8698" s="1">
        <f t="shared" si="287"/>
        <v>3</v>
      </c>
      <c r="E8698" s="1" t="str">
        <f>INDEX(Protocol[Mark],MATCH(C8698,Protocol[Step],0))</f>
        <v>10Ama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605010003</v>
      </c>
      <c r="H8698" s="134">
        <f>Systematic[[#This Row],[SampleVariableLabel]]+100*Systematic[[#This Row],[State]]</f>
        <v>605011203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606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0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606010004</v>
      </c>
      <c r="H8699" s="134">
        <f>Systematic[[#This Row],[SampleVariableLabel]]+100*Systematic[[#This Row],[State]]</f>
        <v>606010004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606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1D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606010005</v>
      </c>
      <c r="H8700" s="134">
        <f>Systematic[[#This Row],[SampleVariableLabel]]+100*Systematic[[#This Row],[State]]</f>
        <v>606010105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606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(M.1)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606010006</v>
      </c>
      <c r="H8701" s="134">
        <f>Systematic[[#This Row],[SampleVariableLabel]]+100*Systematic[[#This Row],[State]]</f>
        <v>606010206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606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2Oct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606010001</v>
      </c>
      <c r="H8702" s="134">
        <f>Systematic[[#This Row],[SampleVariableLabel]]+100*Systematic[[#This Row],[State]]</f>
        <v>606010301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606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3M2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606010002</v>
      </c>
      <c r="H8703" s="134">
        <f>Systematic[[#This Row],[SampleVariableLabel]]+100*Systematic[[#This Row],[State]]</f>
        <v>606010402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606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M(c)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606010003</v>
      </c>
      <c r="H8704" s="134">
        <f>Systematic[[#This Row],[SampleVariableLabel]]+100*Systematic[[#This Row],[State]]</f>
        <v>606010503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606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4P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606010004</v>
      </c>
      <c r="H8705" s="134">
        <f>Systematic[[#This Row],[SampleVariableLabel]]+100*Systematic[[#This Row],[State]]</f>
        <v>606010604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606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5G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606010005</v>
      </c>
      <c r="H8706" s="134">
        <f>Systematic[[#This Row],[SampleVariableLabel]]+100*Systematic[[#This Row],[State]]</f>
        <v>606010705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606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6S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606010006</v>
      </c>
      <c r="H8707" s="134">
        <f>Systematic[[#This Row],[SampleVariableLabel]]+100*Systematic[[#This Row],[State]]</f>
        <v>606010806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606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7Gp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606010001</v>
      </c>
      <c r="H8708" s="134">
        <f>Systematic[[#This Row],[SampleVariableLabel]]+100*Systematic[[#This Row],[State]]</f>
        <v>606010901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606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8U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606010002</v>
      </c>
      <c r="H8709" s="134">
        <f>Systematic[[#This Row],[SampleVariableLabel]]+100*Systematic[[#This Row],[State]]</f>
        <v>606011002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606</v>
      </c>
      <c r="B8710" s="1">
        <f>IF(C8710=0,IF(B8709=Protocol!$V$20,1,B8709+1),B8709)</f>
        <v>1</v>
      </c>
      <c r="C8710" s="1">
        <f>IF(C8709+1=Protocol!$V$21,0,C8709+1)</f>
        <v>11</v>
      </c>
      <c r="D8710" s="1">
        <f t="shared" si="289"/>
        <v>3</v>
      </c>
      <c r="E8710" s="1" t="str">
        <f>INDEX(Protocol[Mark],MATCH(C8710,Protocol[Step],0))</f>
        <v>9Rot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606010003</v>
      </c>
      <c r="H8710" s="134">
        <f>Systematic[[#This Row],[SampleVariableLabel]]+100*Systematic[[#This Row],[State]]</f>
        <v>606011103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606</v>
      </c>
      <c r="B8711" s="1">
        <f>IF(C8711=0,IF(B8710=Protocol!$V$20,1,B8710+1),B8710)</f>
        <v>1</v>
      </c>
      <c r="C8711" s="1">
        <f>IF(C8710+1=Protocol!$V$21,0,C8710+1)</f>
        <v>12</v>
      </c>
      <c r="D8711" s="1">
        <f t="shared" si="289"/>
        <v>4</v>
      </c>
      <c r="E8711" s="1" t="str">
        <f>INDEX(Protocol[Mark],MATCH(C8711,Protocol[Step],0))</f>
        <v>10Ama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606010004</v>
      </c>
      <c r="H8711" s="134">
        <f>Systematic[[#This Row],[SampleVariableLabel]]+100*Systematic[[#This Row],[State]]</f>
        <v>606011204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607</v>
      </c>
      <c r="B8712" s="1">
        <f>IF(C8712=0,IF(B8711=Protocol!$V$20,1,B8711+1),B8711)</f>
        <v>1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0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607010005</v>
      </c>
      <c r="H8712" s="134">
        <f>Systematic[[#This Row],[SampleVariableLabel]]+100*Systematic[[#This Row],[State]]</f>
        <v>607010005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607</v>
      </c>
      <c r="B8713" s="1">
        <f>IF(C8713=0,IF(B8712=Protocol!$V$20,1,B8712+1),B8712)</f>
        <v>1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1D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607010006</v>
      </c>
      <c r="H8713" s="134">
        <f>Systematic[[#This Row],[SampleVariableLabel]]+100*Systematic[[#This Row],[State]]</f>
        <v>607010106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607</v>
      </c>
      <c r="B8714" s="1">
        <f>IF(C8714=0,IF(B8713=Protocol!$V$20,1,B8713+1),B8713)</f>
        <v>1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(M.1)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607010001</v>
      </c>
      <c r="H8714" s="134">
        <f>Systematic[[#This Row],[SampleVariableLabel]]+100*Systematic[[#This Row],[State]]</f>
        <v>607010201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607</v>
      </c>
      <c r="B8715" s="1">
        <f>IF(C8715=0,IF(B8714=Protocol!$V$20,1,B8714+1),B8714)</f>
        <v>1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2Oct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607010002</v>
      </c>
      <c r="H8715" s="134">
        <f>Systematic[[#This Row],[SampleVariableLabel]]+100*Systematic[[#This Row],[State]]</f>
        <v>607010302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607</v>
      </c>
      <c r="B8716" s="1">
        <f>IF(C8716=0,IF(B8715=Protocol!$V$20,1,B8715+1),B8715)</f>
        <v>1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3M2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607010003</v>
      </c>
      <c r="H8716" s="134">
        <f>Systematic[[#This Row],[SampleVariableLabel]]+100*Systematic[[#This Row],[State]]</f>
        <v>607010403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607</v>
      </c>
      <c r="B8717" s="1">
        <f>IF(C8717=0,IF(B8716=Protocol!$V$20,1,B8716+1),B8716)</f>
        <v>1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M(c)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607010004</v>
      </c>
      <c r="H8717" s="134">
        <f>Systematic[[#This Row],[SampleVariableLabel]]+100*Systematic[[#This Row],[State]]</f>
        <v>607010504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607</v>
      </c>
      <c r="B8718" s="1">
        <f>IF(C8718=0,IF(B8717=Protocol!$V$20,1,B8717+1),B8717)</f>
        <v>1</v>
      </c>
      <c r="C8718" s="1">
        <f>IF(C8717+1=Protocol!$V$21,0,C8717+1)</f>
        <v>6</v>
      </c>
      <c r="D8718" s="1">
        <f t="shared" si="289"/>
        <v>5</v>
      </c>
      <c r="E8718" s="1" t="str">
        <f>INDEX(Protocol[Mark],MATCH(C8718,Protocol[Step],0))</f>
        <v>4P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607010005</v>
      </c>
      <c r="H8718" s="134">
        <f>Systematic[[#This Row],[SampleVariableLabel]]+100*Systematic[[#This Row],[State]]</f>
        <v>607010605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607</v>
      </c>
      <c r="B8719" s="1">
        <f>IF(C8719=0,IF(B8718=Protocol!$V$20,1,B8718+1),B8718)</f>
        <v>1</v>
      </c>
      <c r="C8719" s="1">
        <f>IF(C8718+1=Protocol!$V$21,0,C8718+1)</f>
        <v>7</v>
      </c>
      <c r="D8719" s="1">
        <f t="shared" si="289"/>
        <v>6</v>
      </c>
      <c r="E8719" s="1" t="str">
        <f>INDEX(Protocol[Mark],MATCH(C8719,Protocol[Step],0))</f>
        <v>5G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607010006</v>
      </c>
      <c r="H8719" s="134">
        <f>Systematic[[#This Row],[SampleVariableLabel]]+100*Systematic[[#This Row],[State]]</f>
        <v>607010706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607</v>
      </c>
      <c r="B8720" s="1">
        <f>IF(C8720=0,IF(B8719=Protocol!$V$20,1,B8719+1),B8719)</f>
        <v>1</v>
      </c>
      <c r="C8720" s="1">
        <f>IF(C8719+1=Protocol!$V$21,0,C8719+1)</f>
        <v>8</v>
      </c>
      <c r="D8720" s="1">
        <f t="shared" si="289"/>
        <v>1</v>
      </c>
      <c r="E8720" s="1" t="str">
        <f>INDEX(Protocol[Mark],MATCH(C8720,Protocol[Step],0))</f>
        <v>6S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607010001</v>
      </c>
      <c r="H8720" s="134">
        <f>Systematic[[#This Row],[SampleVariableLabel]]+100*Systematic[[#This Row],[State]]</f>
        <v>607010801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607</v>
      </c>
      <c r="B8721" s="1">
        <f>IF(C8721=0,IF(B8720=Protocol!$V$20,1,B8720+1),B8720)</f>
        <v>1</v>
      </c>
      <c r="C8721" s="1">
        <f>IF(C8720+1=Protocol!$V$21,0,C8720+1)</f>
        <v>9</v>
      </c>
      <c r="D8721" s="1">
        <f t="shared" si="289"/>
        <v>2</v>
      </c>
      <c r="E8721" s="1" t="str">
        <f>INDEX(Protocol[Mark],MATCH(C8721,Protocol[Step],0))</f>
        <v>7Gp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607010002</v>
      </c>
      <c r="H8721" s="134">
        <f>Systematic[[#This Row],[SampleVariableLabel]]+100*Systematic[[#This Row],[State]]</f>
        <v>607010902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607</v>
      </c>
      <c r="B8722" s="1">
        <f>IF(C8722=0,IF(B8721=Protocol!$V$20,1,B8721+1),B8721)</f>
        <v>1</v>
      </c>
      <c r="C8722" s="1">
        <f>IF(C8721+1=Protocol!$V$21,0,C8721+1)</f>
        <v>10</v>
      </c>
      <c r="D8722" s="1">
        <f t="shared" si="289"/>
        <v>3</v>
      </c>
      <c r="E8722" s="1" t="str">
        <f>INDEX(Protocol[Mark],MATCH(C8722,Protocol[Step],0))</f>
        <v>8U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607010003</v>
      </c>
      <c r="H8722" s="134">
        <f>Systematic[[#This Row],[SampleVariableLabel]]+100*Systematic[[#This Row],[State]]</f>
        <v>607011003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607</v>
      </c>
      <c r="B8723" s="1">
        <f>IF(C8723=0,IF(B8722=Protocol!$V$20,1,B8722+1),B8722)</f>
        <v>1</v>
      </c>
      <c r="C8723" s="1">
        <f>IF(C8722+1=Protocol!$V$21,0,C8722+1)</f>
        <v>11</v>
      </c>
      <c r="D8723" s="1">
        <f t="shared" si="289"/>
        <v>4</v>
      </c>
      <c r="E8723" s="1" t="str">
        <f>INDEX(Protocol[Mark],MATCH(C8723,Protocol[Step],0))</f>
        <v>9Rot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607010004</v>
      </c>
      <c r="H8723" s="134">
        <f>Systematic[[#This Row],[SampleVariableLabel]]+100*Systematic[[#This Row],[State]]</f>
        <v>607011104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607</v>
      </c>
      <c r="B8724" s="1">
        <f>IF(C8724=0,IF(B8723=Protocol!$V$20,1,B8723+1),B8723)</f>
        <v>1</v>
      </c>
      <c r="C8724" s="1">
        <f>IF(C8723+1=Protocol!$V$21,0,C8723+1)</f>
        <v>12</v>
      </c>
      <c r="D8724" s="1">
        <f t="shared" si="289"/>
        <v>5</v>
      </c>
      <c r="E8724" s="1" t="str">
        <f>INDEX(Protocol[Mark],MATCH(C8724,Protocol[Step],0))</f>
        <v>10Ama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607010005</v>
      </c>
      <c r="H8724" s="134">
        <f>Systematic[[#This Row],[SampleVariableLabel]]+100*Systematic[[#This Row],[State]]</f>
        <v>607011205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608</v>
      </c>
      <c r="B8725" s="1">
        <f>IF(C8725=0,IF(B8724=Protocol!$V$20,1,B8724+1),B8724)</f>
        <v>1</v>
      </c>
      <c r="C8725" s="1">
        <f>IF(C8724+1=Protocol!$V$21,0,C8724+1)</f>
        <v>0</v>
      </c>
      <c r="D8725" s="1">
        <f t="shared" si="289"/>
        <v>6</v>
      </c>
      <c r="E8725" s="1" t="str">
        <f>INDEX(Protocol[Mark],MATCH(C8725,Protocol[Step],0))</f>
        <v>0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608010006</v>
      </c>
      <c r="H8725" s="134">
        <f>Systematic[[#This Row],[SampleVariableLabel]]+100*Systematic[[#This Row],[State]]</f>
        <v>608010006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608</v>
      </c>
      <c r="B8726" s="1">
        <f>IF(C8726=0,IF(B8725=Protocol!$V$20,1,B8725+1),B8725)</f>
        <v>1</v>
      </c>
      <c r="C8726" s="1">
        <f>IF(C8725+1=Protocol!$V$21,0,C8725+1)</f>
        <v>1</v>
      </c>
      <c r="D8726" s="1">
        <f t="shared" si="289"/>
        <v>1</v>
      </c>
      <c r="E8726" s="1" t="str">
        <f>INDEX(Protocol[Mark],MATCH(C8726,Protocol[Step],0))</f>
        <v>1D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608010001</v>
      </c>
      <c r="H8726" s="134">
        <f>Systematic[[#This Row],[SampleVariableLabel]]+100*Systematic[[#This Row],[State]]</f>
        <v>608010101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608</v>
      </c>
      <c r="B8727" s="1">
        <f>IF(C8727=0,IF(B8726=Protocol!$V$20,1,B8726+1),B8726)</f>
        <v>1</v>
      </c>
      <c r="C8727" s="1">
        <f>IF(C8726+1=Protocol!$V$21,0,C8726+1)</f>
        <v>2</v>
      </c>
      <c r="D8727" s="1">
        <f t="shared" si="289"/>
        <v>2</v>
      </c>
      <c r="E8727" s="1" t="str">
        <f>INDEX(Protocol[Mark],MATCH(C8727,Protocol[Step],0))</f>
        <v>(M.1)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608010002</v>
      </c>
      <c r="H8727" s="134">
        <f>Systematic[[#This Row],[SampleVariableLabel]]+100*Systematic[[#This Row],[State]]</f>
        <v>608010202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608</v>
      </c>
      <c r="B8728" s="1">
        <f>IF(C8728=0,IF(B8727=Protocol!$V$20,1,B8727+1),B8727)</f>
        <v>1</v>
      </c>
      <c r="C8728" s="1">
        <f>IF(C8727+1=Protocol!$V$21,0,C8727+1)</f>
        <v>3</v>
      </c>
      <c r="D8728" s="1">
        <f t="shared" si="289"/>
        <v>3</v>
      </c>
      <c r="E8728" s="1" t="str">
        <f>INDEX(Protocol[Mark],MATCH(C8728,Protocol[Step],0))</f>
        <v>2Oct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608010003</v>
      </c>
      <c r="H8728" s="134">
        <f>Systematic[[#This Row],[SampleVariableLabel]]+100*Systematic[[#This Row],[State]]</f>
        <v>608010303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608</v>
      </c>
      <c r="B8729" s="1">
        <f>IF(C8729=0,IF(B8728=Protocol!$V$20,1,B8728+1),B8728)</f>
        <v>1</v>
      </c>
      <c r="C8729" s="1">
        <f>IF(C8728+1=Protocol!$V$21,0,C8728+1)</f>
        <v>4</v>
      </c>
      <c r="D8729" s="1">
        <f t="shared" si="289"/>
        <v>4</v>
      </c>
      <c r="E8729" s="1" t="str">
        <f>INDEX(Protocol[Mark],MATCH(C8729,Protocol[Step],0))</f>
        <v>3M2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608010004</v>
      </c>
      <c r="H8729" s="134">
        <f>Systematic[[#This Row],[SampleVariableLabel]]+100*Systematic[[#This Row],[State]]</f>
        <v>608010404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608</v>
      </c>
      <c r="B8730" s="1">
        <f>IF(C8730=0,IF(B8729=Protocol!$V$20,1,B8729+1),B8729)</f>
        <v>1</v>
      </c>
      <c r="C8730" s="1">
        <f>IF(C8729+1=Protocol!$V$21,0,C8729+1)</f>
        <v>5</v>
      </c>
      <c r="D8730" s="1">
        <f t="shared" si="289"/>
        <v>5</v>
      </c>
      <c r="E8730" s="1" t="str">
        <f>INDEX(Protocol[Mark],MATCH(C8730,Protocol[Step],0))</f>
        <v>M(c)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608010005</v>
      </c>
      <c r="H8730" s="134">
        <f>Systematic[[#This Row],[SampleVariableLabel]]+100*Systematic[[#This Row],[State]]</f>
        <v>608010505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608</v>
      </c>
      <c r="B8731" s="1">
        <f>IF(C8731=0,IF(B8730=Protocol!$V$20,1,B8730+1),B8730)</f>
        <v>1</v>
      </c>
      <c r="C8731" s="1">
        <f>IF(C8730+1=Protocol!$V$21,0,C8730+1)</f>
        <v>6</v>
      </c>
      <c r="D8731" s="1">
        <f t="shared" si="289"/>
        <v>6</v>
      </c>
      <c r="E8731" s="1" t="str">
        <f>INDEX(Protocol[Mark],MATCH(C8731,Protocol[Step],0))</f>
        <v>4P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608010006</v>
      </c>
      <c r="H8731" s="134">
        <f>Systematic[[#This Row],[SampleVariableLabel]]+100*Systematic[[#This Row],[State]]</f>
        <v>608010606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608</v>
      </c>
      <c r="B8732" s="1">
        <f>IF(C8732=0,IF(B8731=Protocol!$V$20,1,B8731+1),B8731)</f>
        <v>1</v>
      </c>
      <c r="C8732" s="1">
        <f>IF(C8731+1=Protocol!$V$21,0,C8731+1)</f>
        <v>7</v>
      </c>
      <c r="D8732" s="1">
        <f t="shared" si="289"/>
        <v>1</v>
      </c>
      <c r="E8732" s="1" t="str">
        <f>INDEX(Protocol[Mark],MATCH(C8732,Protocol[Step],0))</f>
        <v>5G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608010001</v>
      </c>
      <c r="H8732" s="134">
        <f>Systematic[[#This Row],[SampleVariableLabel]]+100*Systematic[[#This Row],[State]]</f>
        <v>608010701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608</v>
      </c>
      <c r="B8733" s="1">
        <f>IF(C8733=0,IF(B8732=Protocol!$V$20,1,B8732+1),B8732)</f>
        <v>1</v>
      </c>
      <c r="C8733" s="1">
        <f>IF(C8732+1=Protocol!$V$21,0,C8732+1)</f>
        <v>8</v>
      </c>
      <c r="D8733" s="1">
        <f t="shared" si="289"/>
        <v>2</v>
      </c>
      <c r="E8733" s="1" t="str">
        <f>INDEX(Protocol[Mark],MATCH(C8733,Protocol[Step],0))</f>
        <v>6S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608010002</v>
      </c>
      <c r="H8733" s="134">
        <f>Systematic[[#This Row],[SampleVariableLabel]]+100*Systematic[[#This Row],[State]]</f>
        <v>608010802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608</v>
      </c>
      <c r="B8734" s="1">
        <f>IF(C8734=0,IF(B8733=Protocol!$V$20,1,B8733+1),B8733)</f>
        <v>1</v>
      </c>
      <c r="C8734" s="1">
        <f>IF(C8733+1=Protocol!$V$21,0,C8733+1)</f>
        <v>9</v>
      </c>
      <c r="D8734" s="1">
        <f t="shared" si="289"/>
        <v>3</v>
      </c>
      <c r="E8734" s="1" t="str">
        <f>INDEX(Protocol[Mark],MATCH(C8734,Protocol[Step],0))</f>
        <v>7Gp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608010003</v>
      </c>
      <c r="H8734" s="134">
        <f>Systematic[[#This Row],[SampleVariableLabel]]+100*Systematic[[#This Row],[State]]</f>
        <v>608010903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608</v>
      </c>
      <c r="B8735" s="1">
        <f>IF(C8735=0,IF(B8734=Protocol!$V$20,1,B8734+1),B8734)</f>
        <v>1</v>
      </c>
      <c r="C8735" s="1">
        <f>IF(C8734+1=Protocol!$V$21,0,C8734+1)</f>
        <v>10</v>
      </c>
      <c r="D8735" s="1">
        <f t="shared" si="289"/>
        <v>4</v>
      </c>
      <c r="E8735" s="1" t="str">
        <f>INDEX(Protocol[Mark],MATCH(C8735,Protocol[Step],0))</f>
        <v>8U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608010004</v>
      </c>
      <c r="H8735" s="134">
        <f>Systematic[[#This Row],[SampleVariableLabel]]+100*Systematic[[#This Row],[State]]</f>
        <v>608011004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608</v>
      </c>
      <c r="B8736" s="1">
        <f>IF(C8736=0,IF(B8735=Protocol!$V$20,1,B8735+1),B8735)</f>
        <v>1</v>
      </c>
      <c r="C8736" s="1">
        <f>IF(C8735+1=Protocol!$V$21,0,C8735+1)</f>
        <v>11</v>
      </c>
      <c r="D8736" s="1">
        <f t="shared" si="289"/>
        <v>5</v>
      </c>
      <c r="E8736" s="1" t="str">
        <f>INDEX(Protocol[Mark],MATCH(C8736,Protocol[Step],0))</f>
        <v>9Rot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608010005</v>
      </c>
      <c r="H8736" s="134">
        <f>Systematic[[#This Row],[SampleVariableLabel]]+100*Systematic[[#This Row],[State]]</f>
        <v>608011105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608</v>
      </c>
      <c r="B8737" s="1">
        <f>IF(C8737=0,IF(B8736=Protocol!$V$20,1,B8736+1),B8736)</f>
        <v>1</v>
      </c>
      <c r="C8737" s="1">
        <f>IF(C8736+1=Protocol!$V$21,0,C8736+1)</f>
        <v>12</v>
      </c>
      <c r="D8737" s="1">
        <f t="shared" si="289"/>
        <v>6</v>
      </c>
      <c r="E8737" s="1" t="str">
        <f>INDEX(Protocol[Mark],MATCH(C8737,Protocol[Step],0))</f>
        <v>10Ama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608010006</v>
      </c>
      <c r="H8737" s="134">
        <f>Systematic[[#This Row],[SampleVariableLabel]]+100*Systematic[[#This Row],[State]]</f>
        <v>608011206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609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0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609010001</v>
      </c>
      <c r="H8738" s="134">
        <f>Systematic[[#This Row],[SampleVariableLabel]]+100*Systematic[[#This Row],[State]]</f>
        <v>609010001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609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609010002</v>
      </c>
      <c r="H8739" s="134">
        <f>Systematic[[#This Row],[SampleVariableLabel]]+100*Systematic[[#This Row],[State]]</f>
        <v>609010102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609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(M.1)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609010003</v>
      </c>
      <c r="H8740" s="134">
        <f>Systematic[[#This Row],[SampleVariableLabel]]+100*Systematic[[#This Row],[State]]</f>
        <v>609010203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609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2Oct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609010004</v>
      </c>
      <c r="H8741" s="134">
        <f>Systematic[[#This Row],[SampleVariableLabel]]+100*Systematic[[#This Row],[State]]</f>
        <v>609010304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609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3M2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609010005</v>
      </c>
      <c r="H8742" s="134">
        <f>Systematic[[#This Row],[SampleVariableLabel]]+100*Systematic[[#This Row],[State]]</f>
        <v>609010405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609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M(c)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609010006</v>
      </c>
      <c r="H8743" s="134">
        <f>Systematic[[#This Row],[SampleVariableLabel]]+100*Systematic[[#This Row],[State]]</f>
        <v>609010506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609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4P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609010001</v>
      </c>
      <c r="H8744" s="134">
        <f>Systematic[[#This Row],[SampleVariableLabel]]+100*Systematic[[#This Row],[State]]</f>
        <v>609010601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609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5G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609010002</v>
      </c>
      <c r="H8745" s="134">
        <f>Systematic[[#This Row],[SampleVariableLabel]]+100*Systematic[[#This Row],[State]]</f>
        <v>609010702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609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6S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609010003</v>
      </c>
      <c r="H8746" s="134">
        <f>Systematic[[#This Row],[SampleVariableLabel]]+100*Systematic[[#This Row],[State]]</f>
        <v>609010803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609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7Gp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609010004</v>
      </c>
      <c r="H8747" s="134">
        <f>Systematic[[#This Row],[SampleVariableLabel]]+100*Systematic[[#This Row],[State]]</f>
        <v>609010904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609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8U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609010005</v>
      </c>
      <c r="H8748" s="134">
        <f>Systematic[[#This Row],[SampleVariableLabel]]+100*Systematic[[#This Row],[State]]</f>
        <v>609011005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609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9Rot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609010006</v>
      </c>
      <c r="H8749" s="134">
        <f>Systematic[[#This Row],[SampleVariableLabel]]+100*Systematic[[#This Row],[State]]</f>
        <v>609011106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609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10Ama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609010001</v>
      </c>
      <c r="H8750" s="134">
        <f>Systematic[[#This Row],[SampleVariableLabel]]+100*Systematic[[#This Row],[State]]</f>
        <v>609011201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610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0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610010002</v>
      </c>
      <c r="H8751" s="134">
        <f>Systematic[[#This Row],[SampleVariableLabel]]+100*Systematic[[#This Row],[State]]</f>
        <v>610010002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610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1D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610010003</v>
      </c>
      <c r="H8752" s="134">
        <f>Systematic[[#This Row],[SampleVariableLabel]]+100*Systematic[[#This Row],[State]]</f>
        <v>610010103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610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(M.1)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610010004</v>
      </c>
      <c r="H8753" s="134">
        <f>Systematic[[#This Row],[SampleVariableLabel]]+100*Systematic[[#This Row],[State]]</f>
        <v>610010204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610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2Oct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610010005</v>
      </c>
      <c r="H8754" s="134">
        <f>Systematic[[#This Row],[SampleVariableLabel]]+100*Systematic[[#This Row],[State]]</f>
        <v>610010305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610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3M2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610010006</v>
      </c>
      <c r="H8755" s="134">
        <f>Systematic[[#This Row],[SampleVariableLabel]]+100*Systematic[[#This Row],[State]]</f>
        <v>610010406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610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M(c)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610010001</v>
      </c>
      <c r="H8756" s="134">
        <f>Systematic[[#This Row],[SampleVariableLabel]]+100*Systematic[[#This Row],[State]]</f>
        <v>610010501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610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4P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610010002</v>
      </c>
      <c r="H8757" s="134">
        <f>Systematic[[#This Row],[SampleVariableLabel]]+100*Systematic[[#This Row],[State]]</f>
        <v>610010602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610</v>
      </c>
      <c r="B8758" s="1">
        <f>IF(C8758=0,IF(B8757=Protocol!$V$20,1,B8757+1),B8757)</f>
        <v>1</v>
      </c>
      <c r="C8758" s="1">
        <f>IF(C8757+1=Protocol!$V$21,0,C8757+1)</f>
        <v>7</v>
      </c>
      <c r="D8758" s="1">
        <f t="shared" si="289"/>
        <v>3</v>
      </c>
      <c r="E8758" s="1" t="str">
        <f>INDEX(Protocol[Mark],MATCH(C8758,Protocol[Step],0))</f>
        <v>5G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610010003</v>
      </c>
      <c r="H8758" s="134">
        <f>Systematic[[#This Row],[SampleVariableLabel]]+100*Systematic[[#This Row],[State]]</f>
        <v>610010703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610</v>
      </c>
      <c r="B8759" s="1">
        <f>IF(C8759=0,IF(B8758=Protocol!$V$20,1,B8758+1),B8758)</f>
        <v>1</v>
      </c>
      <c r="C8759" s="1">
        <f>IF(C8758+1=Protocol!$V$21,0,C8758+1)</f>
        <v>8</v>
      </c>
      <c r="D8759" s="1">
        <f t="shared" si="289"/>
        <v>4</v>
      </c>
      <c r="E8759" s="1" t="str">
        <f>INDEX(Protocol[Mark],MATCH(C8759,Protocol[Step],0))</f>
        <v>6S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610010004</v>
      </c>
      <c r="H8759" s="134">
        <f>Systematic[[#This Row],[SampleVariableLabel]]+100*Systematic[[#This Row],[State]]</f>
        <v>610010804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610</v>
      </c>
      <c r="B8760" s="1">
        <f>IF(C8760=0,IF(B8759=Protocol!$V$20,1,B8759+1),B8759)</f>
        <v>1</v>
      </c>
      <c r="C8760" s="1">
        <f>IF(C8759+1=Protocol!$V$21,0,C8759+1)</f>
        <v>9</v>
      </c>
      <c r="D8760" s="1">
        <f t="shared" si="289"/>
        <v>5</v>
      </c>
      <c r="E8760" s="1" t="str">
        <f>INDEX(Protocol[Mark],MATCH(C8760,Protocol[Step],0))</f>
        <v>7Gp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610010005</v>
      </c>
      <c r="H8760" s="134">
        <f>Systematic[[#This Row],[SampleVariableLabel]]+100*Systematic[[#This Row],[State]]</f>
        <v>610010905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610</v>
      </c>
      <c r="B8761" s="1">
        <f>IF(C8761=0,IF(B8760=Protocol!$V$20,1,B8760+1),B8760)</f>
        <v>1</v>
      </c>
      <c r="C8761" s="1">
        <f>IF(C8760+1=Protocol!$V$21,0,C8760+1)</f>
        <v>10</v>
      </c>
      <c r="D8761" s="1">
        <f t="shared" si="289"/>
        <v>6</v>
      </c>
      <c r="E8761" s="1" t="str">
        <f>INDEX(Protocol[Mark],MATCH(C8761,Protocol[Step],0))</f>
        <v>8U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610010006</v>
      </c>
      <c r="H8761" s="134">
        <f>Systematic[[#This Row],[SampleVariableLabel]]+100*Systematic[[#This Row],[State]]</f>
        <v>610011006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610</v>
      </c>
      <c r="B8762" s="1">
        <f>IF(C8762=0,IF(B8761=Protocol!$V$20,1,B8761+1),B8761)</f>
        <v>1</v>
      </c>
      <c r="C8762" s="1">
        <f>IF(C8761+1=Protocol!$V$21,0,C8761+1)</f>
        <v>11</v>
      </c>
      <c r="D8762" s="1">
        <f t="shared" si="289"/>
        <v>1</v>
      </c>
      <c r="E8762" s="1" t="str">
        <f>INDEX(Protocol[Mark],MATCH(C8762,Protocol[Step],0))</f>
        <v>9Rot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610010001</v>
      </c>
      <c r="H8762" s="134">
        <f>Systematic[[#This Row],[SampleVariableLabel]]+100*Systematic[[#This Row],[State]]</f>
        <v>610011101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610</v>
      </c>
      <c r="B8763" s="1">
        <f>IF(C8763=0,IF(B8762=Protocol!$V$20,1,B8762+1),B8762)</f>
        <v>1</v>
      </c>
      <c r="C8763" s="1">
        <f>IF(C8762+1=Protocol!$V$21,0,C8762+1)</f>
        <v>12</v>
      </c>
      <c r="D8763" s="1">
        <f t="shared" si="289"/>
        <v>2</v>
      </c>
      <c r="E8763" s="1" t="str">
        <f>INDEX(Protocol[Mark],MATCH(C8763,Protocol[Step],0))</f>
        <v>10Ama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610010002</v>
      </c>
      <c r="H8763" s="134">
        <f>Systematic[[#This Row],[SampleVariableLabel]]+100*Systematic[[#This Row],[State]]</f>
        <v>610011202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611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0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611010003</v>
      </c>
      <c r="H8764" s="134">
        <f>Systematic[[#This Row],[SampleVariableLabel]]+100*Systematic[[#This Row],[State]]</f>
        <v>611010003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611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1D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611010004</v>
      </c>
      <c r="H8765" s="134">
        <f>Systematic[[#This Row],[SampleVariableLabel]]+100*Systematic[[#This Row],[State]]</f>
        <v>611010104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611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(M.1)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611010005</v>
      </c>
      <c r="H8766" s="134">
        <f>Systematic[[#This Row],[SampleVariableLabel]]+100*Systematic[[#This Row],[State]]</f>
        <v>611010205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611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2Oct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611010006</v>
      </c>
      <c r="H8767" s="134">
        <f>Systematic[[#This Row],[SampleVariableLabel]]+100*Systematic[[#This Row],[State]]</f>
        <v>611010306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611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3M2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611010001</v>
      </c>
      <c r="H8768" s="134">
        <f>Systematic[[#This Row],[SampleVariableLabel]]+100*Systematic[[#This Row],[State]]</f>
        <v>611010401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611</v>
      </c>
      <c r="B8769" s="1">
        <f>IF(C8769=0,IF(B8768=Protocol!$V$20,1,B8768+1),B8768)</f>
        <v>1</v>
      </c>
      <c r="C8769" s="1">
        <f>IF(C8768+1=Protocol!$V$21,0,C8768+1)</f>
        <v>5</v>
      </c>
      <c r="D8769" s="1">
        <f t="shared" si="289"/>
        <v>2</v>
      </c>
      <c r="E8769" s="1" t="str">
        <f>INDEX(Protocol[Mark],MATCH(C8769,Protocol[Step],0))</f>
        <v>M(c)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611010002</v>
      </c>
      <c r="H8769" s="134">
        <f>Systematic[[#This Row],[SampleVariableLabel]]+100*Systematic[[#This Row],[State]]</f>
        <v>611010502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611</v>
      </c>
      <c r="B8770" s="1">
        <f>IF(C8770=0,IF(B8769=Protocol!$V$20,1,B8769+1),B8769)</f>
        <v>1</v>
      </c>
      <c r="C8770" s="1">
        <f>IF(C8769+1=Protocol!$V$21,0,C8769+1)</f>
        <v>6</v>
      </c>
      <c r="D8770" s="1">
        <f t="shared" si="289"/>
        <v>3</v>
      </c>
      <c r="E8770" s="1" t="str">
        <f>INDEX(Protocol[Mark],MATCH(C8770,Protocol[Step],0))</f>
        <v>4P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611010003</v>
      </c>
      <c r="H8770" s="134">
        <f>Systematic[[#This Row],[SampleVariableLabel]]+100*Systematic[[#This Row],[State]]</f>
        <v>611010603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611</v>
      </c>
      <c r="B8771" s="1">
        <f>IF(C8771=0,IF(B8770=Protocol!$V$20,1,B8770+1),B8770)</f>
        <v>1</v>
      </c>
      <c r="C8771" s="1">
        <f>IF(C8770+1=Protocol!$V$21,0,C8770+1)</f>
        <v>7</v>
      </c>
      <c r="D8771" s="1">
        <f t="shared" ref="D8771:D8834" si="291">IF(D8770=nVariables,1,D8770+1)</f>
        <v>4</v>
      </c>
      <c r="E8771" s="1" t="str">
        <f>INDEX(Protocol[Mark],MATCH(C8771,Protocol[Step],0))</f>
        <v>5G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611010004</v>
      </c>
      <c r="H8771" s="134">
        <f>Systematic[[#This Row],[SampleVariableLabel]]+100*Systematic[[#This Row],[State]]</f>
        <v>611010704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611</v>
      </c>
      <c r="B8772" s="1">
        <f>IF(C8772=0,IF(B8771=Protocol!$V$20,1,B8771+1),B8771)</f>
        <v>1</v>
      </c>
      <c r="C8772" s="1">
        <f>IF(C8771+1=Protocol!$V$21,0,C8771+1)</f>
        <v>8</v>
      </c>
      <c r="D8772" s="1">
        <f t="shared" si="291"/>
        <v>5</v>
      </c>
      <c r="E8772" s="1" t="str">
        <f>INDEX(Protocol[Mark],MATCH(C8772,Protocol[Step],0))</f>
        <v>6S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611010005</v>
      </c>
      <c r="H8772" s="134">
        <f>Systematic[[#This Row],[SampleVariableLabel]]+100*Systematic[[#This Row],[State]]</f>
        <v>611010805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611</v>
      </c>
      <c r="B8773" s="1">
        <f>IF(C8773=0,IF(B8772=Protocol!$V$20,1,B8772+1),B8772)</f>
        <v>1</v>
      </c>
      <c r="C8773" s="1">
        <f>IF(C8772+1=Protocol!$V$21,0,C8772+1)</f>
        <v>9</v>
      </c>
      <c r="D8773" s="1">
        <f t="shared" si="291"/>
        <v>6</v>
      </c>
      <c r="E8773" s="1" t="str">
        <f>INDEX(Protocol[Mark],MATCH(C8773,Protocol[Step],0))</f>
        <v>7Gp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611010006</v>
      </c>
      <c r="H8773" s="134">
        <f>Systematic[[#This Row],[SampleVariableLabel]]+100*Systematic[[#This Row],[State]]</f>
        <v>611010906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611</v>
      </c>
      <c r="B8774" s="1">
        <f>IF(C8774=0,IF(B8773=Protocol!$V$20,1,B8773+1),B8773)</f>
        <v>1</v>
      </c>
      <c r="C8774" s="1">
        <f>IF(C8773+1=Protocol!$V$21,0,C8773+1)</f>
        <v>10</v>
      </c>
      <c r="D8774" s="1">
        <f t="shared" si="291"/>
        <v>1</v>
      </c>
      <c r="E8774" s="1" t="str">
        <f>INDEX(Protocol[Mark],MATCH(C8774,Protocol[Step],0))</f>
        <v>8U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611010001</v>
      </c>
      <c r="H8774" s="134">
        <f>Systematic[[#This Row],[SampleVariableLabel]]+100*Systematic[[#This Row],[State]]</f>
        <v>611011001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611</v>
      </c>
      <c r="B8775" s="1">
        <f>IF(C8775=0,IF(B8774=Protocol!$V$20,1,B8774+1),B8774)</f>
        <v>1</v>
      </c>
      <c r="C8775" s="1">
        <f>IF(C8774+1=Protocol!$V$21,0,C8774+1)</f>
        <v>11</v>
      </c>
      <c r="D8775" s="1">
        <f t="shared" si="291"/>
        <v>2</v>
      </c>
      <c r="E8775" s="1" t="str">
        <f>INDEX(Protocol[Mark],MATCH(C8775,Protocol[Step],0))</f>
        <v>9Rot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611010002</v>
      </c>
      <c r="H8775" s="134">
        <f>Systematic[[#This Row],[SampleVariableLabel]]+100*Systematic[[#This Row],[State]]</f>
        <v>611011102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611</v>
      </c>
      <c r="B8776" s="1">
        <f>IF(C8776=0,IF(B8775=Protocol!$V$20,1,B8775+1),B8775)</f>
        <v>1</v>
      </c>
      <c r="C8776" s="1">
        <f>IF(C8775+1=Protocol!$V$21,0,C8775+1)</f>
        <v>12</v>
      </c>
      <c r="D8776" s="1">
        <f t="shared" si="291"/>
        <v>3</v>
      </c>
      <c r="E8776" s="1" t="str">
        <f>INDEX(Protocol[Mark],MATCH(C8776,Protocol[Step],0))</f>
        <v>10Ama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611010003</v>
      </c>
      <c r="H8776" s="134">
        <f>Systematic[[#This Row],[SampleVariableLabel]]+100*Systematic[[#This Row],[State]]</f>
        <v>611011203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612</v>
      </c>
      <c r="B8777" s="1">
        <f>IF(C8777=0,IF(B8776=Protocol!$V$20,1,B8776+1),B8776)</f>
        <v>1</v>
      </c>
      <c r="C8777" s="1">
        <f>IF(C8776+1=Protocol!$V$21,0,C8776+1)</f>
        <v>0</v>
      </c>
      <c r="D8777" s="1">
        <f t="shared" si="291"/>
        <v>4</v>
      </c>
      <c r="E8777" s="1" t="str">
        <f>INDEX(Protocol[Mark],MATCH(C8777,Protocol[Step],0))</f>
        <v>0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612010004</v>
      </c>
      <c r="H8777" s="134">
        <f>Systematic[[#This Row],[SampleVariableLabel]]+100*Systematic[[#This Row],[State]]</f>
        <v>612010004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612</v>
      </c>
      <c r="B8778" s="1">
        <f>IF(C8778=0,IF(B8777=Protocol!$V$20,1,B8777+1),B8777)</f>
        <v>1</v>
      </c>
      <c r="C8778" s="1">
        <f>IF(C8777+1=Protocol!$V$21,0,C8777+1)</f>
        <v>1</v>
      </c>
      <c r="D8778" s="1">
        <f t="shared" si="291"/>
        <v>5</v>
      </c>
      <c r="E8778" s="1" t="str">
        <f>INDEX(Protocol[Mark],MATCH(C8778,Protocol[Step],0))</f>
        <v>1D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612010005</v>
      </c>
      <c r="H8778" s="134">
        <f>Systematic[[#This Row],[SampleVariableLabel]]+100*Systematic[[#This Row],[State]]</f>
        <v>612010105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612</v>
      </c>
      <c r="B8779" s="1">
        <f>IF(C8779=0,IF(B8778=Protocol!$V$20,1,B8778+1),B8778)</f>
        <v>1</v>
      </c>
      <c r="C8779" s="1">
        <f>IF(C8778+1=Protocol!$V$21,0,C8778+1)</f>
        <v>2</v>
      </c>
      <c r="D8779" s="1">
        <f t="shared" si="291"/>
        <v>6</v>
      </c>
      <c r="E8779" s="1" t="str">
        <f>INDEX(Protocol[Mark],MATCH(C8779,Protocol[Step],0))</f>
        <v>(M.1)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612010006</v>
      </c>
      <c r="H8779" s="134">
        <f>Systematic[[#This Row],[SampleVariableLabel]]+100*Systematic[[#This Row],[State]]</f>
        <v>612010206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612</v>
      </c>
      <c r="B8780" s="1">
        <f>IF(C8780=0,IF(B8779=Protocol!$V$20,1,B8779+1),B8779)</f>
        <v>1</v>
      </c>
      <c r="C8780" s="1">
        <f>IF(C8779+1=Protocol!$V$21,0,C8779+1)</f>
        <v>3</v>
      </c>
      <c r="D8780" s="1">
        <f t="shared" si="291"/>
        <v>1</v>
      </c>
      <c r="E8780" s="1" t="str">
        <f>INDEX(Protocol[Mark],MATCH(C8780,Protocol[Step],0))</f>
        <v>2Oct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612010001</v>
      </c>
      <c r="H8780" s="134">
        <f>Systematic[[#This Row],[SampleVariableLabel]]+100*Systematic[[#This Row],[State]]</f>
        <v>612010301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612</v>
      </c>
      <c r="B8781" s="1">
        <f>IF(C8781=0,IF(B8780=Protocol!$V$20,1,B8780+1),B8780)</f>
        <v>1</v>
      </c>
      <c r="C8781" s="1">
        <f>IF(C8780+1=Protocol!$V$21,0,C8780+1)</f>
        <v>4</v>
      </c>
      <c r="D8781" s="1">
        <f t="shared" si="291"/>
        <v>2</v>
      </c>
      <c r="E8781" s="1" t="str">
        <f>INDEX(Protocol[Mark],MATCH(C8781,Protocol[Step],0))</f>
        <v>3M2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612010002</v>
      </c>
      <c r="H8781" s="134">
        <f>Systematic[[#This Row],[SampleVariableLabel]]+100*Systematic[[#This Row],[State]]</f>
        <v>612010402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612</v>
      </c>
      <c r="B8782" s="1">
        <f>IF(C8782=0,IF(B8781=Protocol!$V$20,1,B8781+1),B8781)</f>
        <v>1</v>
      </c>
      <c r="C8782" s="1">
        <f>IF(C8781+1=Protocol!$V$21,0,C8781+1)</f>
        <v>5</v>
      </c>
      <c r="D8782" s="1">
        <f t="shared" si="291"/>
        <v>3</v>
      </c>
      <c r="E8782" s="1" t="str">
        <f>INDEX(Protocol[Mark],MATCH(C8782,Protocol[Step],0))</f>
        <v>M(c)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612010003</v>
      </c>
      <c r="H8782" s="134">
        <f>Systematic[[#This Row],[SampleVariableLabel]]+100*Systematic[[#This Row],[State]]</f>
        <v>612010503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612</v>
      </c>
      <c r="B8783" s="1">
        <f>IF(C8783=0,IF(B8782=Protocol!$V$20,1,B8782+1),B8782)</f>
        <v>1</v>
      </c>
      <c r="C8783" s="1">
        <f>IF(C8782+1=Protocol!$V$21,0,C8782+1)</f>
        <v>6</v>
      </c>
      <c r="D8783" s="1">
        <f t="shared" si="291"/>
        <v>4</v>
      </c>
      <c r="E8783" s="1" t="str">
        <f>INDEX(Protocol[Mark],MATCH(C8783,Protocol[Step],0))</f>
        <v>4P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612010004</v>
      </c>
      <c r="H8783" s="134">
        <f>Systematic[[#This Row],[SampleVariableLabel]]+100*Systematic[[#This Row],[State]]</f>
        <v>612010604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612</v>
      </c>
      <c r="B8784" s="1">
        <f>IF(C8784=0,IF(B8783=Protocol!$V$20,1,B8783+1),B8783)</f>
        <v>1</v>
      </c>
      <c r="C8784" s="1">
        <f>IF(C8783+1=Protocol!$V$21,0,C8783+1)</f>
        <v>7</v>
      </c>
      <c r="D8784" s="1">
        <f t="shared" si="291"/>
        <v>5</v>
      </c>
      <c r="E8784" s="1" t="str">
        <f>INDEX(Protocol[Mark],MATCH(C8784,Protocol[Step],0))</f>
        <v>5G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612010005</v>
      </c>
      <c r="H8784" s="134">
        <f>Systematic[[#This Row],[SampleVariableLabel]]+100*Systematic[[#This Row],[State]]</f>
        <v>612010705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612</v>
      </c>
      <c r="B8785" s="1">
        <f>IF(C8785=0,IF(B8784=Protocol!$V$20,1,B8784+1),B8784)</f>
        <v>1</v>
      </c>
      <c r="C8785" s="1">
        <f>IF(C8784+1=Protocol!$V$21,0,C8784+1)</f>
        <v>8</v>
      </c>
      <c r="D8785" s="1">
        <f t="shared" si="291"/>
        <v>6</v>
      </c>
      <c r="E8785" s="1" t="str">
        <f>INDEX(Protocol[Mark],MATCH(C8785,Protocol[Step],0))</f>
        <v>6S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612010006</v>
      </c>
      <c r="H8785" s="134">
        <f>Systematic[[#This Row],[SampleVariableLabel]]+100*Systematic[[#This Row],[State]]</f>
        <v>612010806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612</v>
      </c>
      <c r="B8786" s="1">
        <f>IF(C8786=0,IF(B8785=Protocol!$V$20,1,B8785+1),B8785)</f>
        <v>1</v>
      </c>
      <c r="C8786" s="1">
        <f>IF(C8785+1=Protocol!$V$21,0,C8785+1)</f>
        <v>9</v>
      </c>
      <c r="D8786" s="1">
        <f t="shared" si="291"/>
        <v>1</v>
      </c>
      <c r="E8786" s="1" t="str">
        <f>INDEX(Protocol[Mark],MATCH(C8786,Protocol[Step],0))</f>
        <v>7Gp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612010001</v>
      </c>
      <c r="H8786" s="134">
        <f>Systematic[[#This Row],[SampleVariableLabel]]+100*Systematic[[#This Row],[State]]</f>
        <v>612010901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612</v>
      </c>
      <c r="B8787" s="1">
        <f>IF(C8787=0,IF(B8786=Protocol!$V$20,1,B8786+1),B8786)</f>
        <v>1</v>
      </c>
      <c r="C8787" s="1">
        <f>IF(C8786+1=Protocol!$V$21,0,C8786+1)</f>
        <v>10</v>
      </c>
      <c r="D8787" s="1">
        <f t="shared" si="291"/>
        <v>2</v>
      </c>
      <c r="E8787" s="1" t="str">
        <f>INDEX(Protocol[Mark],MATCH(C8787,Protocol[Step],0))</f>
        <v>8U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612010002</v>
      </c>
      <c r="H8787" s="134">
        <f>Systematic[[#This Row],[SampleVariableLabel]]+100*Systematic[[#This Row],[State]]</f>
        <v>612011002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612</v>
      </c>
      <c r="B8788" s="1">
        <f>IF(C8788=0,IF(B8787=Protocol!$V$20,1,B8787+1),B8787)</f>
        <v>1</v>
      </c>
      <c r="C8788" s="1">
        <f>IF(C8787+1=Protocol!$V$21,0,C8787+1)</f>
        <v>11</v>
      </c>
      <c r="D8788" s="1">
        <f t="shared" si="291"/>
        <v>3</v>
      </c>
      <c r="E8788" s="1" t="str">
        <f>INDEX(Protocol[Mark],MATCH(C8788,Protocol[Step],0))</f>
        <v>9Rot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612010003</v>
      </c>
      <c r="H8788" s="134">
        <f>Systematic[[#This Row],[SampleVariableLabel]]+100*Systematic[[#This Row],[State]]</f>
        <v>612011103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612</v>
      </c>
      <c r="B8789" s="1">
        <f>IF(C8789=0,IF(B8788=Protocol!$V$20,1,B8788+1),B8788)</f>
        <v>1</v>
      </c>
      <c r="C8789" s="1">
        <f>IF(C8788+1=Protocol!$V$21,0,C8788+1)</f>
        <v>12</v>
      </c>
      <c r="D8789" s="1">
        <f t="shared" si="291"/>
        <v>4</v>
      </c>
      <c r="E8789" s="1" t="str">
        <f>INDEX(Protocol[Mark],MATCH(C8789,Protocol[Step],0))</f>
        <v>10Ama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612010004</v>
      </c>
      <c r="H8789" s="134">
        <f>Systematic[[#This Row],[SampleVariableLabel]]+100*Systematic[[#This Row],[State]]</f>
        <v>612011204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613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0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613010005</v>
      </c>
      <c r="H8790" s="134">
        <f>Systematic[[#This Row],[SampleVariableLabel]]+100*Systematic[[#This Row],[State]]</f>
        <v>613010005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613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1D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613010006</v>
      </c>
      <c r="H8791" s="134">
        <f>Systematic[[#This Row],[SampleVariableLabel]]+100*Systematic[[#This Row],[State]]</f>
        <v>613010106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613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(M.1)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613010001</v>
      </c>
      <c r="H8792" s="134">
        <f>Systematic[[#This Row],[SampleVariableLabel]]+100*Systematic[[#This Row],[State]]</f>
        <v>613010201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613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2Oct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613010002</v>
      </c>
      <c r="H8793" s="134">
        <f>Systematic[[#This Row],[SampleVariableLabel]]+100*Systematic[[#This Row],[State]]</f>
        <v>613010302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613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3M2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613010003</v>
      </c>
      <c r="H8794" s="134">
        <f>Systematic[[#This Row],[SampleVariableLabel]]+100*Systematic[[#This Row],[State]]</f>
        <v>613010403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613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M(c)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613010004</v>
      </c>
      <c r="H8795" s="134">
        <f>Systematic[[#This Row],[SampleVariableLabel]]+100*Systematic[[#This Row],[State]]</f>
        <v>613010504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613</v>
      </c>
      <c r="B8796" s="1">
        <f>IF(C8796=0,IF(B8795=Protocol!$V$20,1,B8795+1),B8795)</f>
        <v>1</v>
      </c>
      <c r="C8796" s="1">
        <f>IF(C8795+1=Protocol!$V$21,0,C8795+1)</f>
        <v>6</v>
      </c>
      <c r="D8796" s="1">
        <f t="shared" si="291"/>
        <v>5</v>
      </c>
      <c r="E8796" s="1" t="str">
        <f>INDEX(Protocol[Mark],MATCH(C8796,Protocol[Step],0))</f>
        <v>4P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613010005</v>
      </c>
      <c r="H8796" s="134">
        <f>Systematic[[#This Row],[SampleVariableLabel]]+100*Systematic[[#This Row],[State]]</f>
        <v>613010605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613</v>
      </c>
      <c r="B8797" s="1">
        <f>IF(C8797=0,IF(B8796=Protocol!$V$20,1,B8796+1),B8796)</f>
        <v>1</v>
      </c>
      <c r="C8797" s="1">
        <f>IF(C8796+1=Protocol!$V$21,0,C8796+1)</f>
        <v>7</v>
      </c>
      <c r="D8797" s="1">
        <f t="shared" si="291"/>
        <v>6</v>
      </c>
      <c r="E8797" s="1" t="str">
        <f>INDEX(Protocol[Mark],MATCH(C8797,Protocol[Step],0))</f>
        <v>5G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613010006</v>
      </c>
      <c r="H8797" s="134">
        <f>Systematic[[#This Row],[SampleVariableLabel]]+100*Systematic[[#This Row],[State]]</f>
        <v>613010706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613</v>
      </c>
      <c r="B8798" s="1">
        <f>IF(C8798=0,IF(B8797=Protocol!$V$20,1,B8797+1),B8797)</f>
        <v>1</v>
      </c>
      <c r="C8798" s="1">
        <f>IF(C8797+1=Protocol!$V$21,0,C8797+1)</f>
        <v>8</v>
      </c>
      <c r="D8798" s="1">
        <f t="shared" si="291"/>
        <v>1</v>
      </c>
      <c r="E8798" s="1" t="str">
        <f>INDEX(Protocol[Mark],MATCH(C8798,Protocol[Step],0))</f>
        <v>6S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613010001</v>
      </c>
      <c r="H8798" s="134">
        <f>Systematic[[#This Row],[SampleVariableLabel]]+100*Systematic[[#This Row],[State]]</f>
        <v>613010801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613</v>
      </c>
      <c r="B8799" s="1">
        <f>IF(C8799=0,IF(B8798=Protocol!$V$20,1,B8798+1),B8798)</f>
        <v>1</v>
      </c>
      <c r="C8799" s="1">
        <f>IF(C8798+1=Protocol!$V$21,0,C8798+1)</f>
        <v>9</v>
      </c>
      <c r="D8799" s="1">
        <f t="shared" si="291"/>
        <v>2</v>
      </c>
      <c r="E8799" s="1" t="str">
        <f>INDEX(Protocol[Mark],MATCH(C8799,Protocol[Step],0))</f>
        <v>7Gp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613010002</v>
      </c>
      <c r="H8799" s="134">
        <f>Systematic[[#This Row],[SampleVariableLabel]]+100*Systematic[[#This Row],[State]]</f>
        <v>613010902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613</v>
      </c>
      <c r="B8800" s="1">
        <f>IF(C8800=0,IF(B8799=Protocol!$V$20,1,B8799+1),B8799)</f>
        <v>1</v>
      </c>
      <c r="C8800" s="1">
        <f>IF(C8799+1=Protocol!$V$21,0,C8799+1)</f>
        <v>10</v>
      </c>
      <c r="D8800" s="1">
        <f t="shared" si="291"/>
        <v>3</v>
      </c>
      <c r="E8800" s="1" t="str">
        <f>INDEX(Protocol[Mark],MATCH(C8800,Protocol[Step],0))</f>
        <v>8U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613010003</v>
      </c>
      <c r="H8800" s="134">
        <f>Systematic[[#This Row],[SampleVariableLabel]]+100*Systematic[[#This Row],[State]]</f>
        <v>613011003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613</v>
      </c>
      <c r="B8801" s="1">
        <f>IF(C8801=0,IF(B8800=Protocol!$V$20,1,B8800+1),B8800)</f>
        <v>1</v>
      </c>
      <c r="C8801" s="1">
        <f>IF(C8800+1=Protocol!$V$21,0,C8800+1)</f>
        <v>11</v>
      </c>
      <c r="D8801" s="1">
        <f t="shared" si="291"/>
        <v>4</v>
      </c>
      <c r="E8801" s="1" t="str">
        <f>INDEX(Protocol[Mark],MATCH(C8801,Protocol[Step],0))</f>
        <v>9Rot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613010004</v>
      </c>
      <c r="H8801" s="134">
        <f>Systematic[[#This Row],[SampleVariableLabel]]+100*Systematic[[#This Row],[State]]</f>
        <v>613011104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613</v>
      </c>
      <c r="B8802" s="1">
        <f>IF(C8802=0,IF(B8801=Protocol!$V$20,1,B8801+1),B8801)</f>
        <v>1</v>
      </c>
      <c r="C8802" s="1">
        <f>IF(C8801+1=Protocol!$V$21,0,C8801+1)</f>
        <v>12</v>
      </c>
      <c r="D8802" s="1">
        <f t="shared" si="291"/>
        <v>5</v>
      </c>
      <c r="E8802" s="1" t="str">
        <f>INDEX(Protocol[Mark],MATCH(C8802,Protocol[Step],0))</f>
        <v>10Ama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613010005</v>
      </c>
      <c r="H8802" s="134">
        <f>Systematic[[#This Row],[SampleVariableLabel]]+100*Systematic[[#This Row],[State]]</f>
        <v>613011205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614</v>
      </c>
      <c r="B8803" s="1">
        <f>IF(C8803=0,IF(B8802=Protocol!$V$20,1,B8802+1),B8802)</f>
        <v>1</v>
      </c>
      <c r="C8803" s="1">
        <f>IF(C8802+1=Protocol!$V$21,0,C8802+1)</f>
        <v>0</v>
      </c>
      <c r="D8803" s="1">
        <f t="shared" si="291"/>
        <v>6</v>
      </c>
      <c r="E8803" s="1" t="str">
        <f>INDEX(Protocol[Mark],MATCH(C8803,Protocol[Step],0))</f>
        <v>0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614010006</v>
      </c>
      <c r="H8803" s="134">
        <f>Systematic[[#This Row],[SampleVariableLabel]]+100*Systematic[[#This Row],[State]]</f>
        <v>614010006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614</v>
      </c>
      <c r="B8804" s="1">
        <f>IF(C8804=0,IF(B8803=Protocol!$V$20,1,B8803+1),B8803)</f>
        <v>1</v>
      </c>
      <c r="C8804" s="1">
        <f>IF(C8803+1=Protocol!$V$21,0,C8803+1)</f>
        <v>1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614010001</v>
      </c>
      <c r="H8804" s="134">
        <f>Systematic[[#This Row],[SampleVariableLabel]]+100*Systematic[[#This Row],[State]]</f>
        <v>614010101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614</v>
      </c>
      <c r="B8805" s="1">
        <f>IF(C8805=0,IF(B8804=Protocol!$V$20,1,B8804+1),B8804)</f>
        <v>1</v>
      </c>
      <c r="C8805" s="1">
        <f>IF(C8804+1=Protocol!$V$21,0,C8804+1)</f>
        <v>2</v>
      </c>
      <c r="D8805" s="1">
        <f t="shared" si="291"/>
        <v>2</v>
      </c>
      <c r="E8805" s="1" t="str">
        <f>INDEX(Protocol[Mark],MATCH(C8805,Protocol[Step],0))</f>
        <v>(M.1)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614010002</v>
      </c>
      <c r="H8805" s="134">
        <f>Systematic[[#This Row],[SampleVariableLabel]]+100*Systematic[[#This Row],[State]]</f>
        <v>614010202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614</v>
      </c>
      <c r="B8806" s="1">
        <f>IF(C8806=0,IF(B8805=Protocol!$V$20,1,B8805+1),B8805)</f>
        <v>1</v>
      </c>
      <c r="C8806" s="1">
        <f>IF(C8805+1=Protocol!$V$21,0,C8805+1)</f>
        <v>3</v>
      </c>
      <c r="D8806" s="1">
        <f t="shared" si="291"/>
        <v>3</v>
      </c>
      <c r="E8806" s="1" t="str">
        <f>INDEX(Protocol[Mark],MATCH(C8806,Protocol[Step],0))</f>
        <v>2Oct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614010003</v>
      </c>
      <c r="H8806" s="134">
        <f>Systematic[[#This Row],[SampleVariableLabel]]+100*Systematic[[#This Row],[State]]</f>
        <v>614010303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614</v>
      </c>
      <c r="B8807" s="1">
        <f>IF(C8807=0,IF(B8806=Protocol!$V$20,1,B8806+1),B8806)</f>
        <v>1</v>
      </c>
      <c r="C8807" s="1">
        <f>IF(C8806+1=Protocol!$V$21,0,C8806+1)</f>
        <v>4</v>
      </c>
      <c r="D8807" s="1">
        <f t="shared" si="291"/>
        <v>4</v>
      </c>
      <c r="E8807" s="1" t="str">
        <f>INDEX(Protocol[Mark],MATCH(C8807,Protocol[Step],0))</f>
        <v>3M2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614010004</v>
      </c>
      <c r="H8807" s="134">
        <f>Systematic[[#This Row],[SampleVariableLabel]]+100*Systematic[[#This Row],[State]]</f>
        <v>614010404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614</v>
      </c>
      <c r="B8808" s="1">
        <f>IF(C8808=0,IF(B8807=Protocol!$V$20,1,B8807+1),B8807)</f>
        <v>1</v>
      </c>
      <c r="C8808" s="1">
        <f>IF(C8807+1=Protocol!$V$21,0,C8807+1)</f>
        <v>5</v>
      </c>
      <c r="D8808" s="1">
        <f t="shared" si="291"/>
        <v>5</v>
      </c>
      <c r="E8808" s="1" t="str">
        <f>INDEX(Protocol[Mark],MATCH(C8808,Protocol[Step],0))</f>
        <v>M(c)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614010005</v>
      </c>
      <c r="H8808" s="134">
        <f>Systematic[[#This Row],[SampleVariableLabel]]+100*Systematic[[#This Row],[State]]</f>
        <v>614010505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614</v>
      </c>
      <c r="B8809" s="1">
        <f>IF(C8809=0,IF(B8808=Protocol!$V$20,1,B8808+1),B8808)</f>
        <v>1</v>
      </c>
      <c r="C8809" s="1">
        <f>IF(C8808+1=Protocol!$V$21,0,C8808+1)</f>
        <v>6</v>
      </c>
      <c r="D8809" s="1">
        <f t="shared" si="291"/>
        <v>6</v>
      </c>
      <c r="E8809" s="1" t="str">
        <f>INDEX(Protocol[Mark],MATCH(C8809,Protocol[Step],0))</f>
        <v>4P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614010006</v>
      </c>
      <c r="H8809" s="134">
        <f>Systematic[[#This Row],[SampleVariableLabel]]+100*Systematic[[#This Row],[State]]</f>
        <v>614010606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614</v>
      </c>
      <c r="B8810" s="1">
        <f>IF(C8810=0,IF(B8809=Protocol!$V$20,1,B8809+1),B8809)</f>
        <v>1</v>
      </c>
      <c r="C8810" s="1">
        <f>IF(C8809+1=Protocol!$V$21,0,C8809+1)</f>
        <v>7</v>
      </c>
      <c r="D8810" s="1">
        <f t="shared" si="291"/>
        <v>1</v>
      </c>
      <c r="E8810" s="1" t="str">
        <f>INDEX(Protocol[Mark],MATCH(C8810,Protocol[Step],0))</f>
        <v>5G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614010001</v>
      </c>
      <c r="H8810" s="134">
        <f>Systematic[[#This Row],[SampleVariableLabel]]+100*Systematic[[#This Row],[State]]</f>
        <v>614010701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614</v>
      </c>
      <c r="B8811" s="1">
        <f>IF(C8811=0,IF(B8810=Protocol!$V$20,1,B8810+1),B8810)</f>
        <v>1</v>
      </c>
      <c r="C8811" s="1">
        <f>IF(C8810+1=Protocol!$V$21,0,C8810+1)</f>
        <v>8</v>
      </c>
      <c r="D8811" s="1">
        <f t="shared" si="291"/>
        <v>2</v>
      </c>
      <c r="E8811" s="1" t="str">
        <f>INDEX(Protocol[Mark],MATCH(C8811,Protocol[Step],0))</f>
        <v>6S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614010002</v>
      </c>
      <c r="H8811" s="134">
        <f>Systematic[[#This Row],[SampleVariableLabel]]+100*Systematic[[#This Row],[State]]</f>
        <v>614010802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614</v>
      </c>
      <c r="B8812" s="1">
        <f>IF(C8812=0,IF(B8811=Protocol!$V$20,1,B8811+1),B8811)</f>
        <v>1</v>
      </c>
      <c r="C8812" s="1">
        <f>IF(C8811+1=Protocol!$V$21,0,C8811+1)</f>
        <v>9</v>
      </c>
      <c r="D8812" s="1">
        <f t="shared" si="291"/>
        <v>3</v>
      </c>
      <c r="E8812" s="1" t="str">
        <f>INDEX(Protocol[Mark],MATCH(C8812,Protocol[Step],0))</f>
        <v>7Gp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614010003</v>
      </c>
      <c r="H8812" s="134">
        <f>Systematic[[#This Row],[SampleVariableLabel]]+100*Systematic[[#This Row],[State]]</f>
        <v>614010903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614</v>
      </c>
      <c r="B8813" s="1">
        <f>IF(C8813=0,IF(B8812=Protocol!$V$20,1,B8812+1),B8812)</f>
        <v>1</v>
      </c>
      <c r="C8813" s="1">
        <f>IF(C8812+1=Protocol!$V$21,0,C8812+1)</f>
        <v>10</v>
      </c>
      <c r="D8813" s="1">
        <f t="shared" si="291"/>
        <v>4</v>
      </c>
      <c r="E8813" s="1" t="str">
        <f>INDEX(Protocol[Mark],MATCH(C8813,Protocol[Step],0))</f>
        <v>8U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614010004</v>
      </c>
      <c r="H8813" s="134">
        <f>Systematic[[#This Row],[SampleVariableLabel]]+100*Systematic[[#This Row],[State]]</f>
        <v>614011004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614</v>
      </c>
      <c r="B8814" s="1">
        <f>IF(C8814=0,IF(B8813=Protocol!$V$20,1,B8813+1),B8813)</f>
        <v>1</v>
      </c>
      <c r="C8814" s="1">
        <f>IF(C8813+1=Protocol!$V$21,0,C8813+1)</f>
        <v>11</v>
      </c>
      <c r="D8814" s="1">
        <f t="shared" si="291"/>
        <v>5</v>
      </c>
      <c r="E8814" s="1" t="str">
        <f>INDEX(Protocol[Mark],MATCH(C8814,Protocol[Step],0))</f>
        <v>9Rot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614010005</v>
      </c>
      <c r="H8814" s="134">
        <f>Systematic[[#This Row],[SampleVariableLabel]]+100*Systematic[[#This Row],[State]]</f>
        <v>614011105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614</v>
      </c>
      <c r="B8815" s="1">
        <f>IF(C8815=0,IF(B8814=Protocol!$V$20,1,B8814+1),B8814)</f>
        <v>1</v>
      </c>
      <c r="C8815" s="1">
        <f>IF(C8814+1=Protocol!$V$21,0,C8814+1)</f>
        <v>12</v>
      </c>
      <c r="D8815" s="1">
        <f t="shared" si="291"/>
        <v>6</v>
      </c>
      <c r="E8815" s="1" t="str">
        <f>INDEX(Protocol[Mark],MATCH(C8815,Protocol[Step],0))</f>
        <v>10Ama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614010006</v>
      </c>
      <c r="H8815" s="134">
        <f>Systematic[[#This Row],[SampleVariableLabel]]+100*Systematic[[#This Row],[State]]</f>
        <v>614011206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615</v>
      </c>
      <c r="B8816" s="1">
        <f>IF(C8816=0,IF(B8815=Protocol!$V$20,1,B8815+1),B8815)</f>
        <v>1</v>
      </c>
      <c r="C8816" s="1">
        <f>IF(C8815+1=Protocol!$V$21,0,C8815+1)</f>
        <v>0</v>
      </c>
      <c r="D8816" s="1">
        <f t="shared" si="291"/>
        <v>1</v>
      </c>
      <c r="E8816" s="1" t="str">
        <f>INDEX(Protocol[Mark],MATCH(C8816,Protocol[Step],0))</f>
        <v>0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615010001</v>
      </c>
      <c r="H8816" s="134">
        <f>Systematic[[#This Row],[SampleVariableLabel]]+100*Systematic[[#This Row],[State]]</f>
        <v>615010001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615</v>
      </c>
      <c r="B8817" s="1">
        <f>IF(C8817=0,IF(B8816=Protocol!$V$20,1,B8816+1),B8816)</f>
        <v>1</v>
      </c>
      <c r="C8817" s="1">
        <f>IF(C8816+1=Protocol!$V$21,0,C8816+1)</f>
        <v>1</v>
      </c>
      <c r="D8817" s="1">
        <f t="shared" si="291"/>
        <v>2</v>
      </c>
      <c r="E8817" s="1" t="str">
        <f>INDEX(Protocol[Mark],MATCH(C8817,Protocol[Step],0))</f>
        <v>1D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615010002</v>
      </c>
      <c r="H8817" s="134">
        <f>Systematic[[#This Row],[SampleVariableLabel]]+100*Systematic[[#This Row],[State]]</f>
        <v>615010102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615</v>
      </c>
      <c r="B8818" s="1">
        <f>IF(C8818=0,IF(B8817=Protocol!$V$20,1,B8817+1),B8817)</f>
        <v>1</v>
      </c>
      <c r="C8818" s="1">
        <f>IF(C8817+1=Protocol!$V$21,0,C8817+1)</f>
        <v>2</v>
      </c>
      <c r="D8818" s="1">
        <f t="shared" si="291"/>
        <v>3</v>
      </c>
      <c r="E8818" s="1" t="str">
        <f>INDEX(Protocol[Mark],MATCH(C8818,Protocol[Step],0))</f>
        <v>(M.1)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615010003</v>
      </c>
      <c r="H8818" s="134">
        <f>Systematic[[#This Row],[SampleVariableLabel]]+100*Systematic[[#This Row],[State]]</f>
        <v>615010203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615</v>
      </c>
      <c r="B8819" s="1">
        <f>IF(C8819=0,IF(B8818=Protocol!$V$20,1,B8818+1),B8818)</f>
        <v>1</v>
      </c>
      <c r="C8819" s="1">
        <f>IF(C8818+1=Protocol!$V$21,0,C8818+1)</f>
        <v>3</v>
      </c>
      <c r="D8819" s="1">
        <f t="shared" si="291"/>
        <v>4</v>
      </c>
      <c r="E8819" s="1" t="str">
        <f>INDEX(Protocol[Mark],MATCH(C8819,Protocol[Step],0))</f>
        <v>2Oct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615010004</v>
      </c>
      <c r="H8819" s="134">
        <f>Systematic[[#This Row],[SampleVariableLabel]]+100*Systematic[[#This Row],[State]]</f>
        <v>615010304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615</v>
      </c>
      <c r="B8820" s="1">
        <f>IF(C8820=0,IF(B8819=Protocol!$V$20,1,B8819+1),B8819)</f>
        <v>1</v>
      </c>
      <c r="C8820" s="1">
        <f>IF(C8819+1=Protocol!$V$21,0,C8819+1)</f>
        <v>4</v>
      </c>
      <c r="D8820" s="1">
        <f t="shared" si="291"/>
        <v>5</v>
      </c>
      <c r="E8820" s="1" t="str">
        <f>INDEX(Protocol[Mark],MATCH(C8820,Protocol[Step],0))</f>
        <v>3M2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615010005</v>
      </c>
      <c r="H8820" s="134">
        <f>Systematic[[#This Row],[SampleVariableLabel]]+100*Systematic[[#This Row],[State]]</f>
        <v>615010405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615</v>
      </c>
      <c r="B8821" s="1">
        <f>IF(C8821=0,IF(B8820=Protocol!$V$20,1,B8820+1),B8820)</f>
        <v>1</v>
      </c>
      <c r="C8821" s="1">
        <f>IF(C8820+1=Protocol!$V$21,0,C8820+1)</f>
        <v>5</v>
      </c>
      <c r="D8821" s="1">
        <f t="shared" si="291"/>
        <v>6</v>
      </c>
      <c r="E8821" s="1" t="str">
        <f>INDEX(Protocol[Mark],MATCH(C8821,Protocol[Step],0))</f>
        <v>M(c)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615010006</v>
      </c>
      <c r="H8821" s="134">
        <f>Systematic[[#This Row],[SampleVariableLabel]]+100*Systematic[[#This Row],[State]]</f>
        <v>615010506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615</v>
      </c>
      <c r="B8822" s="1">
        <f>IF(C8822=0,IF(B8821=Protocol!$V$20,1,B8821+1),B8821)</f>
        <v>1</v>
      </c>
      <c r="C8822" s="1">
        <f>IF(C8821+1=Protocol!$V$21,0,C8821+1)</f>
        <v>6</v>
      </c>
      <c r="D8822" s="1">
        <f t="shared" si="291"/>
        <v>1</v>
      </c>
      <c r="E8822" s="1" t="str">
        <f>INDEX(Protocol[Mark],MATCH(C8822,Protocol[Step],0))</f>
        <v>4P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615010001</v>
      </c>
      <c r="H8822" s="134">
        <f>Systematic[[#This Row],[SampleVariableLabel]]+100*Systematic[[#This Row],[State]]</f>
        <v>615010601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615</v>
      </c>
      <c r="B8823" s="1">
        <f>IF(C8823=0,IF(B8822=Protocol!$V$20,1,B8822+1),B8822)</f>
        <v>1</v>
      </c>
      <c r="C8823" s="1">
        <f>IF(C8822+1=Protocol!$V$21,0,C8822+1)</f>
        <v>7</v>
      </c>
      <c r="D8823" s="1">
        <f t="shared" si="291"/>
        <v>2</v>
      </c>
      <c r="E8823" s="1" t="str">
        <f>INDEX(Protocol[Mark],MATCH(C8823,Protocol[Step],0))</f>
        <v>5G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615010002</v>
      </c>
      <c r="H8823" s="134">
        <f>Systematic[[#This Row],[SampleVariableLabel]]+100*Systematic[[#This Row],[State]]</f>
        <v>615010702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615</v>
      </c>
      <c r="B8824" s="1">
        <f>IF(C8824=0,IF(B8823=Protocol!$V$20,1,B8823+1),B8823)</f>
        <v>1</v>
      </c>
      <c r="C8824" s="1">
        <f>IF(C8823+1=Protocol!$V$21,0,C8823+1)</f>
        <v>8</v>
      </c>
      <c r="D8824" s="1">
        <f t="shared" si="291"/>
        <v>3</v>
      </c>
      <c r="E8824" s="1" t="str">
        <f>INDEX(Protocol[Mark],MATCH(C8824,Protocol[Step],0))</f>
        <v>6S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615010003</v>
      </c>
      <c r="H8824" s="134">
        <f>Systematic[[#This Row],[SampleVariableLabel]]+100*Systematic[[#This Row],[State]]</f>
        <v>615010803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615</v>
      </c>
      <c r="B8825" s="1">
        <f>IF(C8825=0,IF(B8824=Protocol!$V$20,1,B8824+1),B8824)</f>
        <v>1</v>
      </c>
      <c r="C8825" s="1">
        <f>IF(C8824+1=Protocol!$V$21,0,C8824+1)</f>
        <v>9</v>
      </c>
      <c r="D8825" s="1">
        <f t="shared" si="291"/>
        <v>4</v>
      </c>
      <c r="E8825" s="1" t="str">
        <f>INDEX(Protocol[Mark],MATCH(C8825,Protocol[Step],0))</f>
        <v>7Gp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615010004</v>
      </c>
      <c r="H8825" s="134">
        <f>Systematic[[#This Row],[SampleVariableLabel]]+100*Systematic[[#This Row],[State]]</f>
        <v>615010904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615</v>
      </c>
      <c r="B8826" s="1">
        <f>IF(C8826=0,IF(B8825=Protocol!$V$20,1,B8825+1),B8825)</f>
        <v>1</v>
      </c>
      <c r="C8826" s="1">
        <f>IF(C8825+1=Protocol!$V$21,0,C8825+1)</f>
        <v>10</v>
      </c>
      <c r="D8826" s="1">
        <f t="shared" si="291"/>
        <v>5</v>
      </c>
      <c r="E8826" s="1" t="str">
        <f>INDEX(Protocol[Mark],MATCH(C8826,Protocol[Step],0))</f>
        <v>8U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615010005</v>
      </c>
      <c r="H8826" s="134">
        <f>Systematic[[#This Row],[SampleVariableLabel]]+100*Systematic[[#This Row],[State]]</f>
        <v>615011005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615</v>
      </c>
      <c r="B8827" s="1">
        <f>IF(C8827=0,IF(B8826=Protocol!$V$20,1,B8826+1),B8826)</f>
        <v>1</v>
      </c>
      <c r="C8827" s="1">
        <f>IF(C8826+1=Protocol!$V$21,0,C8826+1)</f>
        <v>11</v>
      </c>
      <c r="D8827" s="1">
        <f t="shared" si="291"/>
        <v>6</v>
      </c>
      <c r="E8827" s="1" t="str">
        <f>INDEX(Protocol[Mark],MATCH(C8827,Protocol[Step],0))</f>
        <v>9Rot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615010006</v>
      </c>
      <c r="H8827" s="134">
        <f>Systematic[[#This Row],[SampleVariableLabel]]+100*Systematic[[#This Row],[State]]</f>
        <v>615011106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615</v>
      </c>
      <c r="B8828" s="1">
        <f>IF(C8828=0,IF(B8827=Protocol!$V$20,1,B8827+1),B8827)</f>
        <v>1</v>
      </c>
      <c r="C8828" s="1">
        <f>IF(C8827+1=Protocol!$V$21,0,C8827+1)</f>
        <v>12</v>
      </c>
      <c r="D8828" s="1">
        <f t="shared" si="291"/>
        <v>1</v>
      </c>
      <c r="E8828" s="1" t="str">
        <f>INDEX(Protocol[Mark],MATCH(C8828,Protocol[Step],0))</f>
        <v>10Ama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615010001</v>
      </c>
      <c r="H8828" s="134">
        <f>Systematic[[#This Row],[SampleVariableLabel]]+100*Systematic[[#This Row],[State]]</f>
        <v>615011201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616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0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616010002</v>
      </c>
      <c r="H8829" s="134">
        <f>Systematic[[#This Row],[SampleVariableLabel]]+100*Systematic[[#This Row],[State]]</f>
        <v>616010002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616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616010003</v>
      </c>
      <c r="H8830" s="134">
        <f>Systematic[[#This Row],[SampleVariableLabel]]+100*Systematic[[#This Row],[State]]</f>
        <v>616010103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616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(M.1)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616010004</v>
      </c>
      <c r="H8831" s="134">
        <f>Systematic[[#This Row],[SampleVariableLabel]]+100*Systematic[[#This Row],[State]]</f>
        <v>616010204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616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2Oct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616010005</v>
      </c>
      <c r="H8832" s="134">
        <f>Systematic[[#This Row],[SampleVariableLabel]]+100*Systematic[[#This Row],[State]]</f>
        <v>616010305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616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3M2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616010006</v>
      </c>
      <c r="H8833" s="134">
        <f>Systematic[[#This Row],[SampleVariableLabel]]+100*Systematic[[#This Row],[State]]</f>
        <v>616010406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616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M(c)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616010001</v>
      </c>
      <c r="H8834" s="134">
        <f>Systematic[[#This Row],[SampleVariableLabel]]+100*Systematic[[#This Row],[State]]</f>
        <v>616010501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616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4P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616010002</v>
      </c>
      <c r="H8835" s="134">
        <f>Systematic[[#This Row],[SampleVariableLabel]]+100*Systematic[[#This Row],[State]]</f>
        <v>616010602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616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5G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616010003</v>
      </c>
      <c r="H8836" s="134">
        <f>Systematic[[#This Row],[SampleVariableLabel]]+100*Systematic[[#This Row],[State]]</f>
        <v>616010703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616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6S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616010004</v>
      </c>
      <c r="H8837" s="134">
        <f>Systematic[[#This Row],[SampleVariableLabel]]+100*Systematic[[#This Row],[State]]</f>
        <v>616010804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616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7Gp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616010005</v>
      </c>
      <c r="H8838" s="134">
        <f>Systematic[[#This Row],[SampleVariableLabel]]+100*Systematic[[#This Row],[State]]</f>
        <v>616010905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616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8U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616010006</v>
      </c>
      <c r="H8839" s="134">
        <f>Systematic[[#This Row],[SampleVariableLabel]]+100*Systematic[[#This Row],[State]]</f>
        <v>616011006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616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9Rot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616010001</v>
      </c>
      <c r="H8840" s="134">
        <f>Systematic[[#This Row],[SampleVariableLabel]]+100*Systematic[[#This Row],[State]]</f>
        <v>616011101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616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10Ama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616010002</v>
      </c>
      <c r="H8841" s="134">
        <f>Systematic[[#This Row],[SampleVariableLabel]]+100*Systematic[[#This Row],[State]]</f>
        <v>616011202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617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0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617010003</v>
      </c>
      <c r="H8842" s="134">
        <f>Systematic[[#This Row],[SampleVariableLabel]]+100*Systematic[[#This Row],[State]]</f>
        <v>617010003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617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1D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617010004</v>
      </c>
      <c r="H8843" s="134">
        <f>Systematic[[#This Row],[SampleVariableLabel]]+100*Systematic[[#This Row],[State]]</f>
        <v>617010104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617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(M.1)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617010005</v>
      </c>
      <c r="H8844" s="134">
        <f>Systematic[[#This Row],[SampleVariableLabel]]+100*Systematic[[#This Row],[State]]</f>
        <v>617010205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617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2Oct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617010006</v>
      </c>
      <c r="H8845" s="134">
        <f>Systematic[[#This Row],[SampleVariableLabel]]+100*Systematic[[#This Row],[State]]</f>
        <v>617010306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617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3M2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617010001</v>
      </c>
      <c r="H8846" s="134">
        <f>Systematic[[#This Row],[SampleVariableLabel]]+100*Systematic[[#This Row],[State]]</f>
        <v>617010401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617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M(c)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617010002</v>
      </c>
      <c r="H8847" s="134">
        <f>Systematic[[#This Row],[SampleVariableLabel]]+100*Systematic[[#This Row],[State]]</f>
        <v>617010502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617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4P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617010003</v>
      </c>
      <c r="H8848" s="134">
        <f>Systematic[[#This Row],[SampleVariableLabel]]+100*Systematic[[#This Row],[State]]</f>
        <v>617010603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617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5G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617010004</v>
      </c>
      <c r="H8849" s="134">
        <f>Systematic[[#This Row],[SampleVariableLabel]]+100*Systematic[[#This Row],[State]]</f>
        <v>617010704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617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6S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617010005</v>
      </c>
      <c r="H8850" s="134">
        <f>Systematic[[#This Row],[SampleVariableLabel]]+100*Systematic[[#This Row],[State]]</f>
        <v>617010805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617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7Gp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617010006</v>
      </c>
      <c r="H8851" s="134">
        <f>Systematic[[#This Row],[SampleVariableLabel]]+100*Systematic[[#This Row],[State]]</f>
        <v>617010906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617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8U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617010001</v>
      </c>
      <c r="H8852" s="134">
        <f>Systematic[[#This Row],[SampleVariableLabel]]+100*Systematic[[#This Row],[State]]</f>
        <v>617011001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617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9Rot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617010002</v>
      </c>
      <c r="H8853" s="134">
        <f>Systematic[[#This Row],[SampleVariableLabel]]+100*Systematic[[#This Row],[State]]</f>
        <v>617011102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617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10Ama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617010003</v>
      </c>
      <c r="H8854" s="134">
        <f>Systematic[[#This Row],[SampleVariableLabel]]+100*Systematic[[#This Row],[State]]</f>
        <v>617011203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618</v>
      </c>
      <c r="B8855" s="1">
        <f>IF(C8855=0,IF(B8854=Protocol!$V$20,1,B8854+1),B8854)</f>
        <v>1</v>
      </c>
      <c r="C8855" s="1">
        <f>IF(C8854+1=Protocol!$V$21,0,C8854+1)</f>
        <v>0</v>
      </c>
      <c r="D8855" s="1">
        <f t="shared" si="293"/>
        <v>4</v>
      </c>
      <c r="E8855" s="1" t="str">
        <f>INDEX(Protocol[Mark],MATCH(C8855,Protocol[Step],0))</f>
        <v>0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618010004</v>
      </c>
      <c r="H8855" s="134">
        <f>Systematic[[#This Row],[SampleVariableLabel]]+100*Systematic[[#This Row],[State]]</f>
        <v>618010004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618</v>
      </c>
      <c r="B8856" s="1">
        <f>IF(C8856=0,IF(B8855=Protocol!$V$20,1,B8855+1),B8855)</f>
        <v>1</v>
      </c>
      <c r="C8856" s="1">
        <f>IF(C8855+1=Protocol!$V$21,0,C8855+1)</f>
        <v>1</v>
      </c>
      <c r="D8856" s="1">
        <f t="shared" si="293"/>
        <v>5</v>
      </c>
      <c r="E8856" s="1" t="str">
        <f>INDEX(Protocol[Mark],MATCH(C8856,Protocol[Step],0))</f>
        <v>1D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618010005</v>
      </c>
      <c r="H8856" s="134">
        <f>Systematic[[#This Row],[SampleVariableLabel]]+100*Systematic[[#This Row],[State]]</f>
        <v>618010105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618</v>
      </c>
      <c r="B8857" s="1">
        <f>IF(C8857=0,IF(B8856=Protocol!$V$20,1,B8856+1),B8856)</f>
        <v>1</v>
      </c>
      <c r="C8857" s="1">
        <f>IF(C8856+1=Protocol!$V$21,0,C8856+1)</f>
        <v>2</v>
      </c>
      <c r="D8857" s="1">
        <f t="shared" si="293"/>
        <v>6</v>
      </c>
      <c r="E8857" s="1" t="str">
        <f>INDEX(Protocol[Mark],MATCH(C8857,Protocol[Step],0))</f>
        <v>(M.1)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618010006</v>
      </c>
      <c r="H8857" s="134">
        <f>Systematic[[#This Row],[SampleVariableLabel]]+100*Systematic[[#This Row],[State]]</f>
        <v>618010206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618</v>
      </c>
      <c r="B8858" s="1">
        <f>IF(C8858=0,IF(B8857=Protocol!$V$20,1,B8857+1),B8857)</f>
        <v>1</v>
      </c>
      <c r="C8858" s="1">
        <f>IF(C8857+1=Protocol!$V$21,0,C8857+1)</f>
        <v>3</v>
      </c>
      <c r="D8858" s="1">
        <f t="shared" si="293"/>
        <v>1</v>
      </c>
      <c r="E8858" s="1" t="str">
        <f>INDEX(Protocol[Mark],MATCH(C8858,Protocol[Step],0))</f>
        <v>2Oct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618010001</v>
      </c>
      <c r="H8858" s="134">
        <f>Systematic[[#This Row],[SampleVariableLabel]]+100*Systematic[[#This Row],[State]]</f>
        <v>618010301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618</v>
      </c>
      <c r="B8859" s="1">
        <f>IF(C8859=0,IF(B8858=Protocol!$V$20,1,B8858+1),B8858)</f>
        <v>1</v>
      </c>
      <c r="C8859" s="1">
        <f>IF(C8858+1=Protocol!$V$21,0,C8858+1)</f>
        <v>4</v>
      </c>
      <c r="D8859" s="1">
        <f t="shared" si="293"/>
        <v>2</v>
      </c>
      <c r="E8859" s="1" t="str">
        <f>INDEX(Protocol[Mark],MATCH(C8859,Protocol[Step],0))</f>
        <v>3M2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618010002</v>
      </c>
      <c r="H8859" s="134">
        <f>Systematic[[#This Row],[SampleVariableLabel]]+100*Systematic[[#This Row],[State]]</f>
        <v>618010402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618</v>
      </c>
      <c r="B8860" s="1">
        <f>IF(C8860=0,IF(B8859=Protocol!$V$20,1,B8859+1),B8859)</f>
        <v>1</v>
      </c>
      <c r="C8860" s="1">
        <f>IF(C8859+1=Protocol!$V$21,0,C8859+1)</f>
        <v>5</v>
      </c>
      <c r="D8860" s="1">
        <f t="shared" si="293"/>
        <v>3</v>
      </c>
      <c r="E8860" s="1" t="str">
        <f>INDEX(Protocol[Mark],MATCH(C8860,Protocol[Step],0))</f>
        <v>M(c)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618010003</v>
      </c>
      <c r="H8860" s="134">
        <f>Systematic[[#This Row],[SampleVariableLabel]]+100*Systematic[[#This Row],[State]]</f>
        <v>618010503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618</v>
      </c>
      <c r="B8861" s="1">
        <f>IF(C8861=0,IF(B8860=Protocol!$V$20,1,B8860+1),B8860)</f>
        <v>1</v>
      </c>
      <c r="C8861" s="1">
        <f>IF(C8860+1=Protocol!$V$21,0,C8860+1)</f>
        <v>6</v>
      </c>
      <c r="D8861" s="1">
        <f t="shared" si="293"/>
        <v>4</v>
      </c>
      <c r="E8861" s="1" t="str">
        <f>INDEX(Protocol[Mark],MATCH(C8861,Protocol[Step],0))</f>
        <v>4P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618010004</v>
      </c>
      <c r="H8861" s="134">
        <f>Systematic[[#This Row],[SampleVariableLabel]]+100*Systematic[[#This Row],[State]]</f>
        <v>618010604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618</v>
      </c>
      <c r="B8862" s="1">
        <f>IF(C8862=0,IF(B8861=Protocol!$V$20,1,B8861+1),B8861)</f>
        <v>1</v>
      </c>
      <c r="C8862" s="1">
        <f>IF(C8861+1=Protocol!$V$21,0,C8861+1)</f>
        <v>7</v>
      </c>
      <c r="D8862" s="1">
        <f t="shared" si="293"/>
        <v>5</v>
      </c>
      <c r="E8862" s="1" t="str">
        <f>INDEX(Protocol[Mark],MATCH(C8862,Protocol[Step],0))</f>
        <v>5G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618010005</v>
      </c>
      <c r="H8862" s="134">
        <f>Systematic[[#This Row],[SampleVariableLabel]]+100*Systematic[[#This Row],[State]]</f>
        <v>618010705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618</v>
      </c>
      <c r="B8863" s="1">
        <f>IF(C8863=0,IF(B8862=Protocol!$V$20,1,B8862+1),B8862)</f>
        <v>1</v>
      </c>
      <c r="C8863" s="1">
        <f>IF(C8862+1=Protocol!$V$21,0,C8862+1)</f>
        <v>8</v>
      </c>
      <c r="D8863" s="1">
        <f t="shared" si="293"/>
        <v>6</v>
      </c>
      <c r="E8863" s="1" t="str">
        <f>INDEX(Protocol[Mark],MATCH(C8863,Protocol[Step],0))</f>
        <v>6S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618010006</v>
      </c>
      <c r="H8863" s="134">
        <f>Systematic[[#This Row],[SampleVariableLabel]]+100*Systematic[[#This Row],[State]]</f>
        <v>618010806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618</v>
      </c>
      <c r="B8864" s="1">
        <f>IF(C8864=0,IF(B8863=Protocol!$V$20,1,B8863+1),B8863)</f>
        <v>1</v>
      </c>
      <c r="C8864" s="1">
        <f>IF(C8863+1=Protocol!$V$21,0,C8863+1)</f>
        <v>9</v>
      </c>
      <c r="D8864" s="1">
        <f t="shared" si="293"/>
        <v>1</v>
      </c>
      <c r="E8864" s="1" t="str">
        <f>INDEX(Protocol[Mark],MATCH(C8864,Protocol[Step],0))</f>
        <v>7Gp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618010001</v>
      </c>
      <c r="H8864" s="134">
        <f>Systematic[[#This Row],[SampleVariableLabel]]+100*Systematic[[#This Row],[State]]</f>
        <v>618010901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618</v>
      </c>
      <c r="B8865" s="1">
        <f>IF(C8865=0,IF(B8864=Protocol!$V$20,1,B8864+1),B8864)</f>
        <v>1</v>
      </c>
      <c r="C8865" s="1">
        <f>IF(C8864+1=Protocol!$V$21,0,C8864+1)</f>
        <v>10</v>
      </c>
      <c r="D8865" s="1">
        <f t="shared" si="293"/>
        <v>2</v>
      </c>
      <c r="E8865" s="1" t="str">
        <f>INDEX(Protocol[Mark],MATCH(C8865,Protocol[Step],0))</f>
        <v>8U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618010002</v>
      </c>
      <c r="H8865" s="134">
        <f>Systematic[[#This Row],[SampleVariableLabel]]+100*Systematic[[#This Row],[State]]</f>
        <v>618011002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618</v>
      </c>
      <c r="B8866" s="1">
        <f>IF(C8866=0,IF(B8865=Protocol!$V$20,1,B8865+1),B8865)</f>
        <v>1</v>
      </c>
      <c r="C8866" s="1">
        <f>IF(C8865+1=Protocol!$V$21,0,C8865+1)</f>
        <v>11</v>
      </c>
      <c r="D8866" s="1">
        <f t="shared" si="293"/>
        <v>3</v>
      </c>
      <c r="E8866" s="1" t="str">
        <f>INDEX(Protocol[Mark],MATCH(C8866,Protocol[Step],0))</f>
        <v>9Rot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618010003</v>
      </c>
      <c r="H8866" s="134">
        <f>Systematic[[#This Row],[SampleVariableLabel]]+100*Systematic[[#This Row],[State]]</f>
        <v>618011103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618</v>
      </c>
      <c r="B8867" s="1">
        <f>IF(C8867=0,IF(B8866=Protocol!$V$20,1,B8866+1),B8866)</f>
        <v>1</v>
      </c>
      <c r="C8867" s="1">
        <f>IF(C8866+1=Protocol!$V$21,0,C8866+1)</f>
        <v>12</v>
      </c>
      <c r="D8867" s="1">
        <f t="shared" si="293"/>
        <v>4</v>
      </c>
      <c r="E8867" s="1" t="str">
        <f>INDEX(Protocol[Mark],MATCH(C8867,Protocol[Step],0))</f>
        <v>10Ama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618010004</v>
      </c>
      <c r="H8867" s="134">
        <f>Systematic[[#This Row],[SampleVariableLabel]]+100*Systematic[[#This Row],[State]]</f>
        <v>618011204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619</v>
      </c>
      <c r="B8868" s="1">
        <f>IF(C8868=0,IF(B8867=Protocol!$V$20,1,B8867+1),B8867)</f>
        <v>1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0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619010005</v>
      </c>
      <c r="H8868" s="134">
        <f>Systematic[[#This Row],[SampleVariableLabel]]+100*Systematic[[#This Row],[State]]</f>
        <v>619010005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619</v>
      </c>
      <c r="B8869" s="1">
        <f>IF(C8869=0,IF(B8868=Protocol!$V$20,1,B8868+1),B8868)</f>
        <v>1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1D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619010006</v>
      </c>
      <c r="H8869" s="134">
        <f>Systematic[[#This Row],[SampleVariableLabel]]+100*Systematic[[#This Row],[State]]</f>
        <v>619010106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619</v>
      </c>
      <c r="B8870" s="1">
        <f>IF(C8870=0,IF(B8869=Protocol!$V$20,1,B8869+1),B8869)</f>
        <v>1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(M.1)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619010001</v>
      </c>
      <c r="H8870" s="134">
        <f>Systematic[[#This Row],[SampleVariableLabel]]+100*Systematic[[#This Row],[State]]</f>
        <v>619010201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619</v>
      </c>
      <c r="B8871" s="1">
        <f>IF(C8871=0,IF(B8870=Protocol!$V$20,1,B8870+1),B8870)</f>
        <v>1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2Oct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619010002</v>
      </c>
      <c r="H8871" s="134">
        <f>Systematic[[#This Row],[SampleVariableLabel]]+100*Systematic[[#This Row],[State]]</f>
        <v>619010302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619</v>
      </c>
      <c r="B8872" s="1">
        <f>IF(C8872=0,IF(B8871=Protocol!$V$20,1,B8871+1),B8871)</f>
        <v>1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3M2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619010003</v>
      </c>
      <c r="H8872" s="134">
        <f>Systematic[[#This Row],[SampleVariableLabel]]+100*Systematic[[#This Row],[State]]</f>
        <v>619010403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619</v>
      </c>
      <c r="B8873" s="1">
        <f>IF(C8873=0,IF(B8872=Protocol!$V$20,1,B8872+1),B8872)</f>
        <v>1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M(c)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619010004</v>
      </c>
      <c r="H8873" s="134">
        <f>Systematic[[#This Row],[SampleVariableLabel]]+100*Systematic[[#This Row],[State]]</f>
        <v>619010504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619</v>
      </c>
      <c r="B8874" s="1">
        <f>IF(C8874=0,IF(B8873=Protocol!$V$20,1,B8873+1),B8873)</f>
        <v>1</v>
      </c>
      <c r="C8874" s="1">
        <f>IF(C8873+1=Protocol!$V$21,0,C8873+1)</f>
        <v>6</v>
      </c>
      <c r="D8874" s="1">
        <f t="shared" si="293"/>
        <v>5</v>
      </c>
      <c r="E8874" s="1" t="str">
        <f>INDEX(Protocol[Mark],MATCH(C8874,Protocol[Step],0))</f>
        <v>4P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619010005</v>
      </c>
      <c r="H8874" s="134">
        <f>Systematic[[#This Row],[SampleVariableLabel]]+100*Systematic[[#This Row],[State]]</f>
        <v>619010605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619</v>
      </c>
      <c r="B8875" s="1">
        <f>IF(C8875=0,IF(B8874=Protocol!$V$20,1,B8874+1),B8874)</f>
        <v>1</v>
      </c>
      <c r="C8875" s="1">
        <f>IF(C8874+1=Protocol!$V$21,0,C8874+1)</f>
        <v>7</v>
      </c>
      <c r="D8875" s="1">
        <f t="shared" si="293"/>
        <v>6</v>
      </c>
      <c r="E8875" s="1" t="str">
        <f>INDEX(Protocol[Mark],MATCH(C8875,Protocol[Step],0))</f>
        <v>5G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619010006</v>
      </c>
      <c r="H8875" s="134">
        <f>Systematic[[#This Row],[SampleVariableLabel]]+100*Systematic[[#This Row],[State]]</f>
        <v>619010706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619</v>
      </c>
      <c r="B8876" s="1">
        <f>IF(C8876=0,IF(B8875=Protocol!$V$20,1,B8875+1),B8875)</f>
        <v>1</v>
      </c>
      <c r="C8876" s="1">
        <f>IF(C8875+1=Protocol!$V$21,0,C8875+1)</f>
        <v>8</v>
      </c>
      <c r="D8876" s="1">
        <f t="shared" si="293"/>
        <v>1</v>
      </c>
      <c r="E8876" s="1" t="str">
        <f>INDEX(Protocol[Mark],MATCH(C8876,Protocol[Step],0))</f>
        <v>6S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619010001</v>
      </c>
      <c r="H8876" s="134">
        <f>Systematic[[#This Row],[SampleVariableLabel]]+100*Systematic[[#This Row],[State]]</f>
        <v>619010801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619</v>
      </c>
      <c r="B8877" s="1">
        <f>IF(C8877=0,IF(B8876=Protocol!$V$20,1,B8876+1),B8876)</f>
        <v>1</v>
      </c>
      <c r="C8877" s="1">
        <f>IF(C8876+1=Protocol!$V$21,0,C8876+1)</f>
        <v>9</v>
      </c>
      <c r="D8877" s="1">
        <f t="shared" si="293"/>
        <v>2</v>
      </c>
      <c r="E8877" s="1" t="str">
        <f>INDEX(Protocol[Mark],MATCH(C8877,Protocol[Step],0))</f>
        <v>7Gp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619010002</v>
      </c>
      <c r="H8877" s="134">
        <f>Systematic[[#This Row],[SampleVariableLabel]]+100*Systematic[[#This Row],[State]]</f>
        <v>619010902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619</v>
      </c>
      <c r="B8878" s="1">
        <f>IF(C8878=0,IF(B8877=Protocol!$V$20,1,B8877+1),B8877)</f>
        <v>1</v>
      </c>
      <c r="C8878" s="1">
        <f>IF(C8877+1=Protocol!$V$21,0,C8877+1)</f>
        <v>10</v>
      </c>
      <c r="D8878" s="1">
        <f t="shared" si="293"/>
        <v>3</v>
      </c>
      <c r="E8878" s="1" t="str">
        <f>INDEX(Protocol[Mark],MATCH(C8878,Protocol[Step],0))</f>
        <v>8U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619010003</v>
      </c>
      <c r="H8878" s="134">
        <f>Systematic[[#This Row],[SampleVariableLabel]]+100*Systematic[[#This Row],[State]]</f>
        <v>619011003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619</v>
      </c>
      <c r="B8879" s="1">
        <f>IF(C8879=0,IF(B8878=Protocol!$V$20,1,B8878+1),B8878)</f>
        <v>1</v>
      </c>
      <c r="C8879" s="1">
        <f>IF(C8878+1=Protocol!$V$21,0,C8878+1)</f>
        <v>11</v>
      </c>
      <c r="D8879" s="1">
        <f t="shared" si="293"/>
        <v>4</v>
      </c>
      <c r="E8879" s="1" t="str">
        <f>INDEX(Protocol[Mark],MATCH(C8879,Protocol[Step],0))</f>
        <v>9Rot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619010004</v>
      </c>
      <c r="H8879" s="134">
        <f>Systematic[[#This Row],[SampleVariableLabel]]+100*Systematic[[#This Row],[State]]</f>
        <v>619011104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619</v>
      </c>
      <c r="B8880" s="1">
        <f>IF(C8880=0,IF(B8879=Protocol!$V$20,1,B8879+1),B8879)</f>
        <v>1</v>
      </c>
      <c r="C8880" s="1">
        <f>IF(C8879+1=Protocol!$V$21,0,C8879+1)</f>
        <v>12</v>
      </c>
      <c r="D8880" s="1">
        <f t="shared" si="293"/>
        <v>5</v>
      </c>
      <c r="E8880" s="1" t="str">
        <f>INDEX(Protocol[Mark],MATCH(C8880,Protocol[Step],0))</f>
        <v>10Ama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619010005</v>
      </c>
      <c r="H8880" s="134">
        <f>Systematic[[#This Row],[SampleVariableLabel]]+100*Systematic[[#This Row],[State]]</f>
        <v>619011205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620</v>
      </c>
      <c r="B8881" s="1">
        <f>IF(C8881=0,IF(B8880=Protocol!$V$20,1,B8880+1),B8880)</f>
        <v>1</v>
      </c>
      <c r="C8881" s="1">
        <f>IF(C8880+1=Protocol!$V$21,0,C8880+1)</f>
        <v>0</v>
      </c>
      <c r="D8881" s="1">
        <f t="shared" si="293"/>
        <v>6</v>
      </c>
      <c r="E8881" s="1" t="str">
        <f>INDEX(Protocol[Mark],MATCH(C8881,Protocol[Step],0))</f>
        <v>0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620010006</v>
      </c>
      <c r="H8881" s="134">
        <f>Systematic[[#This Row],[SampleVariableLabel]]+100*Systematic[[#This Row],[State]]</f>
        <v>620010006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620</v>
      </c>
      <c r="B8882" s="1">
        <f>IF(C8882=0,IF(B8881=Protocol!$V$20,1,B8881+1),B8881)</f>
        <v>1</v>
      </c>
      <c r="C8882" s="1">
        <f>IF(C8881+1=Protocol!$V$21,0,C8881+1)</f>
        <v>1</v>
      </c>
      <c r="D8882" s="1">
        <f t="shared" si="293"/>
        <v>1</v>
      </c>
      <c r="E8882" s="1" t="str">
        <f>INDEX(Protocol[Mark],MATCH(C8882,Protocol[Step],0))</f>
        <v>1D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620010001</v>
      </c>
      <c r="H8882" s="134">
        <f>Systematic[[#This Row],[SampleVariableLabel]]+100*Systematic[[#This Row],[State]]</f>
        <v>620010101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620</v>
      </c>
      <c r="B8883" s="1">
        <f>IF(C8883=0,IF(B8882=Protocol!$V$20,1,B8882+1),B8882)</f>
        <v>1</v>
      </c>
      <c r="C8883" s="1">
        <f>IF(C8882+1=Protocol!$V$21,0,C8882+1)</f>
        <v>2</v>
      </c>
      <c r="D8883" s="1">
        <f t="shared" si="293"/>
        <v>2</v>
      </c>
      <c r="E8883" s="1" t="str">
        <f>INDEX(Protocol[Mark],MATCH(C8883,Protocol[Step],0))</f>
        <v>(M.1)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620010002</v>
      </c>
      <c r="H8883" s="134">
        <f>Systematic[[#This Row],[SampleVariableLabel]]+100*Systematic[[#This Row],[State]]</f>
        <v>620010202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620</v>
      </c>
      <c r="B8884" s="1">
        <f>IF(C8884=0,IF(B8883=Protocol!$V$20,1,B8883+1),B8883)</f>
        <v>1</v>
      </c>
      <c r="C8884" s="1">
        <f>IF(C8883+1=Protocol!$V$21,0,C8883+1)</f>
        <v>3</v>
      </c>
      <c r="D8884" s="1">
        <f t="shared" si="293"/>
        <v>3</v>
      </c>
      <c r="E8884" s="1" t="str">
        <f>INDEX(Protocol[Mark],MATCH(C8884,Protocol[Step],0))</f>
        <v>2Oct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620010003</v>
      </c>
      <c r="H8884" s="134">
        <f>Systematic[[#This Row],[SampleVariableLabel]]+100*Systematic[[#This Row],[State]]</f>
        <v>620010303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620</v>
      </c>
      <c r="B8885" s="1">
        <f>IF(C8885=0,IF(B8884=Protocol!$V$20,1,B8884+1),B8884)</f>
        <v>1</v>
      </c>
      <c r="C8885" s="1">
        <f>IF(C8884+1=Protocol!$V$21,0,C8884+1)</f>
        <v>4</v>
      </c>
      <c r="D8885" s="1">
        <f t="shared" si="293"/>
        <v>4</v>
      </c>
      <c r="E8885" s="1" t="str">
        <f>INDEX(Protocol[Mark],MATCH(C8885,Protocol[Step],0))</f>
        <v>3M2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620010004</v>
      </c>
      <c r="H8885" s="134">
        <f>Systematic[[#This Row],[SampleVariableLabel]]+100*Systematic[[#This Row],[State]]</f>
        <v>620010404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620</v>
      </c>
      <c r="B8886" s="1">
        <f>IF(C8886=0,IF(B8885=Protocol!$V$20,1,B8885+1),B8885)</f>
        <v>1</v>
      </c>
      <c r="C8886" s="1">
        <f>IF(C8885+1=Protocol!$V$21,0,C8885+1)</f>
        <v>5</v>
      </c>
      <c r="D8886" s="1">
        <f t="shared" si="293"/>
        <v>5</v>
      </c>
      <c r="E8886" s="1" t="str">
        <f>INDEX(Protocol[Mark],MATCH(C8886,Protocol[Step],0))</f>
        <v>M(c)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620010005</v>
      </c>
      <c r="H8886" s="134">
        <f>Systematic[[#This Row],[SampleVariableLabel]]+100*Systematic[[#This Row],[State]]</f>
        <v>620010505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620</v>
      </c>
      <c r="B8887" s="1">
        <f>IF(C8887=0,IF(B8886=Protocol!$V$20,1,B8886+1),B8886)</f>
        <v>1</v>
      </c>
      <c r="C8887" s="1">
        <f>IF(C8886+1=Protocol!$V$21,0,C8886+1)</f>
        <v>6</v>
      </c>
      <c r="D8887" s="1">
        <f t="shared" si="293"/>
        <v>6</v>
      </c>
      <c r="E8887" s="1" t="str">
        <f>INDEX(Protocol[Mark],MATCH(C8887,Protocol[Step],0))</f>
        <v>4P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620010006</v>
      </c>
      <c r="H8887" s="134">
        <f>Systematic[[#This Row],[SampleVariableLabel]]+100*Systematic[[#This Row],[State]]</f>
        <v>620010606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620</v>
      </c>
      <c r="B8888" s="1">
        <f>IF(C8888=0,IF(B8887=Protocol!$V$20,1,B8887+1),B8887)</f>
        <v>1</v>
      </c>
      <c r="C8888" s="1">
        <f>IF(C8887+1=Protocol!$V$21,0,C8887+1)</f>
        <v>7</v>
      </c>
      <c r="D8888" s="1">
        <f t="shared" si="293"/>
        <v>1</v>
      </c>
      <c r="E8888" s="1" t="str">
        <f>INDEX(Protocol[Mark],MATCH(C8888,Protocol[Step],0))</f>
        <v>5G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620010001</v>
      </c>
      <c r="H8888" s="134">
        <f>Systematic[[#This Row],[SampleVariableLabel]]+100*Systematic[[#This Row],[State]]</f>
        <v>620010701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620</v>
      </c>
      <c r="B8889" s="1">
        <f>IF(C8889=0,IF(B8888=Protocol!$V$20,1,B8888+1),B8888)</f>
        <v>1</v>
      </c>
      <c r="C8889" s="1">
        <f>IF(C8888+1=Protocol!$V$21,0,C8888+1)</f>
        <v>8</v>
      </c>
      <c r="D8889" s="1">
        <f t="shared" si="293"/>
        <v>2</v>
      </c>
      <c r="E8889" s="1" t="str">
        <f>INDEX(Protocol[Mark],MATCH(C8889,Protocol[Step],0))</f>
        <v>6S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620010002</v>
      </c>
      <c r="H8889" s="134">
        <f>Systematic[[#This Row],[SampleVariableLabel]]+100*Systematic[[#This Row],[State]]</f>
        <v>620010802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620</v>
      </c>
      <c r="B8890" s="1">
        <f>IF(C8890=0,IF(B8889=Protocol!$V$20,1,B8889+1),B8889)</f>
        <v>1</v>
      </c>
      <c r="C8890" s="1">
        <f>IF(C8889+1=Protocol!$V$21,0,C8889+1)</f>
        <v>9</v>
      </c>
      <c r="D8890" s="1">
        <f t="shared" si="293"/>
        <v>3</v>
      </c>
      <c r="E8890" s="1" t="str">
        <f>INDEX(Protocol[Mark],MATCH(C8890,Protocol[Step],0))</f>
        <v>7Gp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620010003</v>
      </c>
      <c r="H8890" s="134">
        <f>Systematic[[#This Row],[SampleVariableLabel]]+100*Systematic[[#This Row],[State]]</f>
        <v>620010903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620</v>
      </c>
      <c r="B8891" s="1">
        <f>IF(C8891=0,IF(B8890=Protocol!$V$20,1,B8890+1),B8890)</f>
        <v>1</v>
      </c>
      <c r="C8891" s="1">
        <f>IF(C8890+1=Protocol!$V$21,0,C8890+1)</f>
        <v>10</v>
      </c>
      <c r="D8891" s="1">
        <f t="shared" si="293"/>
        <v>4</v>
      </c>
      <c r="E8891" s="1" t="str">
        <f>INDEX(Protocol[Mark],MATCH(C8891,Protocol[Step],0))</f>
        <v>8U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620010004</v>
      </c>
      <c r="H8891" s="134">
        <f>Systematic[[#This Row],[SampleVariableLabel]]+100*Systematic[[#This Row],[State]]</f>
        <v>620011004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620</v>
      </c>
      <c r="B8892" s="1">
        <f>IF(C8892=0,IF(B8891=Protocol!$V$20,1,B8891+1),B8891)</f>
        <v>1</v>
      </c>
      <c r="C8892" s="1">
        <f>IF(C8891+1=Protocol!$V$21,0,C8891+1)</f>
        <v>11</v>
      </c>
      <c r="D8892" s="1">
        <f t="shared" si="293"/>
        <v>5</v>
      </c>
      <c r="E8892" s="1" t="str">
        <f>INDEX(Protocol[Mark],MATCH(C8892,Protocol[Step],0))</f>
        <v>9Rot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620010005</v>
      </c>
      <c r="H8892" s="134">
        <f>Systematic[[#This Row],[SampleVariableLabel]]+100*Systematic[[#This Row],[State]]</f>
        <v>620011105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620</v>
      </c>
      <c r="B8893" s="1">
        <f>IF(C8893=0,IF(B8892=Protocol!$V$20,1,B8892+1),B8892)</f>
        <v>1</v>
      </c>
      <c r="C8893" s="1">
        <f>IF(C8892+1=Protocol!$V$21,0,C8892+1)</f>
        <v>12</v>
      </c>
      <c r="D8893" s="1">
        <f t="shared" si="293"/>
        <v>6</v>
      </c>
      <c r="E8893" s="1" t="str">
        <f>INDEX(Protocol[Mark],MATCH(C8893,Protocol[Step],0))</f>
        <v>10Ama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620010006</v>
      </c>
      <c r="H8893" s="134">
        <f>Systematic[[#This Row],[SampleVariableLabel]]+100*Systematic[[#This Row],[State]]</f>
        <v>620011206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621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0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621010001</v>
      </c>
      <c r="H8894" s="134">
        <f>Systematic[[#This Row],[SampleVariableLabel]]+100*Systematic[[#This Row],[State]]</f>
        <v>621010001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621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1D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621010002</v>
      </c>
      <c r="H8895" s="134">
        <f>Systematic[[#This Row],[SampleVariableLabel]]+100*Systematic[[#This Row],[State]]</f>
        <v>621010102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621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(M.1)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621010003</v>
      </c>
      <c r="H8896" s="134">
        <f>Systematic[[#This Row],[SampleVariableLabel]]+100*Systematic[[#This Row],[State]]</f>
        <v>621010203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621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2Oct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621010004</v>
      </c>
      <c r="H8897" s="134">
        <f>Systematic[[#This Row],[SampleVariableLabel]]+100*Systematic[[#This Row],[State]]</f>
        <v>621010304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621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3M2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621010005</v>
      </c>
      <c r="H8898" s="134">
        <f>Systematic[[#This Row],[SampleVariableLabel]]+100*Systematic[[#This Row],[State]]</f>
        <v>621010405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621</v>
      </c>
      <c r="B8899" s="1">
        <f>IF(C8899=0,IF(B8898=Protocol!$V$20,1,B8898+1),B8898)</f>
        <v>1</v>
      </c>
      <c r="C8899" s="1">
        <f>IF(C8898+1=Protocol!$V$21,0,C8898+1)</f>
        <v>5</v>
      </c>
      <c r="D8899" s="1">
        <f t="shared" ref="D8899:D8962" si="295">IF(D8898=nVariables,1,D8898+1)</f>
        <v>6</v>
      </c>
      <c r="E8899" s="1" t="str">
        <f>INDEX(Protocol[Mark],MATCH(C8899,Protocol[Step],0))</f>
        <v>M(c)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621010006</v>
      </c>
      <c r="H8899" s="134">
        <f>Systematic[[#This Row],[SampleVariableLabel]]+100*Systematic[[#This Row],[State]]</f>
        <v>621010506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621</v>
      </c>
      <c r="B8900" s="1">
        <f>IF(C8900=0,IF(B8899=Protocol!$V$20,1,B8899+1),B8899)</f>
        <v>1</v>
      </c>
      <c r="C8900" s="1">
        <f>IF(C8899+1=Protocol!$V$21,0,C8899+1)</f>
        <v>6</v>
      </c>
      <c r="D8900" s="1">
        <f t="shared" si="295"/>
        <v>1</v>
      </c>
      <c r="E8900" s="1" t="str">
        <f>INDEX(Protocol[Mark],MATCH(C8900,Protocol[Step],0))</f>
        <v>4P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621010001</v>
      </c>
      <c r="H8900" s="134">
        <f>Systematic[[#This Row],[SampleVariableLabel]]+100*Systematic[[#This Row],[State]]</f>
        <v>621010601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621</v>
      </c>
      <c r="B8901" s="1">
        <f>IF(C8901=0,IF(B8900=Protocol!$V$20,1,B8900+1),B8900)</f>
        <v>1</v>
      </c>
      <c r="C8901" s="1">
        <f>IF(C8900+1=Protocol!$V$21,0,C8900+1)</f>
        <v>7</v>
      </c>
      <c r="D8901" s="1">
        <f t="shared" si="295"/>
        <v>2</v>
      </c>
      <c r="E8901" s="1" t="str">
        <f>INDEX(Protocol[Mark],MATCH(C8901,Protocol[Step],0))</f>
        <v>5G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621010002</v>
      </c>
      <c r="H8901" s="134">
        <f>Systematic[[#This Row],[SampleVariableLabel]]+100*Systematic[[#This Row],[State]]</f>
        <v>621010702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621</v>
      </c>
      <c r="B8902" s="1">
        <f>IF(C8902=0,IF(B8901=Protocol!$V$20,1,B8901+1),B8901)</f>
        <v>1</v>
      </c>
      <c r="C8902" s="1">
        <f>IF(C8901+1=Protocol!$V$21,0,C8901+1)</f>
        <v>8</v>
      </c>
      <c r="D8902" s="1">
        <f t="shared" si="295"/>
        <v>3</v>
      </c>
      <c r="E8902" s="1" t="str">
        <f>INDEX(Protocol[Mark],MATCH(C8902,Protocol[Step],0))</f>
        <v>6S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621010003</v>
      </c>
      <c r="H8902" s="134">
        <f>Systematic[[#This Row],[SampleVariableLabel]]+100*Systematic[[#This Row],[State]]</f>
        <v>621010803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621</v>
      </c>
      <c r="B8903" s="1">
        <f>IF(C8903=0,IF(B8902=Protocol!$V$20,1,B8902+1),B8902)</f>
        <v>1</v>
      </c>
      <c r="C8903" s="1">
        <f>IF(C8902+1=Protocol!$V$21,0,C8902+1)</f>
        <v>9</v>
      </c>
      <c r="D8903" s="1">
        <f t="shared" si="295"/>
        <v>4</v>
      </c>
      <c r="E8903" s="1" t="str">
        <f>INDEX(Protocol[Mark],MATCH(C8903,Protocol[Step],0))</f>
        <v>7Gp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621010004</v>
      </c>
      <c r="H8903" s="134">
        <f>Systematic[[#This Row],[SampleVariableLabel]]+100*Systematic[[#This Row],[State]]</f>
        <v>621010904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621</v>
      </c>
      <c r="B8904" s="1">
        <f>IF(C8904=0,IF(B8903=Protocol!$V$20,1,B8903+1),B8903)</f>
        <v>1</v>
      </c>
      <c r="C8904" s="1">
        <f>IF(C8903+1=Protocol!$V$21,0,C8903+1)</f>
        <v>10</v>
      </c>
      <c r="D8904" s="1">
        <f t="shared" si="295"/>
        <v>5</v>
      </c>
      <c r="E8904" s="1" t="str">
        <f>INDEX(Protocol[Mark],MATCH(C8904,Protocol[Step],0))</f>
        <v>8U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621010005</v>
      </c>
      <c r="H8904" s="134">
        <f>Systematic[[#This Row],[SampleVariableLabel]]+100*Systematic[[#This Row],[State]]</f>
        <v>621011005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621</v>
      </c>
      <c r="B8905" s="1">
        <f>IF(C8905=0,IF(B8904=Protocol!$V$20,1,B8904+1),B8904)</f>
        <v>1</v>
      </c>
      <c r="C8905" s="1">
        <f>IF(C8904+1=Protocol!$V$21,0,C8904+1)</f>
        <v>11</v>
      </c>
      <c r="D8905" s="1">
        <f t="shared" si="295"/>
        <v>6</v>
      </c>
      <c r="E8905" s="1" t="str">
        <f>INDEX(Protocol[Mark],MATCH(C8905,Protocol[Step],0))</f>
        <v>9Rot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621010006</v>
      </c>
      <c r="H8905" s="134">
        <f>Systematic[[#This Row],[SampleVariableLabel]]+100*Systematic[[#This Row],[State]]</f>
        <v>621011106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621</v>
      </c>
      <c r="B8906" s="1">
        <f>IF(C8906=0,IF(B8905=Protocol!$V$20,1,B8905+1),B8905)</f>
        <v>1</v>
      </c>
      <c r="C8906" s="1">
        <f>IF(C8905+1=Protocol!$V$21,0,C8905+1)</f>
        <v>12</v>
      </c>
      <c r="D8906" s="1">
        <f t="shared" si="295"/>
        <v>1</v>
      </c>
      <c r="E8906" s="1" t="str">
        <f>INDEX(Protocol[Mark],MATCH(C8906,Protocol[Step],0))</f>
        <v>10Ama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621010001</v>
      </c>
      <c r="H8906" s="134">
        <f>Systematic[[#This Row],[SampleVariableLabel]]+100*Systematic[[#This Row],[State]]</f>
        <v>621011201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622</v>
      </c>
      <c r="B8907" s="1">
        <f>IF(C8907=0,IF(B8906=Protocol!$V$20,1,B8906+1),B8906)</f>
        <v>1</v>
      </c>
      <c r="C8907" s="1">
        <f>IF(C8906+1=Protocol!$V$21,0,C8906+1)</f>
        <v>0</v>
      </c>
      <c r="D8907" s="1">
        <f t="shared" si="295"/>
        <v>2</v>
      </c>
      <c r="E8907" s="1" t="str">
        <f>INDEX(Protocol[Mark],MATCH(C8907,Protocol[Step],0))</f>
        <v>0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622010002</v>
      </c>
      <c r="H8907" s="134">
        <f>Systematic[[#This Row],[SampleVariableLabel]]+100*Systematic[[#This Row],[State]]</f>
        <v>622010002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622</v>
      </c>
      <c r="B8908" s="1">
        <f>IF(C8908=0,IF(B8907=Protocol!$V$20,1,B8907+1),B8907)</f>
        <v>1</v>
      </c>
      <c r="C8908" s="1">
        <f>IF(C8907+1=Protocol!$V$21,0,C8907+1)</f>
        <v>1</v>
      </c>
      <c r="D8908" s="1">
        <f t="shared" si="295"/>
        <v>3</v>
      </c>
      <c r="E8908" s="1" t="str">
        <f>INDEX(Protocol[Mark],MATCH(C8908,Protocol[Step],0))</f>
        <v>1D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622010003</v>
      </c>
      <c r="H8908" s="134">
        <f>Systematic[[#This Row],[SampleVariableLabel]]+100*Systematic[[#This Row],[State]]</f>
        <v>622010103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622</v>
      </c>
      <c r="B8909" s="1">
        <f>IF(C8909=0,IF(B8908=Protocol!$V$20,1,B8908+1),B8908)</f>
        <v>1</v>
      </c>
      <c r="C8909" s="1">
        <f>IF(C8908+1=Protocol!$V$21,0,C8908+1)</f>
        <v>2</v>
      </c>
      <c r="D8909" s="1">
        <f t="shared" si="295"/>
        <v>4</v>
      </c>
      <c r="E8909" s="1" t="str">
        <f>INDEX(Protocol[Mark],MATCH(C8909,Protocol[Step],0))</f>
        <v>(M.1)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622010004</v>
      </c>
      <c r="H8909" s="134">
        <f>Systematic[[#This Row],[SampleVariableLabel]]+100*Systematic[[#This Row],[State]]</f>
        <v>622010204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622</v>
      </c>
      <c r="B8910" s="1">
        <f>IF(C8910=0,IF(B8909=Protocol!$V$20,1,B8909+1),B8909)</f>
        <v>1</v>
      </c>
      <c r="C8910" s="1">
        <f>IF(C8909+1=Protocol!$V$21,0,C8909+1)</f>
        <v>3</v>
      </c>
      <c r="D8910" s="1">
        <f t="shared" si="295"/>
        <v>5</v>
      </c>
      <c r="E8910" s="1" t="str">
        <f>INDEX(Protocol[Mark],MATCH(C8910,Protocol[Step],0))</f>
        <v>2Oct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622010005</v>
      </c>
      <c r="H8910" s="134">
        <f>Systematic[[#This Row],[SampleVariableLabel]]+100*Systematic[[#This Row],[State]]</f>
        <v>622010305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622</v>
      </c>
      <c r="B8911" s="1">
        <f>IF(C8911=0,IF(B8910=Protocol!$V$20,1,B8910+1),B8910)</f>
        <v>1</v>
      </c>
      <c r="C8911" s="1">
        <f>IF(C8910+1=Protocol!$V$21,0,C8910+1)</f>
        <v>4</v>
      </c>
      <c r="D8911" s="1">
        <f t="shared" si="295"/>
        <v>6</v>
      </c>
      <c r="E8911" s="1" t="str">
        <f>INDEX(Protocol[Mark],MATCH(C8911,Protocol[Step],0))</f>
        <v>3M2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622010006</v>
      </c>
      <c r="H8911" s="134">
        <f>Systematic[[#This Row],[SampleVariableLabel]]+100*Systematic[[#This Row],[State]]</f>
        <v>622010406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622</v>
      </c>
      <c r="B8912" s="1">
        <f>IF(C8912=0,IF(B8911=Protocol!$V$20,1,B8911+1),B8911)</f>
        <v>1</v>
      </c>
      <c r="C8912" s="1">
        <f>IF(C8911+1=Protocol!$V$21,0,C8911+1)</f>
        <v>5</v>
      </c>
      <c r="D8912" s="1">
        <f t="shared" si="295"/>
        <v>1</v>
      </c>
      <c r="E8912" s="1" t="str">
        <f>INDEX(Protocol[Mark],MATCH(C8912,Protocol[Step],0))</f>
        <v>M(c)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622010001</v>
      </c>
      <c r="H8912" s="134">
        <f>Systematic[[#This Row],[SampleVariableLabel]]+100*Systematic[[#This Row],[State]]</f>
        <v>622010501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622</v>
      </c>
      <c r="B8913" s="1">
        <f>IF(C8913=0,IF(B8912=Protocol!$V$20,1,B8912+1),B8912)</f>
        <v>1</v>
      </c>
      <c r="C8913" s="1">
        <f>IF(C8912+1=Protocol!$V$21,0,C8912+1)</f>
        <v>6</v>
      </c>
      <c r="D8913" s="1">
        <f t="shared" si="295"/>
        <v>2</v>
      </c>
      <c r="E8913" s="1" t="str">
        <f>INDEX(Protocol[Mark],MATCH(C8913,Protocol[Step],0))</f>
        <v>4P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622010002</v>
      </c>
      <c r="H8913" s="134">
        <f>Systematic[[#This Row],[SampleVariableLabel]]+100*Systematic[[#This Row],[State]]</f>
        <v>622010602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622</v>
      </c>
      <c r="B8914" s="1">
        <f>IF(C8914=0,IF(B8913=Protocol!$V$20,1,B8913+1),B8913)</f>
        <v>1</v>
      </c>
      <c r="C8914" s="1">
        <f>IF(C8913+1=Protocol!$V$21,0,C8913+1)</f>
        <v>7</v>
      </c>
      <c r="D8914" s="1">
        <f t="shared" si="295"/>
        <v>3</v>
      </c>
      <c r="E8914" s="1" t="str">
        <f>INDEX(Protocol[Mark],MATCH(C8914,Protocol[Step],0))</f>
        <v>5G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622010003</v>
      </c>
      <c r="H8914" s="134">
        <f>Systematic[[#This Row],[SampleVariableLabel]]+100*Systematic[[#This Row],[State]]</f>
        <v>622010703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622</v>
      </c>
      <c r="B8915" s="1">
        <f>IF(C8915=0,IF(B8914=Protocol!$V$20,1,B8914+1),B8914)</f>
        <v>1</v>
      </c>
      <c r="C8915" s="1">
        <f>IF(C8914+1=Protocol!$V$21,0,C8914+1)</f>
        <v>8</v>
      </c>
      <c r="D8915" s="1">
        <f t="shared" si="295"/>
        <v>4</v>
      </c>
      <c r="E8915" s="1" t="str">
        <f>INDEX(Protocol[Mark],MATCH(C8915,Protocol[Step],0))</f>
        <v>6S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622010004</v>
      </c>
      <c r="H8915" s="134">
        <f>Systematic[[#This Row],[SampleVariableLabel]]+100*Systematic[[#This Row],[State]]</f>
        <v>622010804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622</v>
      </c>
      <c r="B8916" s="1">
        <f>IF(C8916=0,IF(B8915=Protocol!$V$20,1,B8915+1),B8915)</f>
        <v>1</v>
      </c>
      <c r="C8916" s="1">
        <f>IF(C8915+1=Protocol!$V$21,0,C8915+1)</f>
        <v>9</v>
      </c>
      <c r="D8916" s="1">
        <f t="shared" si="295"/>
        <v>5</v>
      </c>
      <c r="E8916" s="1" t="str">
        <f>INDEX(Protocol[Mark],MATCH(C8916,Protocol[Step],0))</f>
        <v>7Gp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622010005</v>
      </c>
      <c r="H8916" s="134">
        <f>Systematic[[#This Row],[SampleVariableLabel]]+100*Systematic[[#This Row],[State]]</f>
        <v>622010905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622</v>
      </c>
      <c r="B8917" s="1">
        <f>IF(C8917=0,IF(B8916=Protocol!$V$20,1,B8916+1),B8916)</f>
        <v>1</v>
      </c>
      <c r="C8917" s="1">
        <f>IF(C8916+1=Protocol!$V$21,0,C8916+1)</f>
        <v>10</v>
      </c>
      <c r="D8917" s="1">
        <f t="shared" si="295"/>
        <v>6</v>
      </c>
      <c r="E8917" s="1" t="str">
        <f>INDEX(Protocol[Mark],MATCH(C8917,Protocol[Step],0))</f>
        <v>8U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622010006</v>
      </c>
      <c r="H8917" s="134">
        <f>Systematic[[#This Row],[SampleVariableLabel]]+100*Systematic[[#This Row],[State]]</f>
        <v>622011006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622</v>
      </c>
      <c r="B8918" s="1">
        <f>IF(C8918=0,IF(B8917=Protocol!$V$20,1,B8917+1),B8917)</f>
        <v>1</v>
      </c>
      <c r="C8918" s="1">
        <f>IF(C8917+1=Protocol!$V$21,0,C8917+1)</f>
        <v>11</v>
      </c>
      <c r="D8918" s="1">
        <f t="shared" si="295"/>
        <v>1</v>
      </c>
      <c r="E8918" s="1" t="str">
        <f>INDEX(Protocol[Mark],MATCH(C8918,Protocol[Step],0))</f>
        <v>9Rot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622010001</v>
      </c>
      <c r="H8918" s="134">
        <f>Systematic[[#This Row],[SampleVariableLabel]]+100*Systematic[[#This Row],[State]]</f>
        <v>622011101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622</v>
      </c>
      <c r="B8919" s="1">
        <f>IF(C8919=0,IF(B8918=Protocol!$V$20,1,B8918+1),B8918)</f>
        <v>1</v>
      </c>
      <c r="C8919" s="1">
        <f>IF(C8918+1=Protocol!$V$21,0,C8918+1)</f>
        <v>12</v>
      </c>
      <c r="D8919" s="1">
        <f t="shared" si="295"/>
        <v>2</v>
      </c>
      <c r="E8919" s="1" t="str">
        <f>INDEX(Protocol[Mark],MATCH(C8919,Protocol[Step],0))</f>
        <v>10Ama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622010002</v>
      </c>
      <c r="H8919" s="134">
        <f>Systematic[[#This Row],[SampleVariableLabel]]+100*Systematic[[#This Row],[State]]</f>
        <v>622011202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623</v>
      </c>
      <c r="B8920" s="1">
        <f>IF(C8920=0,IF(B8919=Protocol!$V$20,1,B8919+1),B8919)</f>
        <v>1</v>
      </c>
      <c r="C8920" s="1">
        <f>IF(C8919+1=Protocol!$V$21,0,C8919+1)</f>
        <v>0</v>
      </c>
      <c r="D8920" s="1">
        <f t="shared" si="295"/>
        <v>3</v>
      </c>
      <c r="E8920" s="1" t="str">
        <f>INDEX(Protocol[Mark],MATCH(C8920,Protocol[Step],0))</f>
        <v>0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623010003</v>
      </c>
      <c r="H8920" s="134">
        <f>Systematic[[#This Row],[SampleVariableLabel]]+100*Systematic[[#This Row],[State]]</f>
        <v>623010003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623</v>
      </c>
      <c r="B8921" s="1">
        <f>IF(C8921=0,IF(B8920=Protocol!$V$20,1,B8920+1),B8920)</f>
        <v>1</v>
      </c>
      <c r="C8921" s="1">
        <f>IF(C8920+1=Protocol!$V$21,0,C8920+1)</f>
        <v>1</v>
      </c>
      <c r="D8921" s="1">
        <f t="shared" si="295"/>
        <v>4</v>
      </c>
      <c r="E8921" s="1" t="str">
        <f>INDEX(Protocol[Mark],MATCH(C8921,Protocol[Step],0))</f>
        <v>1D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623010004</v>
      </c>
      <c r="H8921" s="134">
        <f>Systematic[[#This Row],[SampleVariableLabel]]+100*Systematic[[#This Row],[State]]</f>
        <v>623010104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623</v>
      </c>
      <c r="B8922" s="1">
        <f>IF(C8922=0,IF(B8921=Protocol!$V$20,1,B8921+1),B8921)</f>
        <v>1</v>
      </c>
      <c r="C8922" s="1">
        <f>IF(C8921+1=Protocol!$V$21,0,C8921+1)</f>
        <v>2</v>
      </c>
      <c r="D8922" s="1">
        <f t="shared" si="295"/>
        <v>5</v>
      </c>
      <c r="E8922" s="1" t="str">
        <f>INDEX(Protocol[Mark],MATCH(C8922,Protocol[Step],0))</f>
        <v>(M.1)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623010005</v>
      </c>
      <c r="H8922" s="134">
        <f>Systematic[[#This Row],[SampleVariableLabel]]+100*Systematic[[#This Row],[State]]</f>
        <v>623010205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623</v>
      </c>
      <c r="B8923" s="1">
        <f>IF(C8923=0,IF(B8922=Protocol!$V$20,1,B8922+1),B8922)</f>
        <v>1</v>
      </c>
      <c r="C8923" s="1">
        <f>IF(C8922+1=Protocol!$V$21,0,C8922+1)</f>
        <v>3</v>
      </c>
      <c r="D8923" s="1">
        <f t="shared" si="295"/>
        <v>6</v>
      </c>
      <c r="E8923" s="1" t="str">
        <f>INDEX(Protocol[Mark],MATCH(C8923,Protocol[Step],0))</f>
        <v>2Oct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623010006</v>
      </c>
      <c r="H8923" s="134">
        <f>Systematic[[#This Row],[SampleVariableLabel]]+100*Systematic[[#This Row],[State]]</f>
        <v>623010306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623</v>
      </c>
      <c r="B8924" s="1">
        <f>IF(C8924=0,IF(B8923=Protocol!$V$20,1,B8923+1),B8923)</f>
        <v>1</v>
      </c>
      <c r="C8924" s="1">
        <f>IF(C8923+1=Protocol!$V$21,0,C8923+1)</f>
        <v>4</v>
      </c>
      <c r="D8924" s="1">
        <f t="shared" si="295"/>
        <v>1</v>
      </c>
      <c r="E8924" s="1" t="str">
        <f>INDEX(Protocol[Mark],MATCH(C8924,Protocol[Step],0))</f>
        <v>3M2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623010001</v>
      </c>
      <c r="H8924" s="134">
        <f>Systematic[[#This Row],[SampleVariableLabel]]+100*Systematic[[#This Row],[State]]</f>
        <v>623010401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623</v>
      </c>
      <c r="B8925" s="1">
        <f>IF(C8925=0,IF(B8924=Protocol!$V$20,1,B8924+1),B8924)</f>
        <v>1</v>
      </c>
      <c r="C8925" s="1">
        <f>IF(C8924+1=Protocol!$V$21,0,C8924+1)</f>
        <v>5</v>
      </c>
      <c r="D8925" s="1">
        <f t="shared" si="295"/>
        <v>2</v>
      </c>
      <c r="E8925" s="1" t="str">
        <f>INDEX(Protocol[Mark],MATCH(C8925,Protocol[Step],0))</f>
        <v>M(c)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623010002</v>
      </c>
      <c r="H8925" s="134">
        <f>Systematic[[#This Row],[SampleVariableLabel]]+100*Systematic[[#This Row],[State]]</f>
        <v>623010502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623</v>
      </c>
      <c r="B8926" s="1">
        <f>IF(C8926=0,IF(B8925=Protocol!$V$20,1,B8925+1),B8925)</f>
        <v>1</v>
      </c>
      <c r="C8926" s="1">
        <f>IF(C8925+1=Protocol!$V$21,0,C8925+1)</f>
        <v>6</v>
      </c>
      <c r="D8926" s="1">
        <f t="shared" si="295"/>
        <v>3</v>
      </c>
      <c r="E8926" s="1" t="str">
        <f>INDEX(Protocol[Mark],MATCH(C8926,Protocol[Step],0))</f>
        <v>4P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623010003</v>
      </c>
      <c r="H8926" s="134">
        <f>Systematic[[#This Row],[SampleVariableLabel]]+100*Systematic[[#This Row],[State]]</f>
        <v>623010603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623</v>
      </c>
      <c r="B8927" s="1">
        <f>IF(C8927=0,IF(B8926=Protocol!$V$20,1,B8926+1),B8926)</f>
        <v>1</v>
      </c>
      <c r="C8927" s="1">
        <f>IF(C8926+1=Protocol!$V$21,0,C8926+1)</f>
        <v>7</v>
      </c>
      <c r="D8927" s="1">
        <f t="shared" si="295"/>
        <v>4</v>
      </c>
      <c r="E8927" s="1" t="str">
        <f>INDEX(Protocol[Mark],MATCH(C8927,Protocol[Step],0))</f>
        <v>5G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623010004</v>
      </c>
      <c r="H8927" s="134">
        <f>Systematic[[#This Row],[SampleVariableLabel]]+100*Systematic[[#This Row],[State]]</f>
        <v>623010704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623</v>
      </c>
      <c r="B8928" s="1">
        <f>IF(C8928=0,IF(B8927=Protocol!$V$20,1,B8927+1),B8927)</f>
        <v>1</v>
      </c>
      <c r="C8928" s="1">
        <f>IF(C8927+1=Protocol!$V$21,0,C8927+1)</f>
        <v>8</v>
      </c>
      <c r="D8928" s="1">
        <f t="shared" si="295"/>
        <v>5</v>
      </c>
      <c r="E8928" s="1" t="str">
        <f>INDEX(Protocol[Mark],MATCH(C8928,Protocol[Step],0))</f>
        <v>6S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623010005</v>
      </c>
      <c r="H8928" s="134">
        <f>Systematic[[#This Row],[SampleVariableLabel]]+100*Systematic[[#This Row],[State]]</f>
        <v>623010805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623</v>
      </c>
      <c r="B8929" s="1">
        <f>IF(C8929=0,IF(B8928=Protocol!$V$20,1,B8928+1),B8928)</f>
        <v>1</v>
      </c>
      <c r="C8929" s="1">
        <f>IF(C8928+1=Protocol!$V$21,0,C8928+1)</f>
        <v>9</v>
      </c>
      <c r="D8929" s="1">
        <f t="shared" si="295"/>
        <v>6</v>
      </c>
      <c r="E8929" s="1" t="str">
        <f>INDEX(Protocol[Mark],MATCH(C8929,Protocol[Step],0))</f>
        <v>7Gp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623010006</v>
      </c>
      <c r="H8929" s="134">
        <f>Systematic[[#This Row],[SampleVariableLabel]]+100*Systematic[[#This Row],[State]]</f>
        <v>623010906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623</v>
      </c>
      <c r="B8930" s="1">
        <f>IF(C8930=0,IF(B8929=Protocol!$V$20,1,B8929+1),B8929)</f>
        <v>1</v>
      </c>
      <c r="C8930" s="1">
        <f>IF(C8929+1=Protocol!$V$21,0,C8929+1)</f>
        <v>10</v>
      </c>
      <c r="D8930" s="1">
        <f t="shared" si="295"/>
        <v>1</v>
      </c>
      <c r="E8930" s="1" t="str">
        <f>INDEX(Protocol[Mark],MATCH(C8930,Protocol[Step],0))</f>
        <v>8U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623010001</v>
      </c>
      <c r="H8930" s="134">
        <f>Systematic[[#This Row],[SampleVariableLabel]]+100*Systematic[[#This Row],[State]]</f>
        <v>623011001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623</v>
      </c>
      <c r="B8931" s="1">
        <f>IF(C8931=0,IF(B8930=Protocol!$V$20,1,B8930+1),B8930)</f>
        <v>1</v>
      </c>
      <c r="C8931" s="1">
        <f>IF(C8930+1=Protocol!$V$21,0,C8930+1)</f>
        <v>11</v>
      </c>
      <c r="D8931" s="1">
        <f t="shared" si="295"/>
        <v>2</v>
      </c>
      <c r="E8931" s="1" t="str">
        <f>INDEX(Protocol[Mark],MATCH(C8931,Protocol[Step],0))</f>
        <v>9Rot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623010002</v>
      </c>
      <c r="H8931" s="134">
        <f>Systematic[[#This Row],[SampleVariableLabel]]+100*Systematic[[#This Row],[State]]</f>
        <v>623011102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623</v>
      </c>
      <c r="B8932" s="1">
        <f>IF(C8932=0,IF(B8931=Protocol!$V$20,1,B8931+1),B8931)</f>
        <v>1</v>
      </c>
      <c r="C8932" s="1">
        <f>IF(C8931+1=Protocol!$V$21,0,C8931+1)</f>
        <v>12</v>
      </c>
      <c r="D8932" s="1">
        <f t="shared" si="295"/>
        <v>3</v>
      </c>
      <c r="E8932" s="1" t="str">
        <f>INDEX(Protocol[Mark],MATCH(C8932,Protocol[Step],0))</f>
        <v>10Ama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623010003</v>
      </c>
      <c r="H8932" s="134">
        <f>Systematic[[#This Row],[SampleVariableLabel]]+100*Systematic[[#This Row],[State]]</f>
        <v>623011203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624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0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624010004</v>
      </c>
      <c r="H8933" s="134">
        <f>Systematic[[#This Row],[SampleVariableLabel]]+100*Systematic[[#This Row],[State]]</f>
        <v>624010004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624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1D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624010005</v>
      </c>
      <c r="H8934" s="134">
        <f>Systematic[[#This Row],[SampleVariableLabel]]+100*Systematic[[#This Row],[State]]</f>
        <v>624010105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624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(M.1)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624010006</v>
      </c>
      <c r="H8935" s="134">
        <f>Systematic[[#This Row],[SampleVariableLabel]]+100*Systematic[[#This Row],[State]]</f>
        <v>624010206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624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2Oct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624010001</v>
      </c>
      <c r="H8936" s="134">
        <f>Systematic[[#This Row],[SampleVariableLabel]]+100*Systematic[[#This Row],[State]]</f>
        <v>624010301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624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3M2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624010002</v>
      </c>
      <c r="H8937" s="134">
        <f>Systematic[[#This Row],[SampleVariableLabel]]+100*Systematic[[#This Row],[State]]</f>
        <v>624010402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624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M(c)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624010003</v>
      </c>
      <c r="H8938" s="134">
        <f>Systematic[[#This Row],[SampleVariableLabel]]+100*Systematic[[#This Row],[State]]</f>
        <v>624010503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624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4P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624010004</v>
      </c>
      <c r="H8939" s="134">
        <f>Systematic[[#This Row],[SampleVariableLabel]]+100*Systematic[[#This Row],[State]]</f>
        <v>624010604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624</v>
      </c>
      <c r="B8940" s="1">
        <f>IF(C8940=0,IF(B8939=Protocol!$V$20,1,B8939+1),B8939)</f>
        <v>1</v>
      </c>
      <c r="C8940" s="1">
        <f>IF(C8939+1=Protocol!$V$21,0,C8939+1)</f>
        <v>7</v>
      </c>
      <c r="D8940" s="1">
        <f t="shared" si="295"/>
        <v>5</v>
      </c>
      <c r="E8940" s="1" t="str">
        <f>INDEX(Protocol[Mark],MATCH(C8940,Protocol[Step],0))</f>
        <v>5G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624010005</v>
      </c>
      <c r="H8940" s="134">
        <f>Systematic[[#This Row],[SampleVariableLabel]]+100*Systematic[[#This Row],[State]]</f>
        <v>624010705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624</v>
      </c>
      <c r="B8941" s="1">
        <f>IF(C8941=0,IF(B8940=Protocol!$V$20,1,B8940+1),B8940)</f>
        <v>1</v>
      </c>
      <c r="C8941" s="1">
        <f>IF(C8940+1=Protocol!$V$21,0,C8940+1)</f>
        <v>8</v>
      </c>
      <c r="D8941" s="1">
        <f t="shared" si="295"/>
        <v>6</v>
      </c>
      <c r="E8941" s="1" t="str">
        <f>INDEX(Protocol[Mark],MATCH(C8941,Protocol[Step],0))</f>
        <v>6S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624010006</v>
      </c>
      <c r="H8941" s="134">
        <f>Systematic[[#This Row],[SampleVariableLabel]]+100*Systematic[[#This Row],[State]]</f>
        <v>624010806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624</v>
      </c>
      <c r="B8942" s="1">
        <f>IF(C8942=0,IF(B8941=Protocol!$V$20,1,B8941+1),B8941)</f>
        <v>1</v>
      </c>
      <c r="C8942" s="1">
        <f>IF(C8941+1=Protocol!$V$21,0,C8941+1)</f>
        <v>9</v>
      </c>
      <c r="D8942" s="1">
        <f t="shared" si="295"/>
        <v>1</v>
      </c>
      <c r="E8942" s="1" t="str">
        <f>INDEX(Protocol[Mark],MATCH(C8942,Protocol[Step],0))</f>
        <v>7Gp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624010001</v>
      </c>
      <c r="H8942" s="134">
        <f>Systematic[[#This Row],[SampleVariableLabel]]+100*Systematic[[#This Row],[State]]</f>
        <v>624010901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624</v>
      </c>
      <c r="B8943" s="1">
        <f>IF(C8943=0,IF(B8942=Protocol!$V$20,1,B8942+1),B8942)</f>
        <v>1</v>
      </c>
      <c r="C8943" s="1">
        <f>IF(C8942+1=Protocol!$V$21,0,C8942+1)</f>
        <v>10</v>
      </c>
      <c r="D8943" s="1">
        <f t="shared" si="295"/>
        <v>2</v>
      </c>
      <c r="E8943" s="1" t="str">
        <f>INDEX(Protocol[Mark],MATCH(C8943,Protocol[Step],0))</f>
        <v>8U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624010002</v>
      </c>
      <c r="H8943" s="134">
        <f>Systematic[[#This Row],[SampleVariableLabel]]+100*Systematic[[#This Row],[State]]</f>
        <v>624011002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624</v>
      </c>
      <c r="B8944" s="1">
        <f>IF(C8944=0,IF(B8943=Protocol!$V$20,1,B8943+1),B8943)</f>
        <v>1</v>
      </c>
      <c r="C8944" s="1">
        <f>IF(C8943+1=Protocol!$V$21,0,C8943+1)</f>
        <v>11</v>
      </c>
      <c r="D8944" s="1">
        <f t="shared" si="295"/>
        <v>3</v>
      </c>
      <c r="E8944" s="1" t="str">
        <f>INDEX(Protocol[Mark],MATCH(C8944,Protocol[Step],0))</f>
        <v>9Rot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624010003</v>
      </c>
      <c r="H8944" s="134">
        <f>Systematic[[#This Row],[SampleVariableLabel]]+100*Systematic[[#This Row],[State]]</f>
        <v>624011103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624</v>
      </c>
      <c r="B8945" s="1">
        <f>IF(C8945=0,IF(B8944=Protocol!$V$20,1,B8944+1),B8944)</f>
        <v>1</v>
      </c>
      <c r="C8945" s="1">
        <f>IF(C8944+1=Protocol!$V$21,0,C8944+1)</f>
        <v>12</v>
      </c>
      <c r="D8945" s="1">
        <f t="shared" si="295"/>
        <v>4</v>
      </c>
      <c r="E8945" s="1" t="str">
        <f>INDEX(Protocol[Mark],MATCH(C8945,Protocol[Step],0))</f>
        <v>10Ama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624010004</v>
      </c>
      <c r="H8945" s="134">
        <f>Systematic[[#This Row],[SampleVariableLabel]]+100*Systematic[[#This Row],[State]]</f>
        <v>624011204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625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0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625010005</v>
      </c>
      <c r="H8946" s="134">
        <f>Systematic[[#This Row],[SampleVariableLabel]]+100*Systematic[[#This Row],[State]]</f>
        <v>625010005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625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625010006</v>
      </c>
      <c r="H8947" s="134">
        <f>Systematic[[#This Row],[SampleVariableLabel]]+100*Systematic[[#This Row],[State]]</f>
        <v>625010106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625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(M.1)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625010001</v>
      </c>
      <c r="H8948" s="134">
        <f>Systematic[[#This Row],[SampleVariableLabel]]+100*Systematic[[#This Row],[State]]</f>
        <v>625010201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625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2Oct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625010002</v>
      </c>
      <c r="H8949" s="134">
        <f>Systematic[[#This Row],[SampleVariableLabel]]+100*Systematic[[#This Row],[State]]</f>
        <v>625010302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625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3M2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625010003</v>
      </c>
      <c r="H8950" s="134">
        <f>Systematic[[#This Row],[SampleVariableLabel]]+100*Systematic[[#This Row],[State]]</f>
        <v>625010403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625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M(c)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625010004</v>
      </c>
      <c r="H8951" s="134">
        <f>Systematic[[#This Row],[SampleVariableLabel]]+100*Systematic[[#This Row],[State]]</f>
        <v>625010504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625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4P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625010005</v>
      </c>
      <c r="H8952" s="134">
        <f>Systematic[[#This Row],[SampleVariableLabel]]+100*Systematic[[#This Row],[State]]</f>
        <v>625010605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625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5G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625010006</v>
      </c>
      <c r="H8953" s="134">
        <f>Systematic[[#This Row],[SampleVariableLabel]]+100*Systematic[[#This Row],[State]]</f>
        <v>625010706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625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6S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625010001</v>
      </c>
      <c r="H8954" s="134">
        <f>Systematic[[#This Row],[SampleVariableLabel]]+100*Systematic[[#This Row],[State]]</f>
        <v>625010801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625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7Gp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625010002</v>
      </c>
      <c r="H8955" s="134">
        <f>Systematic[[#This Row],[SampleVariableLabel]]+100*Systematic[[#This Row],[State]]</f>
        <v>625010902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625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8U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625010003</v>
      </c>
      <c r="H8956" s="134">
        <f>Systematic[[#This Row],[SampleVariableLabel]]+100*Systematic[[#This Row],[State]]</f>
        <v>625011003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625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9Rot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625010004</v>
      </c>
      <c r="H8957" s="134">
        <f>Systematic[[#This Row],[SampleVariableLabel]]+100*Systematic[[#This Row],[State]]</f>
        <v>625011104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625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10Ama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625010005</v>
      </c>
      <c r="H8958" s="134">
        <f>Systematic[[#This Row],[SampleVariableLabel]]+100*Systematic[[#This Row],[State]]</f>
        <v>625011205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0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626010006</v>
      </c>
      <c r="H8959" s="134">
        <f>Systematic[[#This Row],[SampleVariableLabel]]+100*Systematic[[#This Row],[State]]</f>
        <v>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1D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626010001</v>
      </c>
      <c r="H8960" s="134">
        <f>Systematic[[#This Row],[SampleVariableLabel]]+100*Systematic[[#This Row],[State]]</f>
        <v>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(M.1)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626010002</v>
      </c>
      <c r="H8961" s="134">
        <f>Systematic[[#This Row],[SampleVariableLabel]]+100*Systematic[[#This Row],[State]]</f>
        <v>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2Oct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626010003</v>
      </c>
      <c r="H8962" s="134">
        <f>Systematic[[#This Row],[SampleVariableLabel]]+100*Systematic[[#This Row],[State]]</f>
        <v>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3M2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626010004</v>
      </c>
      <c r="H8963" s="134">
        <f>Systematic[[#This Row],[SampleVariableLabel]]+100*Systematic[[#This Row],[State]]</f>
        <v>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626</v>
      </c>
      <c r="B8964" s="1">
        <f>IF(C8964=0,IF(B8963=Protocol!$V$20,1,B8963+1),B8963)</f>
        <v>1</v>
      </c>
      <c r="C8964" s="1">
        <f>IF(C8963+1=Protocol!$V$21,0,C8963+1)</f>
        <v>5</v>
      </c>
      <c r="D8964" s="1">
        <f t="shared" si="297"/>
        <v>5</v>
      </c>
      <c r="E8964" s="1" t="str">
        <f>INDEX(Protocol[Mark],MATCH(C8964,Protocol[Step],0))</f>
        <v>M(c)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626010005</v>
      </c>
      <c r="H8964" s="134">
        <f>Systematic[[#This Row],[SampleVariableLabel]]+100*Systematic[[#This Row],[State]]</f>
        <v>626010505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626</v>
      </c>
      <c r="B8965" s="1">
        <f>IF(C8965=0,IF(B8964=Protocol!$V$20,1,B8964+1),B8964)</f>
        <v>1</v>
      </c>
      <c r="C8965" s="1">
        <f>IF(C8964+1=Protocol!$V$21,0,C8964+1)</f>
        <v>6</v>
      </c>
      <c r="D8965" s="1">
        <f t="shared" si="297"/>
        <v>6</v>
      </c>
      <c r="E8965" s="1" t="str">
        <f>INDEX(Protocol[Mark],MATCH(C8965,Protocol[Step],0))</f>
        <v>4P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626010006</v>
      </c>
      <c r="H8965" s="134">
        <f>Systematic[[#This Row],[SampleVariableLabel]]+100*Systematic[[#This Row],[State]]</f>
        <v>626010606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626</v>
      </c>
      <c r="B8966" s="1">
        <f>IF(C8966=0,IF(B8965=Protocol!$V$20,1,B8965+1),B8965)</f>
        <v>1</v>
      </c>
      <c r="C8966" s="1">
        <f>IF(C8965+1=Protocol!$V$21,0,C8965+1)</f>
        <v>7</v>
      </c>
      <c r="D8966" s="1">
        <f t="shared" si="297"/>
        <v>1</v>
      </c>
      <c r="E8966" s="1" t="str">
        <f>INDEX(Protocol[Mark],MATCH(C8966,Protocol[Step],0))</f>
        <v>5G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626010001</v>
      </c>
      <c r="H8966" s="134">
        <f>Systematic[[#This Row],[SampleVariableLabel]]+100*Systematic[[#This Row],[State]]</f>
        <v>626010701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626</v>
      </c>
      <c r="B8967" s="1">
        <f>IF(C8967=0,IF(B8966=Protocol!$V$20,1,B8966+1),B8966)</f>
        <v>1</v>
      </c>
      <c r="C8967" s="1">
        <f>IF(C8966+1=Protocol!$V$21,0,C8966+1)</f>
        <v>8</v>
      </c>
      <c r="D8967" s="1">
        <f t="shared" si="297"/>
        <v>2</v>
      </c>
      <c r="E8967" s="1" t="str">
        <f>INDEX(Protocol[Mark],MATCH(C8967,Protocol[Step],0))</f>
        <v>6S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626010002</v>
      </c>
      <c r="H8967" s="134">
        <f>Systematic[[#This Row],[SampleVariableLabel]]+100*Systematic[[#This Row],[State]]</f>
        <v>626010802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626</v>
      </c>
      <c r="B8968" s="1">
        <f>IF(C8968=0,IF(B8967=Protocol!$V$20,1,B8967+1),B8967)</f>
        <v>1</v>
      </c>
      <c r="C8968" s="1">
        <f>IF(C8967+1=Protocol!$V$21,0,C8967+1)</f>
        <v>9</v>
      </c>
      <c r="D8968" s="1">
        <f t="shared" si="297"/>
        <v>3</v>
      </c>
      <c r="E8968" s="1" t="str">
        <f>INDEX(Protocol[Mark],MATCH(C8968,Protocol[Step],0))</f>
        <v>7Gp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626010003</v>
      </c>
      <c r="H8968" s="134">
        <f>Systematic[[#This Row],[SampleVariableLabel]]+100*Systematic[[#This Row],[State]]</f>
        <v>626010903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626</v>
      </c>
      <c r="B8969" s="1">
        <f>IF(C8969=0,IF(B8968=Protocol!$V$20,1,B8968+1),B8968)</f>
        <v>1</v>
      </c>
      <c r="C8969" s="1">
        <f>IF(C8968+1=Protocol!$V$21,0,C8968+1)</f>
        <v>10</v>
      </c>
      <c r="D8969" s="1">
        <f t="shared" si="297"/>
        <v>4</v>
      </c>
      <c r="E8969" s="1" t="str">
        <f>INDEX(Protocol[Mark],MATCH(C8969,Protocol[Step],0))</f>
        <v>8U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626010004</v>
      </c>
      <c r="H8969" s="134">
        <f>Systematic[[#This Row],[SampleVariableLabel]]+100*Systematic[[#This Row],[State]]</f>
        <v>626011004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626</v>
      </c>
      <c r="B8970" s="1">
        <f>IF(C8970=0,IF(B8969=Protocol!$V$20,1,B8969+1),B8969)</f>
        <v>1</v>
      </c>
      <c r="C8970" s="1">
        <f>IF(C8969+1=Protocol!$V$21,0,C8969+1)</f>
        <v>11</v>
      </c>
      <c r="D8970" s="1">
        <f t="shared" si="297"/>
        <v>5</v>
      </c>
      <c r="E8970" s="1" t="str">
        <f>INDEX(Protocol[Mark],MATCH(C8970,Protocol[Step],0))</f>
        <v>9Rot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626010005</v>
      </c>
      <c r="H8970" s="134">
        <f>Systematic[[#This Row],[SampleVariableLabel]]+100*Systematic[[#This Row],[State]]</f>
        <v>626011105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626</v>
      </c>
      <c r="B8971" s="1">
        <f>IF(C8971=0,IF(B8970=Protocol!$V$20,1,B8970+1),B8970)</f>
        <v>1</v>
      </c>
      <c r="C8971" s="1">
        <f>IF(C8970+1=Protocol!$V$21,0,C8970+1)</f>
        <v>12</v>
      </c>
      <c r="D8971" s="1">
        <f t="shared" si="297"/>
        <v>6</v>
      </c>
      <c r="E8971" s="1" t="str">
        <f>INDEX(Protocol[Mark],MATCH(C8971,Protocol[Step],0))</f>
        <v>10Ama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626010006</v>
      </c>
      <c r="H8971" s="134">
        <f>Systematic[[#This Row],[SampleVariableLabel]]+100*Systematic[[#This Row],[State]]</f>
        <v>626011206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627</v>
      </c>
      <c r="B8972" s="1">
        <f>IF(C8972=0,IF(B8971=Protocol!$V$20,1,B8971+1),B8971)</f>
        <v>1</v>
      </c>
      <c r="C8972" s="1">
        <f>IF(C8971+1=Protocol!$V$21,0,C8971+1)</f>
        <v>0</v>
      </c>
      <c r="D8972" s="1">
        <f t="shared" si="297"/>
        <v>1</v>
      </c>
      <c r="E8972" s="1" t="str">
        <f>INDEX(Protocol[Mark],MATCH(C8972,Protocol[Step],0))</f>
        <v>0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627010001</v>
      </c>
      <c r="H8972" s="134">
        <f>Systematic[[#This Row],[SampleVariableLabel]]+100*Systematic[[#This Row],[State]]</f>
        <v>627010001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627</v>
      </c>
      <c r="B8973" s="1">
        <f>IF(C8973=0,IF(B8972=Protocol!$V$20,1,B8972+1),B8972)</f>
        <v>1</v>
      </c>
      <c r="C8973" s="1">
        <f>IF(C8972+1=Protocol!$V$21,0,C8972+1)</f>
        <v>1</v>
      </c>
      <c r="D8973" s="1">
        <f t="shared" si="297"/>
        <v>2</v>
      </c>
      <c r="E8973" s="1" t="str">
        <f>INDEX(Protocol[Mark],MATCH(C8973,Protocol[Step],0))</f>
        <v>1D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627010002</v>
      </c>
      <c r="H8973" s="134">
        <f>Systematic[[#This Row],[SampleVariableLabel]]+100*Systematic[[#This Row],[State]]</f>
        <v>627010102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627</v>
      </c>
      <c r="B8974" s="1">
        <f>IF(C8974=0,IF(B8973=Protocol!$V$20,1,B8973+1),B8973)</f>
        <v>1</v>
      </c>
      <c r="C8974" s="1">
        <f>IF(C8973+1=Protocol!$V$21,0,C8973+1)</f>
        <v>2</v>
      </c>
      <c r="D8974" s="1">
        <f t="shared" si="297"/>
        <v>3</v>
      </c>
      <c r="E8974" s="1" t="str">
        <f>INDEX(Protocol[Mark],MATCH(C8974,Protocol[Step],0))</f>
        <v>(M.1)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627010003</v>
      </c>
      <c r="H8974" s="134">
        <f>Systematic[[#This Row],[SampleVariableLabel]]+100*Systematic[[#This Row],[State]]</f>
        <v>627010203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627</v>
      </c>
      <c r="B8975" s="1">
        <f>IF(C8975=0,IF(B8974=Protocol!$V$20,1,B8974+1),B8974)</f>
        <v>1</v>
      </c>
      <c r="C8975" s="1">
        <f>IF(C8974+1=Protocol!$V$21,0,C8974+1)</f>
        <v>3</v>
      </c>
      <c r="D8975" s="1">
        <f t="shared" si="297"/>
        <v>4</v>
      </c>
      <c r="E8975" s="1" t="str">
        <f>INDEX(Protocol[Mark],MATCH(C8975,Protocol[Step],0))</f>
        <v>2Oct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627010004</v>
      </c>
      <c r="H8975" s="134">
        <f>Systematic[[#This Row],[SampleVariableLabel]]+100*Systematic[[#This Row],[State]]</f>
        <v>627010304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627</v>
      </c>
      <c r="B8976" s="1">
        <f>IF(C8976=0,IF(B8975=Protocol!$V$20,1,B8975+1),B8975)</f>
        <v>1</v>
      </c>
      <c r="C8976" s="1">
        <f>IF(C8975+1=Protocol!$V$21,0,C8975+1)</f>
        <v>4</v>
      </c>
      <c r="D8976" s="1">
        <f t="shared" si="297"/>
        <v>5</v>
      </c>
      <c r="E8976" s="1" t="str">
        <f>INDEX(Protocol[Mark],MATCH(C8976,Protocol[Step],0))</f>
        <v>3M2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627010005</v>
      </c>
      <c r="H8976" s="134">
        <f>Systematic[[#This Row],[SampleVariableLabel]]+100*Systematic[[#This Row],[State]]</f>
        <v>627010405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627</v>
      </c>
      <c r="B8977" s="1">
        <f>IF(C8977=0,IF(B8976=Protocol!$V$20,1,B8976+1),B8976)</f>
        <v>1</v>
      </c>
      <c r="C8977" s="1">
        <f>IF(C8976+1=Protocol!$V$21,0,C8976+1)</f>
        <v>5</v>
      </c>
      <c r="D8977" s="1">
        <f t="shared" si="297"/>
        <v>6</v>
      </c>
      <c r="E8977" s="1" t="str">
        <f>INDEX(Protocol[Mark],MATCH(C8977,Protocol[Step],0))</f>
        <v>M(c)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627010006</v>
      </c>
      <c r="H8977" s="134">
        <f>Systematic[[#This Row],[SampleVariableLabel]]+100*Systematic[[#This Row],[State]]</f>
        <v>627010506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627</v>
      </c>
      <c r="B8978" s="1">
        <f>IF(C8978=0,IF(B8977=Protocol!$V$20,1,B8977+1),B8977)</f>
        <v>1</v>
      </c>
      <c r="C8978" s="1">
        <f>IF(C8977+1=Protocol!$V$21,0,C8977+1)</f>
        <v>6</v>
      </c>
      <c r="D8978" s="1">
        <f t="shared" si="297"/>
        <v>1</v>
      </c>
      <c r="E8978" s="1" t="str">
        <f>INDEX(Protocol[Mark],MATCH(C8978,Protocol[Step],0))</f>
        <v>4P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627010001</v>
      </c>
      <c r="H8978" s="134">
        <f>Systematic[[#This Row],[SampleVariableLabel]]+100*Systematic[[#This Row],[State]]</f>
        <v>627010601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627</v>
      </c>
      <c r="B8979" s="1">
        <f>IF(C8979=0,IF(B8978=Protocol!$V$20,1,B8978+1),B8978)</f>
        <v>1</v>
      </c>
      <c r="C8979" s="1">
        <f>IF(C8978+1=Protocol!$V$21,0,C8978+1)</f>
        <v>7</v>
      </c>
      <c r="D8979" s="1">
        <f t="shared" si="297"/>
        <v>2</v>
      </c>
      <c r="E8979" s="1" t="str">
        <f>INDEX(Protocol[Mark],MATCH(C8979,Protocol[Step],0))</f>
        <v>5G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627010002</v>
      </c>
      <c r="H8979" s="134">
        <f>Systematic[[#This Row],[SampleVariableLabel]]+100*Systematic[[#This Row],[State]]</f>
        <v>627010702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627</v>
      </c>
      <c r="B8980" s="1">
        <f>IF(C8980=0,IF(B8979=Protocol!$V$20,1,B8979+1),B8979)</f>
        <v>1</v>
      </c>
      <c r="C8980" s="1">
        <f>IF(C8979+1=Protocol!$V$21,0,C8979+1)</f>
        <v>8</v>
      </c>
      <c r="D8980" s="1">
        <f t="shared" si="297"/>
        <v>3</v>
      </c>
      <c r="E8980" s="1" t="str">
        <f>INDEX(Protocol[Mark],MATCH(C8980,Protocol[Step],0))</f>
        <v>6S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627010003</v>
      </c>
      <c r="H8980" s="134">
        <f>Systematic[[#This Row],[SampleVariableLabel]]+100*Systematic[[#This Row],[State]]</f>
        <v>627010803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627</v>
      </c>
      <c r="B8981" s="1">
        <f>IF(C8981=0,IF(B8980=Protocol!$V$20,1,B8980+1),B8980)</f>
        <v>1</v>
      </c>
      <c r="C8981" s="1">
        <f>IF(C8980+1=Protocol!$V$21,0,C8980+1)</f>
        <v>9</v>
      </c>
      <c r="D8981" s="1">
        <f t="shared" si="297"/>
        <v>4</v>
      </c>
      <c r="E8981" s="1" t="str">
        <f>INDEX(Protocol[Mark],MATCH(C8981,Protocol[Step],0))</f>
        <v>7Gp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627010004</v>
      </c>
      <c r="H8981" s="134">
        <f>Systematic[[#This Row],[SampleVariableLabel]]+100*Systematic[[#This Row],[State]]</f>
        <v>627010904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627</v>
      </c>
      <c r="B8982" s="1">
        <f>IF(C8982=0,IF(B8981=Protocol!$V$20,1,B8981+1),B8981)</f>
        <v>1</v>
      </c>
      <c r="C8982" s="1">
        <f>IF(C8981+1=Protocol!$V$21,0,C8981+1)</f>
        <v>10</v>
      </c>
      <c r="D8982" s="1">
        <f t="shared" si="297"/>
        <v>5</v>
      </c>
      <c r="E8982" s="1" t="str">
        <f>INDEX(Protocol[Mark],MATCH(C8982,Protocol[Step],0))</f>
        <v>8U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627010005</v>
      </c>
      <c r="H8982" s="134">
        <f>Systematic[[#This Row],[SampleVariableLabel]]+100*Systematic[[#This Row],[State]]</f>
        <v>627011005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627</v>
      </c>
      <c r="B8983" s="1">
        <f>IF(C8983=0,IF(B8982=Protocol!$V$20,1,B8982+1),B8982)</f>
        <v>1</v>
      </c>
      <c r="C8983" s="1">
        <f>IF(C8982+1=Protocol!$V$21,0,C8982+1)</f>
        <v>11</v>
      </c>
      <c r="D8983" s="1">
        <f t="shared" si="297"/>
        <v>6</v>
      </c>
      <c r="E8983" s="1" t="str">
        <f>INDEX(Protocol[Mark],MATCH(C8983,Protocol[Step],0))</f>
        <v>9Rot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627010006</v>
      </c>
      <c r="H8983" s="134">
        <f>Systematic[[#This Row],[SampleVariableLabel]]+100*Systematic[[#This Row],[State]]</f>
        <v>627011106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627</v>
      </c>
      <c r="B8984" s="1">
        <f>IF(C8984=0,IF(B8983=Protocol!$V$20,1,B8983+1),B8983)</f>
        <v>1</v>
      </c>
      <c r="C8984" s="1">
        <f>IF(C8983+1=Protocol!$V$21,0,C8983+1)</f>
        <v>12</v>
      </c>
      <c r="D8984" s="1">
        <f t="shared" si="297"/>
        <v>1</v>
      </c>
      <c r="E8984" s="1" t="str">
        <f>INDEX(Protocol[Mark],MATCH(C8984,Protocol[Step],0))</f>
        <v>10Ama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627010001</v>
      </c>
      <c r="H8984" s="134">
        <f>Systematic[[#This Row],[SampleVariableLabel]]+100*Systematic[[#This Row],[State]]</f>
        <v>627011201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628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0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628010002</v>
      </c>
      <c r="H8985" s="134">
        <f>Systematic[[#This Row],[SampleVariableLabel]]+100*Systematic[[#This Row],[State]]</f>
        <v>628010002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628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1D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628010003</v>
      </c>
      <c r="H8986" s="134">
        <f>Systematic[[#This Row],[SampleVariableLabel]]+100*Systematic[[#This Row],[State]]</f>
        <v>628010103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628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(M.1)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628010004</v>
      </c>
      <c r="H8987" s="134">
        <f>Systematic[[#This Row],[SampleVariableLabel]]+100*Systematic[[#This Row],[State]]</f>
        <v>628010204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628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2Oct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628010005</v>
      </c>
      <c r="H8988" s="134">
        <f>Systematic[[#This Row],[SampleVariableLabel]]+100*Systematic[[#This Row],[State]]</f>
        <v>628010305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628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3M2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628010006</v>
      </c>
      <c r="H8989" s="134">
        <f>Systematic[[#This Row],[SampleVariableLabel]]+100*Systematic[[#This Row],[State]]</f>
        <v>628010406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628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M(c)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628010001</v>
      </c>
      <c r="H8990" s="134">
        <f>Systematic[[#This Row],[SampleVariableLabel]]+100*Systematic[[#This Row],[State]]</f>
        <v>628010501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628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4P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628010002</v>
      </c>
      <c r="H8991" s="134">
        <f>Systematic[[#This Row],[SampleVariableLabel]]+100*Systematic[[#This Row],[State]]</f>
        <v>628010602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628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5G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628010003</v>
      </c>
      <c r="H8992" s="134">
        <f>Systematic[[#This Row],[SampleVariableLabel]]+100*Systematic[[#This Row],[State]]</f>
        <v>628010703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628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6S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628010004</v>
      </c>
      <c r="H8993" s="134">
        <f>Systematic[[#This Row],[SampleVariableLabel]]+100*Systematic[[#This Row],[State]]</f>
        <v>628010804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628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7Gp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628010005</v>
      </c>
      <c r="H8994" s="134">
        <f>Systematic[[#This Row],[SampleVariableLabel]]+100*Systematic[[#This Row],[State]]</f>
        <v>628010905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628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8U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628010006</v>
      </c>
      <c r="H8995" s="134">
        <f>Systematic[[#This Row],[SampleVariableLabel]]+100*Systematic[[#This Row],[State]]</f>
        <v>628011006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628</v>
      </c>
      <c r="B8996" s="1">
        <f>IF(C8996=0,IF(B8995=Protocol!$V$20,1,B8995+1),B8995)</f>
        <v>1</v>
      </c>
      <c r="C8996" s="1">
        <f>IF(C8995+1=Protocol!$V$21,0,C8995+1)</f>
        <v>11</v>
      </c>
      <c r="D8996" s="1">
        <f t="shared" si="297"/>
        <v>1</v>
      </c>
      <c r="E8996" s="1" t="str">
        <f>INDEX(Protocol[Mark],MATCH(C8996,Protocol[Step],0))</f>
        <v>9Rot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628010001</v>
      </c>
      <c r="H8996" s="134">
        <f>Systematic[[#This Row],[SampleVariableLabel]]+100*Systematic[[#This Row],[State]]</f>
        <v>628011101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628</v>
      </c>
      <c r="B8997" s="1">
        <f>IF(C8997=0,IF(B8996=Protocol!$V$20,1,B8996+1),B8996)</f>
        <v>1</v>
      </c>
      <c r="C8997" s="1">
        <f>IF(C8996+1=Protocol!$V$21,0,C8996+1)</f>
        <v>12</v>
      </c>
      <c r="D8997" s="1">
        <f t="shared" si="297"/>
        <v>2</v>
      </c>
      <c r="E8997" s="1" t="str">
        <f>INDEX(Protocol[Mark],MATCH(C8997,Protocol[Step],0))</f>
        <v>10Ama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628010002</v>
      </c>
      <c r="H8997" s="134">
        <f>Systematic[[#This Row],[SampleVariableLabel]]+100*Systematic[[#This Row],[State]]</f>
        <v>628011202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629</v>
      </c>
      <c r="B8998" s="1">
        <f>IF(C8998=0,IF(B8997=Protocol!$V$20,1,B8997+1),B8997)</f>
        <v>1</v>
      </c>
      <c r="C8998" s="1">
        <f>IF(C8997+1=Protocol!$V$21,0,C8997+1)</f>
        <v>0</v>
      </c>
      <c r="D8998" s="1">
        <f t="shared" si="297"/>
        <v>3</v>
      </c>
      <c r="E8998" s="1" t="str">
        <f>INDEX(Protocol[Mark],MATCH(C8998,Protocol[Step],0))</f>
        <v>0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629010003</v>
      </c>
      <c r="H8998" s="134">
        <f>Systematic[[#This Row],[SampleVariableLabel]]+100*Systematic[[#This Row],[State]]</f>
        <v>629010003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629</v>
      </c>
      <c r="B8999" s="1">
        <f>IF(C8999=0,IF(B8998=Protocol!$V$20,1,B8998+1),B8998)</f>
        <v>1</v>
      </c>
      <c r="C8999" s="1">
        <f>IF(C8998+1=Protocol!$V$21,0,C8998+1)</f>
        <v>1</v>
      </c>
      <c r="D8999" s="1">
        <f t="shared" si="297"/>
        <v>4</v>
      </c>
      <c r="E8999" s="1" t="str">
        <f>INDEX(Protocol[Mark],MATCH(C8999,Protocol[Step],0))</f>
        <v>1D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629010004</v>
      </c>
      <c r="H8999" s="134">
        <f>Systematic[[#This Row],[SampleVariableLabel]]+100*Systematic[[#This Row],[State]]</f>
        <v>629010104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629</v>
      </c>
      <c r="B9000" s="1">
        <f>IF(C9000=0,IF(B8999=Protocol!$V$20,1,B8999+1),B8999)</f>
        <v>1</v>
      </c>
      <c r="C9000" s="1">
        <f>IF(C8999+1=Protocol!$V$21,0,C8999+1)</f>
        <v>2</v>
      </c>
      <c r="D9000" s="1">
        <f t="shared" si="297"/>
        <v>5</v>
      </c>
      <c r="E9000" s="1" t="str">
        <f>INDEX(Protocol[Mark],MATCH(C9000,Protocol[Step],0))</f>
        <v>(M.1)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629010005</v>
      </c>
      <c r="H9000" s="134">
        <f>Systematic[[#This Row],[SampleVariableLabel]]+100*Systematic[[#This Row],[State]]</f>
        <v>629010205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629</v>
      </c>
      <c r="B9001" s="1">
        <f>IF(C9001=0,IF(B9000=Protocol!$V$20,1,B9000+1),B9000)</f>
        <v>1</v>
      </c>
      <c r="C9001" s="1">
        <f>IF(C9000+1=Protocol!$V$21,0,C9000+1)</f>
        <v>3</v>
      </c>
      <c r="D9001" s="1">
        <f t="shared" si="297"/>
        <v>6</v>
      </c>
      <c r="E9001" s="1" t="str">
        <f>INDEX(Protocol[Mark],MATCH(C9001,Protocol[Step],0))</f>
        <v>2Oct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629010006</v>
      </c>
      <c r="H9001" s="134">
        <f>Systematic[[#This Row],[SampleVariableLabel]]+100*Systematic[[#This Row],[State]]</f>
        <v>629010306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629</v>
      </c>
      <c r="B9002" s="1">
        <f>IF(C9002=0,IF(B9001=Protocol!$V$20,1,B9001+1),B9001)</f>
        <v>1</v>
      </c>
      <c r="C9002" s="1">
        <f>IF(C9001+1=Protocol!$V$21,0,C9001+1)</f>
        <v>4</v>
      </c>
      <c r="D9002" s="1">
        <f t="shared" si="297"/>
        <v>1</v>
      </c>
      <c r="E9002" s="1" t="str">
        <f>INDEX(Protocol[Mark],MATCH(C9002,Protocol[Step],0))</f>
        <v>3M2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629010001</v>
      </c>
      <c r="H9002" s="134">
        <f>Systematic[[#This Row],[SampleVariableLabel]]+100*Systematic[[#This Row],[State]]</f>
        <v>629010401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629</v>
      </c>
      <c r="B9003" s="1">
        <f>IF(C9003=0,IF(B9002=Protocol!$V$20,1,B9002+1),B9002)</f>
        <v>1</v>
      </c>
      <c r="C9003" s="1">
        <f>IF(C9002+1=Protocol!$V$21,0,C9002+1)</f>
        <v>5</v>
      </c>
      <c r="D9003" s="1">
        <f t="shared" si="297"/>
        <v>2</v>
      </c>
      <c r="E9003" s="1" t="str">
        <f>INDEX(Protocol[Mark],MATCH(C9003,Protocol[Step],0))</f>
        <v>M(c)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629010002</v>
      </c>
      <c r="H9003" s="134">
        <f>Systematic[[#This Row],[SampleVariableLabel]]+100*Systematic[[#This Row],[State]]</f>
        <v>629010502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629</v>
      </c>
      <c r="B9004" s="1">
        <f>IF(C9004=0,IF(B9003=Protocol!$V$20,1,B9003+1),B9003)</f>
        <v>1</v>
      </c>
      <c r="C9004" s="1">
        <f>IF(C9003+1=Protocol!$V$21,0,C9003+1)</f>
        <v>6</v>
      </c>
      <c r="D9004" s="1">
        <f t="shared" si="297"/>
        <v>3</v>
      </c>
      <c r="E9004" s="1" t="str">
        <f>INDEX(Protocol[Mark],MATCH(C9004,Protocol[Step],0))</f>
        <v>4P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629010003</v>
      </c>
      <c r="H9004" s="134">
        <f>Systematic[[#This Row],[SampleVariableLabel]]+100*Systematic[[#This Row],[State]]</f>
        <v>629010603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629</v>
      </c>
      <c r="B9005" s="1">
        <f>IF(C9005=0,IF(B9004=Protocol!$V$20,1,B9004+1),B9004)</f>
        <v>1</v>
      </c>
      <c r="C9005" s="1">
        <f>IF(C9004+1=Protocol!$V$21,0,C9004+1)</f>
        <v>7</v>
      </c>
      <c r="D9005" s="1">
        <f t="shared" si="297"/>
        <v>4</v>
      </c>
      <c r="E9005" s="1" t="str">
        <f>INDEX(Protocol[Mark],MATCH(C9005,Protocol[Step],0))</f>
        <v>5G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629010004</v>
      </c>
      <c r="H9005" s="134">
        <f>Systematic[[#This Row],[SampleVariableLabel]]+100*Systematic[[#This Row],[State]]</f>
        <v>629010704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629</v>
      </c>
      <c r="B9006" s="1">
        <f>IF(C9006=0,IF(B9005=Protocol!$V$20,1,B9005+1),B9005)</f>
        <v>1</v>
      </c>
      <c r="C9006" s="1">
        <f>IF(C9005+1=Protocol!$V$21,0,C9005+1)</f>
        <v>8</v>
      </c>
      <c r="D9006" s="1">
        <f t="shared" si="297"/>
        <v>5</v>
      </c>
      <c r="E9006" s="1" t="str">
        <f>INDEX(Protocol[Mark],MATCH(C9006,Protocol[Step],0))</f>
        <v>6S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629010005</v>
      </c>
      <c r="H9006" s="134">
        <f>Systematic[[#This Row],[SampleVariableLabel]]+100*Systematic[[#This Row],[State]]</f>
        <v>629010805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629</v>
      </c>
      <c r="B9007" s="1">
        <f>IF(C9007=0,IF(B9006=Protocol!$V$20,1,B9006+1),B9006)</f>
        <v>1</v>
      </c>
      <c r="C9007" s="1">
        <f>IF(C9006+1=Protocol!$V$21,0,C9006+1)</f>
        <v>9</v>
      </c>
      <c r="D9007" s="1">
        <f t="shared" si="297"/>
        <v>6</v>
      </c>
      <c r="E9007" s="1" t="str">
        <f>INDEX(Protocol[Mark],MATCH(C9007,Protocol[Step],0))</f>
        <v>7Gp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629010006</v>
      </c>
      <c r="H9007" s="134">
        <f>Systematic[[#This Row],[SampleVariableLabel]]+100*Systematic[[#This Row],[State]]</f>
        <v>629010906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629</v>
      </c>
      <c r="B9008" s="1">
        <f>IF(C9008=0,IF(B9007=Protocol!$V$20,1,B9007+1),B9007)</f>
        <v>1</v>
      </c>
      <c r="C9008" s="1">
        <f>IF(C9007+1=Protocol!$V$21,0,C9007+1)</f>
        <v>10</v>
      </c>
      <c r="D9008" s="1">
        <f t="shared" si="297"/>
        <v>1</v>
      </c>
      <c r="E9008" s="1" t="str">
        <f>INDEX(Protocol[Mark],MATCH(C9008,Protocol[Step],0))</f>
        <v>8U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629010001</v>
      </c>
      <c r="H9008" s="134">
        <f>Systematic[[#This Row],[SampleVariableLabel]]+100*Systematic[[#This Row],[State]]</f>
        <v>629011001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629</v>
      </c>
      <c r="B9009" s="1">
        <f>IF(C9009=0,IF(B9008=Protocol!$V$20,1,B9008+1),B9008)</f>
        <v>1</v>
      </c>
      <c r="C9009" s="1">
        <f>IF(C9008+1=Protocol!$V$21,0,C9008+1)</f>
        <v>11</v>
      </c>
      <c r="D9009" s="1">
        <f t="shared" si="297"/>
        <v>2</v>
      </c>
      <c r="E9009" s="1" t="str">
        <f>INDEX(Protocol[Mark],MATCH(C9009,Protocol[Step],0))</f>
        <v>9Rot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629010002</v>
      </c>
      <c r="H9009" s="134">
        <f>Systematic[[#This Row],[SampleVariableLabel]]+100*Systematic[[#This Row],[State]]</f>
        <v>629011102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629</v>
      </c>
      <c r="B9010" s="1">
        <f>IF(C9010=0,IF(B9009=Protocol!$V$20,1,B9009+1),B9009)</f>
        <v>1</v>
      </c>
      <c r="C9010" s="1">
        <f>IF(C9009+1=Protocol!$V$21,0,C9009+1)</f>
        <v>12</v>
      </c>
      <c r="D9010" s="1">
        <f t="shared" si="297"/>
        <v>3</v>
      </c>
      <c r="E9010" s="1" t="str">
        <f>INDEX(Protocol[Mark],MATCH(C9010,Protocol[Step],0))</f>
        <v>10Ama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629010003</v>
      </c>
      <c r="H9010" s="134">
        <f>Systematic[[#This Row],[SampleVariableLabel]]+100*Systematic[[#This Row],[State]]</f>
        <v>629011203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630</v>
      </c>
      <c r="B9011" s="1">
        <f>IF(C9011=0,IF(B9010=Protocol!$V$20,1,B9010+1),B9010)</f>
        <v>1</v>
      </c>
      <c r="C9011" s="1">
        <f>IF(C9010+1=Protocol!$V$21,0,C9010+1)</f>
        <v>0</v>
      </c>
      <c r="D9011" s="1">
        <f t="shared" si="297"/>
        <v>4</v>
      </c>
      <c r="E9011" s="1" t="str">
        <f>INDEX(Protocol[Mark],MATCH(C9011,Protocol[Step],0))</f>
        <v>0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630010004</v>
      </c>
      <c r="H9011" s="134">
        <f>Systematic[[#This Row],[SampleVariableLabel]]+100*Systematic[[#This Row],[State]]</f>
        <v>630010004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630</v>
      </c>
      <c r="B9012" s="1">
        <f>IF(C9012=0,IF(B9011=Protocol!$V$20,1,B9011+1),B9011)</f>
        <v>1</v>
      </c>
      <c r="C9012" s="1">
        <f>IF(C9011+1=Protocol!$V$21,0,C9011+1)</f>
        <v>1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630010005</v>
      </c>
      <c r="H9012" s="134">
        <f>Systematic[[#This Row],[SampleVariableLabel]]+100*Systematic[[#This Row],[State]]</f>
        <v>630010105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630</v>
      </c>
      <c r="B9013" s="1">
        <f>IF(C9013=0,IF(B9012=Protocol!$V$20,1,B9012+1),B9012)</f>
        <v>1</v>
      </c>
      <c r="C9013" s="1">
        <f>IF(C9012+1=Protocol!$V$21,0,C9012+1)</f>
        <v>2</v>
      </c>
      <c r="D9013" s="1">
        <f t="shared" si="297"/>
        <v>6</v>
      </c>
      <c r="E9013" s="1" t="str">
        <f>INDEX(Protocol[Mark],MATCH(C9013,Protocol[Step],0))</f>
        <v>(M.1)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630010006</v>
      </c>
      <c r="H9013" s="134">
        <f>Systematic[[#This Row],[SampleVariableLabel]]+100*Systematic[[#This Row],[State]]</f>
        <v>630010206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630</v>
      </c>
      <c r="B9014" s="1">
        <f>IF(C9014=0,IF(B9013=Protocol!$V$20,1,B9013+1),B9013)</f>
        <v>1</v>
      </c>
      <c r="C9014" s="1">
        <f>IF(C9013+1=Protocol!$V$21,0,C9013+1)</f>
        <v>3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630010001</v>
      </c>
      <c r="H9014" s="134">
        <f>Systematic[[#This Row],[SampleVariableLabel]]+100*Systematic[[#This Row],[State]]</f>
        <v>630010301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630</v>
      </c>
      <c r="B9015" s="1">
        <f>IF(C9015=0,IF(B9014=Protocol!$V$20,1,B9014+1),B9014)</f>
        <v>1</v>
      </c>
      <c r="C9015" s="1">
        <f>IF(C9014+1=Protocol!$V$21,0,C9014+1)</f>
        <v>4</v>
      </c>
      <c r="D9015" s="1">
        <f t="shared" si="297"/>
        <v>2</v>
      </c>
      <c r="E9015" s="1" t="str">
        <f>INDEX(Protocol[Mark],MATCH(C9015,Protocol[Step],0))</f>
        <v>3M2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630010002</v>
      </c>
      <c r="H9015" s="134">
        <f>Systematic[[#This Row],[SampleVariableLabel]]+100*Systematic[[#This Row],[State]]</f>
        <v>630010402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630</v>
      </c>
      <c r="B9016" s="1">
        <f>IF(C9016=0,IF(B9015=Protocol!$V$20,1,B9015+1),B9015)</f>
        <v>1</v>
      </c>
      <c r="C9016" s="1">
        <f>IF(C9015+1=Protocol!$V$21,0,C9015+1)</f>
        <v>5</v>
      </c>
      <c r="D9016" s="1">
        <f t="shared" si="297"/>
        <v>3</v>
      </c>
      <c r="E9016" s="1" t="str">
        <f>INDEX(Protocol[Mark],MATCH(C9016,Protocol[Step],0))</f>
        <v>M(c)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630010003</v>
      </c>
      <c r="H9016" s="134">
        <f>Systematic[[#This Row],[SampleVariableLabel]]+100*Systematic[[#This Row],[State]]</f>
        <v>630010503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630</v>
      </c>
      <c r="B9017" s="1">
        <f>IF(C9017=0,IF(B9016=Protocol!$V$20,1,B9016+1),B9016)</f>
        <v>1</v>
      </c>
      <c r="C9017" s="1">
        <f>IF(C9016+1=Protocol!$V$21,0,C9016+1)</f>
        <v>6</v>
      </c>
      <c r="D9017" s="1">
        <f t="shared" si="297"/>
        <v>4</v>
      </c>
      <c r="E9017" s="1" t="str">
        <f>INDEX(Protocol[Mark],MATCH(C9017,Protocol[Step],0))</f>
        <v>4P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630010004</v>
      </c>
      <c r="H9017" s="134">
        <f>Systematic[[#This Row],[SampleVariableLabel]]+100*Systematic[[#This Row],[State]]</f>
        <v>630010604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630</v>
      </c>
      <c r="B9018" s="1">
        <f>IF(C9018=0,IF(B9017=Protocol!$V$20,1,B9017+1),B9017)</f>
        <v>1</v>
      </c>
      <c r="C9018" s="1">
        <f>IF(C9017+1=Protocol!$V$21,0,C9017+1)</f>
        <v>7</v>
      </c>
      <c r="D9018" s="1">
        <f t="shared" si="297"/>
        <v>5</v>
      </c>
      <c r="E9018" s="1" t="str">
        <f>INDEX(Protocol[Mark],MATCH(C9018,Protocol[Step],0))</f>
        <v>5G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630010005</v>
      </c>
      <c r="H9018" s="134">
        <f>Systematic[[#This Row],[SampleVariableLabel]]+100*Systematic[[#This Row],[State]]</f>
        <v>630010705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630</v>
      </c>
      <c r="B9019" s="1">
        <f>IF(C9019=0,IF(B9018=Protocol!$V$20,1,B9018+1),B9018)</f>
        <v>1</v>
      </c>
      <c r="C9019" s="1">
        <f>IF(C9018+1=Protocol!$V$21,0,C9018+1)</f>
        <v>8</v>
      </c>
      <c r="D9019" s="1">
        <f t="shared" si="297"/>
        <v>6</v>
      </c>
      <c r="E9019" s="1" t="str">
        <f>INDEX(Protocol[Mark],MATCH(C9019,Protocol[Step],0))</f>
        <v>6S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630010006</v>
      </c>
      <c r="H9019" s="134">
        <f>Systematic[[#This Row],[SampleVariableLabel]]+100*Systematic[[#This Row],[State]]</f>
        <v>630010806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630</v>
      </c>
      <c r="B9020" s="1">
        <f>IF(C9020=0,IF(B9019=Protocol!$V$20,1,B9019+1),B9019)</f>
        <v>1</v>
      </c>
      <c r="C9020" s="1">
        <f>IF(C9019+1=Protocol!$V$21,0,C9019+1)</f>
        <v>9</v>
      </c>
      <c r="D9020" s="1">
        <f t="shared" si="297"/>
        <v>1</v>
      </c>
      <c r="E9020" s="1" t="str">
        <f>INDEX(Protocol[Mark],MATCH(C9020,Protocol[Step],0))</f>
        <v>7Gp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630010001</v>
      </c>
      <c r="H9020" s="134">
        <f>Systematic[[#This Row],[SampleVariableLabel]]+100*Systematic[[#This Row],[State]]</f>
        <v>630010901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630</v>
      </c>
      <c r="B9021" s="1">
        <f>IF(C9021=0,IF(B9020=Protocol!$V$20,1,B9020+1),B9020)</f>
        <v>1</v>
      </c>
      <c r="C9021" s="1">
        <f>IF(C9020+1=Protocol!$V$21,0,C9020+1)</f>
        <v>10</v>
      </c>
      <c r="D9021" s="1">
        <f t="shared" si="297"/>
        <v>2</v>
      </c>
      <c r="E9021" s="1" t="str">
        <f>INDEX(Protocol[Mark],MATCH(C9021,Protocol[Step],0))</f>
        <v>8U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630010002</v>
      </c>
      <c r="H9021" s="134">
        <f>Systematic[[#This Row],[SampleVariableLabel]]+100*Systematic[[#This Row],[State]]</f>
        <v>630011002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630</v>
      </c>
      <c r="B9022" s="1">
        <f>IF(C9022=0,IF(B9021=Protocol!$V$20,1,B9021+1),B9021)</f>
        <v>1</v>
      </c>
      <c r="C9022" s="1">
        <f>IF(C9021+1=Protocol!$V$21,0,C9021+1)</f>
        <v>11</v>
      </c>
      <c r="D9022" s="1">
        <f t="shared" si="297"/>
        <v>3</v>
      </c>
      <c r="E9022" s="1" t="str">
        <f>INDEX(Protocol[Mark],MATCH(C9022,Protocol[Step],0))</f>
        <v>9Rot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630010003</v>
      </c>
      <c r="H9022" s="134">
        <f>Systematic[[#This Row],[SampleVariableLabel]]+100*Systematic[[#This Row],[State]]</f>
        <v>630011103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630</v>
      </c>
      <c r="B9023" s="1">
        <f>IF(C9023=0,IF(B9022=Protocol!$V$20,1,B9022+1),B9022)</f>
        <v>1</v>
      </c>
      <c r="C9023" s="1">
        <f>IF(C9022+1=Protocol!$V$21,0,C9022+1)</f>
        <v>12</v>
      </c>
      <c r="D9023" s="1">
        <f t="shared" si="297"/>
        <v>4</v>
      </c>
      <c r="E9023" s="1" t="str">
        <f>INDEX(Protocol[Mark],MATCH(C9023,Protocol[Step],0))</f>
        <v>10Ama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630010004</v>
      </c>
      <c r="H9023" s="134">
        <f>Systematic[[#This Row],[SampleVariableLabel]]+100*Systematic[[#This Row],[State]]</f>
        <v>630011204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631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0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631010005</v>
      </c>
      <c r="H9024" s="134">
        <f>Systematic[[#This Row],[SampleVariableLabel]]+100*Systematic[[#This Row],[State]]</f>
        <v>631010005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631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631010006</v>
      </c>
      <c r="H9025" s="134">
        <f>Systematic[[#This Row],[SampleVariableLabel]]+100*Systematic[[#This Row],[State]]</f>
        <v>631010106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631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(M.1)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631010001</v>
      </c>
      <c r="H9026" s="134">
        <f>Systematic[[#This Row],[SampleVariableLabel]]+100*Systematic[[#This Row],[State]]</f>
        <v>631010201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631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2Oct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631010002</v>
      </c>
      <c r="H9027" s="134">
        <f>Systematic[[#This Row],[SampleVariableLabel]]+100*Systematic[[#This Row],[State]]</f>
        <v>631010302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631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3M2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631010003</v>
      </c>
      <c r="H9028" s="134">
        <f>Systematic[[#This Row],[SampleVariableLabel]]+100*Systematic[[#This Row],[State]]</f>
        <v>631010403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631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M(c)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631010004</v>
      </c>
      <c r="H9029" s="134">
        <f>Systematic[[#This Row],[SampleVariableLabel]]+100*Systematic[[#This Row],[State]]</f>
        <v>631010504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631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4P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631010005</v>
      </c>
      <c r="H9030" s="134">
        <f>Systematic[[#This Row],[SampleVariableLabel]]+100*Systematic[[#This Row],[State]]</f>
        <v>631010605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631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5G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631010006</v>
      </c>
      <c r="H9031" s="134">
        <f>Systematic[[#This Row],[SampleVariableLabel]]+100*Systematic[[#This Row],[State]]</f>
        <v>631010706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631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6S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631010001</v>
      </c>
      <c r="H9032" s="134">
        <f>Systematic[[#This Row],[SampleVariableLabel]]+100*Systematic[[#This Row],[State]]</f>
        <v>631010801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631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7Gp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631010002</v>
      </c>
      <c r="H9033" s="134">
        <f>Systematic[[#This Row],[SampleVariableLabel]]+100*Systematic[[#This Row],[State]]</f>
        <v>631010902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631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8U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631010003</v>
      </c>
      <c r="H9034" s="134">
        <f>Systematic[[#This Row],[SampleVariableLabel]]+100*Systematic[[#This Row],[State]]</f>
        <v>631011003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631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9Rot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631010004</v>
      </c>
      <c r="H9035" s="134">
        <f>Systematic[[#This Row],[SampleVariableLabel]]+100*Systematic[[#This Row],[State]]</f>
        <v>631011104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631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10Ama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631010005</v>
      </c>
      <c r="H9036" s="134">
        <f>Systematic[[#This Row],[SampleVariableLabel]]+100*Systematic[[#This Row],[State]]</f>
        <v>631011205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632</v>
      </c>
      <c r="B9037" s="1">
        <f>IF(C9037=0,IF(B9036=Protocol!$V$20,1,B9036+1),B9036)</f>
        <v>1</v>
      </c>
      <c r="C9037" s="1">
        <f>IF(C9036+1=Protocol!$V$21,0,C9036+1)</f>
        <v>0</v>
      </c>
      <c r="D9037" s="1">
        <f t="shared" si="299"/>
        <v>6</v>
      </c>
      <c r="E9037" s="1" t="str">
        <f>INDEX(Protocol[Mark],MATCH(C9037,Protocol[Step],0))</f>
        <v>0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632010006</v>
      </c>
      <c r="H9037" s="134">
        <f>Systematic[[#This Row],[SampleVariableLabel]]+100*Systematic[[#This Row],[State]]</f>
        <v>632010006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632</v>
      </c>
      <c r="B9038" s="1">
        <f>IF(C9038=0,IF(B9037=Protocol!$V$20,1,B9037+1),B9037)</f>
        <v>1</v>
      </c>
      <c r="C9038" s="1">
        <f>IF(C9037+1=Protocol!$V$21,0,C9037+1)</f>
        <v>1</v>
      </c>
      <c r="D9038" s="1">
        <f t="shared" si="299"/>
        <v>1</v>
      </c>
      <c r="E9038" s="1" t="str">
        <f>INDEX(Protocol[Mark],MATCH(C9038,Protocol[Step],0))</f>
        <v>1D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632010001</v>
      </c>
      <c r="H9038" s="134">
        <f>Systematic[[#This Row],[SampleVariableLabel]]+100*Systematic[[#This Row],[State]]</f>
        <v>632010101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632</v>
      </c>
      <c r="B9039" s="1">
        <f>IF(C9039=0,IF(B9038=Protocol!$V$20,1,B9038+1),B9038)</f>
        <v>1</v>
      </c>
      <c r="C9039" s="1">
        <f>IF(C9038+1=Protocol!$V$21,0,C9038+1)</f>
        <v>2</v>
      </c>
      <c r="D9039" s="1">
        <f t="shared" si="299"/>
        <v>2</v>
      </c>
      <c r="E9039" s="1" t="str">
        <f>INDEX(Protocol[Mark],MATCH(C9039,Protocol[Step],0))</f>
        <v>(M.1)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632010002</v>
      </c>
      <c r="H9039" s="134">
        <f>Systematic[[#This Row],[SampleVariableLabel]]+100*Systematic[[#This Row],[State]]</f>
        <v>632010202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632</v>
      </c>
      <c r="B9040" s="1">
        <f>IF(C9040=0,IF(B9039=Protocol!$V$20,1,B9039+1),B9039)</f>
        <v>1</v>
      </c>
      <c r="C9040" s="1">
        <f>IF(C9039+1=Protocol!$V$21,0,C9039+1)</f>
        <v>3</v>
      </c>
      <c r="D9040" s="1">
        <f t="shared" si="299"/>
        <v>3</v>
      </c>
      <c r="E9040" s="1" t="str">
        <f>INDEX(Protocol[Mark],MATCH(C9040,Protocol[Step],0))</f>
        <v>2Oct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632010003</v>
      </c>
      <c r="H9040" s="134">
        <f>Systematic[[#This Row],[SampleVariableLabel]]+100*Systematic[[#This Row],[State]]</f>
        <v>632010303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632</v>
      </c>
      <c r="B9041" s="1">
        <f>IF(C9041=0,IF(B9040=Protocol!$V$20,1,B9040+1),B9040)</f>
        <v>1</v>
      </c>
      <c r="C9041" s="1">
        <f>IF(C9040+1=Protocol!$V$21,0,C9040+1)</f>
        <v>4</v>
      </c>
      <c r="D9041" s="1">
        <f t="shared" si="299"/>
        <v>4</v>
      </c>
      <c r="E9041" s="1" t="str">
        <f>INDEX(Protocol[Mark],MATCH(C9041,Protocol[Step],0))</f>
        <v>3M2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632010004</v>
      </c>
      <c r="H9041" s="134">
        <f>Systematic[[#This Row],[SampleVariableLabel]]+100*Systematic[[#This Row],[State]]</f>
        <v>632010404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632</v>
      </c>
      <c r="B9042" s="1">
        <f>IF(C9042=0,IF(B9041=Protocol!$V$20,1,B9041+1),B9041)</f>
        <v>1</v>
      </c>
      <c r="C9042" s="1">
        <f>IF(C9041+1=Protocol!$V$21,0,C9041+1)</f>
        <v>5</v>
      </c>
      <c r="D9042" s="1">
        <f t="shared" si="299"/>
        <v>5</v>
      </c>
      <c r="E9042" s="1" t="str">
        <f>INDEX(Protocol[Mark],MATCH(C9042,Protocol[Step],0))</f>
        <v>M(c)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632010005</v>
      </c>
      <c r="H9042" s="134">
        <f>Systematic[[#This Row],[SampleVariableLabel]]+100*Systematic[[#This Row],[State]]</f>
        <v>632010505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632</v>
      </c>
      <c r="B9043" s="1">
        <f>IF(C9043=0,IF(B9042=Protocol!$V$20,1,B9042+1),B9042)</f>
        <v>1</v>
      </c>
      <c r="C9043" s="1">
        <f>IF(C9042+1=Protocol!$V$21,0,C9042+1)</f>
        <v>6</v>
      </c>
      <c r="D9043" s="1">
        <f t="shared" si="299"/>
        <v>6</v>
      </c>
      <c r="E9043" s="1" t="str">
        <f>INDEX(Protocol[Mark],MATCH(C9043,Protocol[Step],0))</f>
        <v>4P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632010006</v>
      </c>
      <c r="H9043" s="134">
        <f>Systematic[[#This Row],[SampleVariableLabel]]+100*Systematic[[#This Row],[State]]</f>
        <v>632010606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632</v>
      </c>
      <c r="B9044" s="1">
        <f>IF(C9044=0,IF(B9043=Protocol!$V$20,1,B9043+1),B9043)</f>
        <v>1</v>
      </c>
      <c r="C9044" s="1">
        <f>IF(C9043+1=Protocol!$V$21,0,C9043+1)</f>
        <v>7</v>
      </c>
      <c r="D9044" s="1">
        <f t="shared" si="299"/>
        <v>1</v>
      </c>
      <c r="E9044" s="1" t="str">
        <f>INDEX(Protocol[Mark],MATCH(C9044,Protocol[Step],0))</f>
        <v>5G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632010001</v>
      </c>
      <c r="H9044" s="134">
        <f>Systematic[[#This Row],[SampleVariableLabel]]+100*Systematic[[#This Row],[State]]</f>
        <v>632010701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632</v>
      </c>
      <c r="B9045" s="1">
        <f>IF(C9045=0,IF(B9044=Protocol!$V$20,1,B9044+1),B9044)</f>
        <v>1</v>
      </c>
      <c r="C9045" s="1">
        <f>IF(C9044+1=Protocol!$V$21,0,C9044+1)</f>
        <v>8</v>
      </c>
      <c r="D9045" s="1">
        <f t="shared" si="299"/>
        <v>2</v>
      </c>
      <c r="E9045" s="1" t="str">
        <f>INDEX(Protocol[Mark],MATCH(C9045,Protocol[Step],0))</f>
        <v>6S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632010002</v>
      </c>
      <c r="H9045" s="134">
        <f>Systematic[[#This Row],[SampleVariableLabel]]+100*Systematic[[#This Row],[State]]</f>
        <v>632010802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632</v>
      </c>
      <c r="B9046" s="1">
        <f>IF(C9046=0,IF(B9045=Protocol!$V$20,1,B9045+1),B9045)</f>
        <v>1</v>
      </c>
      <c r="C9046" s="1">
        <f>IF(C9045+1=Protocol!$V$21,0,C9045+1)</f>
        <v>9</v>
      </c>
      <c r="D9046" s="1">
        <f t="shared" si="299"/>
        <v>3</v>
      </c>
      <c r="E9046" s="1" t="str">
        <f>INDEX(Protocol[Mark],MATCH(C9046,Protocol[Step],0))</f>
        <v>7Gp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632010003</v>
      </c>
      <c r="H9046" s="134">
        <f>Systematic[[#This Row],[SampleVariableLabel]]+100*Systematic[[#This Row],[State]]</f>
        <v>632010903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632</v>
      </c>
      <c r="B9047" s="1">
        <f>IF(C9047=0,IF(B9046=Protocol!$V$20,1,B9046+1),B9046)</f>
        <v>1</v>
      </c>
      <c r="C9047" s="1">
        <f>IF(C9046+1=Protocol!$V$21,0,C9046+1)</f>
        <v>10</v>
      </c>
      <c r="D9047" s="1">
        <f t="shared" si="299"/>
        <v>4</v>
      </c>
      <c r="E9047" s="1" t="str">
        <f>INDEX(Protocol[Mark],MATCH(C9047,Protocol[Step],0))</f>
        <v>8U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632010004</v>
      </c>
      <c r="H9047" s="134">
        <f>Systematic[[#This Row],[SampleVariableLabel]]+100*Systematic[[#This Row],[State]]</f>
        <v>632011004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632</v>
      </c>
      <c r="B9048" s="1">
        <f>IF(C9048=0,IF(B9047=Protocol!$V$20,1,B9047+1),B9047)</f>
        <v>1</v>
      </c>
      <c r="C9048" s="1">
        <f>IF(C9047+1=Protocol!$V$21,0,C9047+1)</f>
        <v>11</v>
      </c>
      <c r="D9048" s="1">
        <f t="shared" si="299"/>
        <v>5</v>
      </c>
      <c r="E9048" s="1" t="str">
        <f>INDEX(Protocol[Mark],MATCH(C9048,Protocol[Step],0))</f>
        <v>9Rot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632010005</v>
      </c>
      <c r="H9048" s="134">
        <f>Systematic[[#This Row],[SampleVariableLabel]]+100*Systematic[[#This Row],[State]]</f>
        <v>632011105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632</v>
      </c>
      <c r="B9049" s="1">
        <f>IF(C9049=0,IF(B9048=Protocol!$V$20,1,B9048+1),B9048)</f>
        <v>1</v>
      </c>
      <c r="C9049" s="1">
        <f>IF(C9048+1=Protocol!$V$21,0,C9048+1)</f>
        <v>12</v>
      </c>
      <c r="D9049" s="1">
        <f t="shared" si="299"/>
        <v>6</v>
      </c>
      <c r="E9049" s="1" t="str">
        <f>INDEX(Protocol[Mark],MATCH(C9049,Protocol[Step],0))</f>
        <v>10Ama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632010006</v>
      </c>
      <c r="H9049" s="134">
        <f>Systematic[[#This Row],[SampleVariableLabel]]+100*Systematic[[#This Row],[State]]</f>
        <v>632011206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633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0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633010001</v>
      </c>
      <c r="H9050" s="134">
        <f>Systematic[[#This Row],[SampleVariableLabel]]+100*Systematic[[#This Row],[State]]</f>
        <v>633010001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633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1D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633010002</v>
      </c>
      <c r="H9051" s="134">
        <f>Systematic[[#This Row],[SampleVariableLabel]]+100*Systematic[[#This Row],[State]]</f>
        <v>633010102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633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(M.1)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633010003</v>
      </c>
      <c r="H9052" s="134">
        <f>Systematic[[#This Row],[SampleVariableLabel]]+100*Systematic[[#This Row],[State]]</f>
        <v>633010203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633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2Oct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633010004</v>
      </c>
      <c r="H9053" s="134">
        <f>Systematic[[#This Row],[SampleVariableLabel]]+100*Systematic[[#This Row],[State]]</f>
        <v>633010304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633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3M2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633010005</v>
      </c>
      <c r="H9054" s="134">
        <f>Systematic[[#This Row],[SampleVariableLabel]]+100*Systematic[[#This Row],[State]]</f>
        <v>633010405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633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M(c)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633010006</v>
      </c>
      <c r="H9055" s="134">
        <f>Systematic[[#This Row],[SampleVariableLabel]]+100*Systematic[[#This Row],[State]]</f>
        <v>633010506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633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4P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633010001</v>
      </c>
      <c r="H9056" s="134">
        <f>Systematic[[#This Row],[SampleVariableLabel]]+100*Systematic[[#This Row],[State]]</f>
        <v>633010601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633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5G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633010002</v>
      </c>
      <c r="H9057" s="134">
        <f>Systematic[[#This Row],[SampleVariableLabel]]+100*Systematic[[#This Row],[State]]</f>
        <v>633010702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633</v>
      </c>
      <c r="B9058" s="1">
        <f>IF(C9058=0,IF(B9057=Protocol!$V$20,1,B9057+1),B9057)</f>
        <v>1</v>
      </c>
      <c r="C9058" s="1">
        <f>IF(C9057+1=Protocol!$V$21,0,C9057+1)</f>
        <v>8</v>
      </c>
      <c r="D9058" s="1">
        <f t="shared" si="299"/>
        <v>3</v>
      </c>
      <c r="E9058" s="1" t="str">
        <f>INDEX(Protocol[Mark],MATCH(C9058,Protocol[Step],0))</f>
        <v>6S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633010003</v>
      </c>
      <c r="H9058" s="134">
        <f>Systematic[[#This Row],[SampleVariableLabel]]+100*Systematic[[#This Row],[State]]</f>
        <v>633010803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633</v>
      </c>
      <c r="B9059" s="1">
        <f>IF(C9059=0,IF(B9058=Protocol!$V$20,1,B9058+1),B9058)</f>
        <v>1</v>
      </c>
      <c r="C9059" s="1">
        <f>IF(C9058+1=Protocol!$V$21,0,C9058+1)</f>
        <v>9</v>
      </c>
      <c r="D9059" s="1">
        <f t="shared" si="299"/>
        <v>4</v>
      </c>
      <c r="E9059" s="1" t="str">
        <f>INDEX(Protocol[Mark],MATCH(C9059,Protocol[Step],0))</f>
        <v>7Gp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633010004</v>
      </c>
      <c r="H9059" s="134">
        <f>Systematic[[#This Row],[SampleVariableLabel]]+100*Systematic[[#This Row],[State]]</f>
        <v>633010904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633</v>
      </c>
      <c r="B9060" s="1">
        <f>IF(C9060=0,IF(B9059=Protocol!$V$20,1,B9059+1),B9059)</f>
        <v>1</v>
      </c>
      <c r="C9060" s="1">
        <f>IF(C9059+1=Protocol!$V$21,0,C9059+1)</f>
        <v>10</v>
      </c>
      <c r="D9060" s="1">
        <f t="shared" si="299"/>
        <v>5</v>
      </c>
      <c r="E9060" s="1" t="str">
        <f>INDEX(Protocol[Mark],MATCH(C9060,Protocol[Step],0))</f>
        <v>8U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633010005</v>
      </c>
      <c r="H9060" s="134">
        <f>Systematic[[#This Row],[SampleVariableLabel]]+100*Systematic[[#This Row],[State]]</f>
        <v>633011005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633</v>
      </c>
      <c r="B9061" s="1">
        <f>IF(C9061=0,IF(B9060=Protocol!$V$20,1,B9060+1),B9060)</f>
        <v>1</v>
      </c>
      <c r="C9061" s="1">
        <f>IF(C9060+1=Protocol!$V$21,0,C9060+1)</f>
        <v>11</v>
      </c>
      <c r="D9061" s="1">
        <f t="shared" si="299"/>
        <v>6</v>
      </c>
      <c r="E9061" s="1" t="str">
        <f>INDEX(Protocol[Mark],MATCH(C9061,Protocol[Step],0))</f>
        <v>9Rot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633010006</v>
      </c>
      <c r="H9061" s="134">
        <f>Systematic[[#This Row],[SampleVariableLabel]]+100*Systematic[[#This Row],[State]]</f>
        <v>633011106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633</v>
      </c>
      <c r="B9062" s="1">
        <f>IF(C9062=0,IF(B9061=Protocol!$V$20,1,B9061+1),B9061)</f>
        <v>1</v>
      </c>
      <c r="C9062" s="1">
        <f>IF(C9061+1=Protocol!$V$21,0,C9061+1)</f>
        <v>12</v>
      </c>
      <c r="D9062" s="1">
        <f t="shared" si="299"/>
        <v>1</v>
      </c>
      <c r="E9062" s="1" t="str">
        <f>INDEX(Protocol[Mark],MATCH(C9062,Protocol[Step],0))</f>
        <v>10Ama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633010001</v>
      </c>
      <c r="H9062" s="134">
        <f>Systematic[[#This Row],[SampleVariableLabel]]+100*Systematic[[#This Row],[State]]</f>
        <v>633011201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634</v>
      </c>
      <c r="B9063" s="1">
        <f>IF(C9063=0,IF(B9062=Protocol!$V$20,1,B9062+1),B9062)</f>
        <v>1</v>
      </c>
      <c r="C9063" s="1">
        <f>IF(C9062+1=Protocol!$V$21,0,C9062+1)</f>
        <v>0</v>
      </c>
      <c r="D9063" s="1">
        <f t="shared" si="299"/>
        <v>2</v>
      </c>
      <c r="E9063" s="1" t="str">
        <f>INDEX(Protocol[Mark],MATCH(C9063,Protocol[Step],0))</f>
        <v>0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634010002</v>
      </c>
      <c r="H9063" s="134">
        <f>Systematic[[#This Row],[SampleVariableLabel]]+100*Systematic[[#This Row],[State]]</f>
        <v>634010002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634</v>
      </c>
      <c r="B9064" s="1">
        <f>IF(C9064=0,IF(B9063=Protocol!$V$20,1,B9063+1),B9063)</f>
        <v>1</v>
      </c>
      <c r="C9064" s="1">
        <f>IF(C9063+1=Protocol!$V$21,0,C9063+1)</f>
        <v>1</v>
      </c>
      <c r="D9064" s="1">
        <f t="shared" si="299"/>
        <v>3</v>
      </c>
      <c r="E9064" s="1" t="str">
        <f>INDEX(Protocol[Mark],MATCH(C9064,Protocol[Step],0))</f>
        <v>1D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634010003</v>
      </c>
      <c r="H9064" s="134">
        <f>Systematic[[#This Row],[SampleVariableLabel]]+100*Systematic[[#This Row],[State]]</f>
        <v>634010103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634</v>
      </c>
      <c r="B9065" s="1">
        <f>IF(C9065=0,IF(B9064=Protocol!$V$20,1,B9064+1),B9064)</f>
        <v>1</v>
      </c>
      <c r="C9065" s="1">
        <f>IF(C9064+1=Protocol!$V$21,0,C9064+1)</f>
        <v>2</v>
      </c>
      <c r="D9065" s="1">
        <f t="shared" si="299"/>
        <v>4</v>
      </c>
      <c r="E9065" s="1" t="str">
        <f>INDEX(Protocol[Mark],MATCH(C9065,Protocol[Step],0))</f>
        <v>(M.1)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634010004</v>
      </c>
      <c r="H9065" s="134">
        <f>Systematic[[#This Row],[SampleVariableLabel]]+100*Systematic[[#This Row],[State]]</f>
        <v>634010204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634</v>
      </c>
      <c r="B9066" s="1">
        <f>IF(C9066=0,IF(B9065=Protocol!$V$20,1,B9065+1),B9065)</f>
        <v>1</v>
      </c>
      <c r="C9066" s="1">
        <f>IF(C9065+1=Protocol!$V$21,0,C9065+1)</f>
        <v>3</v>
      </c>
      <c r="D9066" s="1">
        <f t="shared" si="299"/>
        <v>5</v>
      </c>
      <c r="E9066" s="1" t="str">
        <f>INDEX(Protocol[Mark],MATCH(C9066,Protocol[Step],0))</f>
        <v>2Oct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634010005</v>
      </c>
      <c r="H9066" s="134">
        <f>Systematic[[#This Row],[SampleVariableLabel]]+100*Systematic[[#This Row],[State]]</f>
        <v>634010305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634</v>
      </c>
      <c r="B9067" s="1">
        <f>IF(C9067=0,IF(B9066=Protocol!$V$20,1,B9066+1),B9066)</f>
        <v>1</v>
      </c>
      <c r="C9067" s="1">
        <f>IF(C9066+1=Protocol!$V$21,0,C9066+1)</f>
        <v>4</v>
      </c>
      <c r="D9067" s="1">
        <f t="shared" si="299"/>
        <v>6</v>
      </c>
      <c r="E9067" s="1" t="str">
        <f>INDEX(Protocol[Mark],MATCH(C9067,Protocol[Step],0))</f>
        <v>3M2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634010006</v>
      </c>
      <c r="H9067" s="134">
        <f>Systematic[[#This Row],[SampleVariableLabel]]+100*Systematic[[#This Row],[State]]</f>
        <v>634010406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634</v>
      </c>
      <c r="B9068" s="1">
        <f>IF(C9068=0,IF(B9067=Protocol!$V$20,1,B9067+1),B9067)</f>
        <v>1</v>
      </c>
      <c r="C9068" s="1">
        <f>IF(C9067+1=Protocol!$V$21,0,C9067+1)</f>
        <v>5</v>
      </c>
      <c r="D9068" s="1">
        <f t="shared" si="299"/>
        <v>1</v>
      </c>
      <c r="E9068" s="1" t="str">
        <f>INDEX(Protocol[Mark],MATCH(C9068,Protocol[Step],0))</f>
        <v>M(c)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634010001</v>
      </c>
      <c r="H9068" s="134">
        <f>Systematic[[#This Row],[SampleVariableLabel]]+100*Systematic[[#This Row],[State]]</f>
        <v>634010501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634</v>
      </c>
      <c r="B9069" s="1">
        <f>IF(C9069=0,IF(B9068=Protocol!$V$20,1,B9068+1),B9068)</f>
        <v>1</v>
      </c>
      <c r="C9069" s="1">
        <f>IF(C9068+1=Protocol!$V$21,0,C9068+1)</f>
        <v>6</v>
      </c>
      <c r="D9069" s="1">
        <f t="shared" si="299"/>
        <v>2</v>
      </c>
      <c r="E9069" s="1" t="str">
        <f>INDEX(Protocol[Mark],MATCH(C9069,Protocol[Step],0))</f>
        <v>4P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634010002</v>
      </c>
      <c r="H9069" s="134">
        <f>Systematic[[#This Row],[SampleVariableLabel]]+100*Systematic[[#This Row],[State]]</f>
        <v>634010602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634</v>
      </c>
      <c r="B9070" s="1">
        <f>IF(C9070=0,IF(B9069=Protocol!$V$20,1,B9069+1),B9069)</f>
        <v>1</v>
      </c>
      <c r="C9070" s="1">
        <f>IF(C9069+1=Protocol!$V$21,0,C9069+1)</f>
        <v>7</v>
      </c>
      <c r="D9070" s="1">
        <f t="shared" si="299"/>
        <v>3</v>
      </c>
      <c r="E9070" s="1" t="str">
        <f>INDEX(Protocol[Mark],MATCH(C9070,Protocol[Step],0))</f>
        <v>5G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634010003</v>
      </c>
      <c r="H9070" s="134">
        <f>Systematic[[#This Row],[SampleVariableLabel]]+100*Systematic[[#This Row],[State]]</f>
        <v>634010703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634</v>
      </c>
      <c r="B9071" s="1">
        <f>IF(C9071=0,IF(B9070=Protocol!$V$20,1,B9070+1),B9070)</f>
        <v>1</v>
      </c>
      <c r="C9071" s="1">
        <f>IF(C9070+1=Protocol!$V$21,0,C9070+1)</f>
        <v>8</v>
      </c>
      <c r="D9071" s="1">
        <f t="shared" si="299"/>
        <v>4</v>
      </c>
      <c r="E9071" s="1" t="str">
        <f>INDEX(Protocol[Mark],MATCH(C9071,Protocol[Step],0))</f>
        <v>6S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634010004</v>
      </c>
      <c r="H9071" s="134">
        <f>Systematic[[#This Row],[SampleVariableLabel]]+100*Systematic[[#This Row],[State]]</f>
        <v>634010804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634</v>
      </c>
      <c r="B9072" s="1">
        <f>IF(C9072=0,IF(B9071=Protocol!$V$20,1,B9071+1),B9071)</f>
        <v>1</v>
      </c>
      <c r="C9072" s="1">
        <f>IF(C9071+1=Protocol!$V$21,0,C9071+1)</f>
        <v>9</v>
      </c>
      <c r="D9072" s="1">
        <f t="shared" si="299"/>
        <v>5</v>
      </c>
      <c r="E9072" s="1" t="str">
        <f>INDEX(Protocol[Mark],MATCH(C9072,Protocol[Step],0))</f>
        <v>7Gp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634010005</v>
      </c>
      <c r="H9072" s="134">
        <f>Systematic[[#This Row],[SampleVariableLabel]]+100*Systematic[[#This Row],[State]]</f>
        <v>634010905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634</v>
      </c>
      <c r="B9073" s="1">
        <f>IF(C9073=0,IF(B9072=Protocol!$V$20,1,B9072+1),B9072)</f>
        <v>1</v>
      </c>
      <c r="C9073" s="1">
        <f>IF(C9072+1=Protocol!$V$21,0,C9072+1)</f>
        <v>10</v>
      </c>
      <c r="D9073" s="1">
        <f t="shared" si="299"/>
        <v>6</v>
      </c>
      <c r="E9073" s="1" t="str">
        <f>INDEX(Protocol[Mark],MATCH(C9073,Protocol[Step],0))</f>
        <v>8U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634010006</v>
      </c>
      <c r="H9073" s="134">
        <f>Systematic[[#This Row],[SampleVariableLabel]]+100*Systematic[[#This Row],[State]]</f>
        <v>634011006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634</v>
      </c>
      <c r="B9074" s="1">
        <f>IF(C9074=0,IF(B9073=Protocol!$V$20,1,B9073+1),B9073)</f>
        <v>1</v>
      </c>
      <c r="C9074" s="1">
        <f>IF(C9073+1=Protocol!$V$21,0,C9073+1)</f>
        <v>11</v>
      </c>
      <c r="D9074" s="1">
        <f t="shared" si="299"/>
        <v>1</v>
      </c>
      <c r="E9074" s="1" t="str">
        <f>INDEX(Protocol[Mark],MATCH(C9074,Protocol[Step],0))</f>
        <v>9Rot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634010001</v>
      </c>
      <c r="H9074" s="134">
        <f>Systematic[[#This Row],[SampleVariableLabel]]+100*Systematic[[#This Row],[State]]</f>
        <v>634011101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634</v>
      </c>
      <c r="B9075" s="1">
        <f>IF(C9075=0,IF(B9074=Protocol!$V$20,1,B9074+1),B9074)</f>
        <v>1</v>
      </c>
      <c r="C9075" s="1">
        <f>IF(C9074+1=Protocol!$V$21,0,C9074+1)</f>
        <v>12</v>
      </c>
      <c r="D9075" s="1">
        <f t="shared" si="299"/>
        <v>2</v>
      </c>
      <c r="E9075" s="1" t="str">
        <f>INDEX(Protocol[Mark],MATCH(C9075,Protocol[Step],0))</f>
        <v>10Ama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634010002</v>
      </c>
      <c r="H9075" s="134">
        <f>Systematic[[#This Row],[SampleVariableLabel]]+100*Systematic[[#This Row],[State]]</f>
        <v>634011202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635</v>
      </c>
      <c r="B9076" s="1">
        <f>IF(C9076=0,IF(B9075=Protocol!$V$20,1,B9075+1),B9075)</f>
        <v>1</v>
      </c>
      <c r="C9076" s="1">
        <f>IF(C9075+1=Protocol!$V$21,0,C9075+1)</f>
        <v>0</v>
      </c>
      <c r="D9076" s="1">
        <f t="shared" si="299"/>
        <v>3</v>
      </c>
      <c r="E9076" s="1" t="str">
        <f>INDEX(Protocol[Mark],MATCH(C9076,Protocol[Step],0))</f>
        <v>0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635010003</v>
      </c>
      <c r="H9076" s="134">
        <f>Systematic[[#This Row],[SampleVariableLabel]]+100*Systematic[[#This Row],[State]]</f>
        <v>635010003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635</v>
      </c>
      <c r="B9077" s="1">
        <f>IF(C9077=0,IF(B9076=Protocol!$V$20,1,B9076+1),B9076)</f>
        <v>1</v>
      </c>
      <c r="C9077" s="1">
        <f>IF(C9076+1=Protocol!$V$21,0,C9076+1)</f>
        <v>1</v>
      </c>
      <c r="D9077" s="1">
        <f t="shared" si="299"/>
        <v>4</v>
      </c>
      <c r="E9077" s="1" t="str">
        <f>INDEX(Protocol[Mark],MATCH(C9077,Protocol[Step],0))</f>
        <v>1D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635010004</v>
      </c>
      <c r="H9077" s="134">
        <f>Systematic[[#This Row],[SampleVariableLabel]]+100*Systematic[[#This Row],[State]]</f>
        <v>635010104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635</v>
      </c>
      <c r="B9078" s="1">
        <f>IF(C9078=0,IF(B9077=Protocol!$V$20,1,B9077+1),B9077)</f>
        <v>1</v>
      </c>
      <c r="C9078" s="1">
        <f>IF(C9077+1=Protocol!$V$21,0,C9077+1)</f>
        <v>2</v>
      </c>
      <c r="D9078" s="1">
        <f t="shared" si="299"/>
        <v>5</v>
      </c>
      <c r="E9078" s="1" t="str">
        <f>INDEX(Protocol[Mark],MATCH(C9078,Protocol[Step],0))</f>
        <v>(M.1)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635010005</v>
      </c>
      <c r="H9078" s="134">
        <f>Systematic[[#This Row],[SampleVariableLabel]]+100*Systematic[[#This Row],[State]]</f>
        <v>635010205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635</v>
      </c>
      <c r="B9079" s="1">
        <f>IF(C9079=0,IF(B9078=Protocol!$V$20,1,B9078+1),B9078)</f>
        <v>1</v>
      </c>
      <c r="C9079" s="1">
        <f>IF(C9078+1=Protocol!$V$21,0,C9078+1)</f>
        <v>3</v>
      </c>
      <c r="D9079" s="1">
        <f t="shared" si="299"/>
        <v>6</v>
      </c>
      <c r="E9079" s="1" t="str">
        <f>INDEX(Protocol[Mark],MATCH(C9079,Protocol[Step],0))</f>
        <v>2Oct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635010006</v>
      </c>
      <c r="H9079" s="134">
        <f>Systematic[[#This Row],[SampleVariableLabel]]+100*Systematic[[#This Row],[State]]</f>
        <v>635010306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635</v>
      </c>
      <c r="B9080" s="1">
        <f>IF(C9080=0,IF(B9079=Protocol!$V$20,1,B9079+1),B9079)</f>
        <v>1</v>
      </c>
      <c r="C9080" s="1">
        <f>IF(C9079+1=Protocol!$V$21,0,C9079+1)</f>
        <v>4</v>
      </c>
      <c r="D9080" s="1">
        <f t="shared" si="299"/>
        <v>1</v>
      </c>
      <c r="E9080" s="1" t="str">
        <f>INDEX(Protocol[Mark],MATCH(C9080,Protocol[Step],0))</f>
        <v>3M2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635010001</v>
      </c>
      <c r="H9080" s="134">
        <f>Systematic[[#This Row],[SampleVariableLabel]]+100*Systematic[[#This Row],[State]]</f>
        <v>635010401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635</v>
      </c>
      <c r="B9081" s="1">
        <f>IF(C9081=0,IF(B9080=Protocol!$V$20,1,B9080+1),B9080)</f>
        <v>1</v>
      </c>
      <c r="C9081" s="1">
        <f>IF(C9080+1=Protocol!$V$21,0,C9080+1)</f>
        <v>5</v>
      </c>
      <c r="D9081" s="1">
        <f t="shared" si="299"/>
        <v>2</v>
      </c>
      <c r="E9081" s="1" t="str">
        <f>INDEX(Protocol[Mark],MATCH(C9081,Protocol[Step],0))</f>
        <v>M(c)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635010002</v>
      </c>
      <c r="H9081" s="134">
        <f>Systematic[[#This Row],[SampleVariableLabel]]+100*Systematic[[#This Row],[State]]</f>
        <v>635010502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635</v>
      </c>
      <c r="B9082" s="1">
        <f>IF(C9082=0,IF(B9081=Protocol!$V$20,1,B9081+1),B9081)</f>
        <v>1</v>
      </c>
      <c r="C9082" s="1">
        <f>IF(C9081+1=Protocol!$V$21,0,C9081+1)</f>
        <v>6</v>
      </c>
      <c r="D9082" s="1">
        <f t="shared" si="299"/>
        <v>3</v>
      </c>
      <c r="E9082" s="1" t="str">
        <f>INDEX(Protocol[Mark],MATCH(C9082,Protocol[Step],0))</f>
        <v>4P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635010003</v>
      </c>
      <c r="H9082" s="134">
        <f>Systematic[[#This Row],[SampleVariableLabel]]+100*Systematic[[#This Row],[State]]</f>
        <v>635010603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635</v>
      </c>
      <c r="B9083" s="1">
        <f>IF(C9083=0,IF(B9082=Protocol!$V$20,1,B9082+1),B9082)</f>
        <v>1</v>
      </c>
      <c r="C9083" s="1">
        <f>IF(C9082+1=Protocol!$V$21,0,C9082+1)</f>
        <v>7</v>
      </c>
      <c r="D9083" s="1">
        <f t="shared" si="299"/>
        <v>4</v>
      </c>
      <c r="E9083" s="1" t="str">
        <f>INDEX(Protocol[Mark],MATCH(C9083,Protocol[Step],0))</f>
        <v>5G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635010004</v>
      </c>
      <c r="H9083" s="134">
        <f>Systematic[[#This Row],[SampleVariableLabel]]+100*Systematic[[#This Row],[State]]</f>
        <v>635010704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635</v>
      </c>
      <c r="B9084" s="1">
        <f>IF(C9084=0,IF(B9083=Protocol!$V$20,1,B9083+1),B9083)</f>
        <v>1</v>
      </c>
      <c r="C9084" s="1">
        <f>IF(C9083+1=Protocol!$V$21,0,C9083+1)</f>
        <v>8</v>
      </c>
      <c r="D9084" s="1">
        <f t="shared" si="299"/>
        <v>5</v>
      </c>
      <c r="E9084" s="1" t="str">
        <f>INDEX(Protocol[Mark],MATCH(C9084,Protocol[Step],0))</f>
        <v>6S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635010005</v>
      </c>
      <c r="H9084" s="134">
        <f>Systematic[[#This Row],[SampleVariableLabel]]+100*Systematic[[#This Row],[State]]</f>
        <v>635010805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635</v>
      </c>
      <c r="B9085" s="1">
        <f>IF(C9085=0,IF(B9084=Protocol!$V$20,1,B9084+1),B9084)</f>
        <v>1</v>
      </c>
      <c r="C9085" s="1">
        <f>IF(C9084+1=Protocol!$V$21,0,C9084+1)</f>
        <v>9</v>
      </c>
      <c r="D9085" s="1">
        <f t="shared" si="299"/>
        <v>6</v>
      </c>
      <c r="E9085" s="1" t="str">
        <f>INDEX(Protocol[Mark],MATCH(C9085,Protocol[Step],0))</f>
        <v>7Gp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635010006</v>
      </c>
      <c r="H9085" s="134">
        <f>Systematic[[#This Row],[SampleVariableLabel]]+100*Systematic[[#This Row],[State]]</f>
        <v>635010906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635</v>
      </c>
      <c r="B9086" s="1">
        <f>IF(C9086=0,IF(B9085=Protocol!$V$20,1,B9085+1),B9085)</f>
        <v>1</v>
      </c>
      <c r="C9086" s="1">
        <f>IF(C9085+1=Protocol!$V$21,0,C9085+1)</f>
        <v>10</v>
      </c>
      <c r="D9086" s="1">
        <f t="shared" si="299"/>
        <v>1</v>
      </c>
      <c r="E9086" s="1" t="str">
        <f>INDEX(Protocol[Mark],MATCH(C9086,Protocol[Step],0))</f>
        <v>8U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635010001</v>
      </c>
      <c r="H9086" s="134">
        <f>Systematic[[#This Row],[SampleVariableLabel]]+100*Systematic[[#This Row],[State]]</f>
        <v>635011001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635</v>
      </c>
      <c r="B9087" s="1">
        <f>IF(C9087=0,IF(B9086=Protocol!$V$20,1,B9086+1),B9086)</f>
        <v>1</v>
      </c>
      <c r="C9087" s="1">
        <f>IF(C9086+1=Protocol!$V$21,0,C9086+1)</f>
        <v>11</v>
      </c>
      <c r="D9087" s="1">
        <f t="shared" si="299"/>
        <v>2</v>
      </c>
      <c r="E9087" s="1" t="str">
        <f>INDEX(Protocol[Mark],MATCH(C9087,Protocol[Step],0))</f>
        <v>9Rot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635010002</v>
      </c>
      <c r="H9087" s="134">
        <f>Systematic[[#This Row],[SampleVariableLabel]]+100*Systematic[[#This Row],[State]]</f>
        <v>635011102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635</v>
      </c>
      <c r="B9088" s="1">
        <f>IF(C9088=0,IF(B9087=Protocol!$V$20,1,B9087+1),B9087)</f>
        <v>1</v>
      </c>
      <c r="C9088" s="1">
        <f>IF(C9087+1=Protocol!$V$21,0,C9087+1)</f>
        <v>12</v>
      </c>
      <c r="D9088" s="1">
        <f t="shared" si="299"/>
        <v>3</v>
      </c>
      <c r="E9088" s="1" t="str">
        <f>INDEX(Protocol[Mark],MATCH(C9088,Protocol[Step],0))</f>
        <v>10Ama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635010003</v>
      </c>
      <c r="H9088" s="134">
        <f>Systematic[[#This Row],[SampleVariableLabel]]+100*Systematic[[#This Row],[State]]</f>
        <v>635011203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636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0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636010004</v>
      </c>
      <c r="H9089" s="134">
        <f>Systematic[[#This Row],[SampleVariableLabel]]+100*Systematic[[#This Row],[State]]</f>
        <v>636010004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636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1D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636010005</v>
      </c>
      <c r="H9090" s="134">
        <f>Systematic[[#This Row],[SampleVariableLabel]]+100*Systematic[[#This Row],[State]]</f>
        <v>636010105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636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(M.1)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636010006</v>
      </c>
      <c r="H9091" s="134">
        <f>Systematic[[#This Row],[SampleVariableLabel]]+100*Systematic[[#This Row],[State]]</f>
        <v>636010206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636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2Oct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636010001</v>
      </c>
      <c r="H9092" s="134">
        <f>Systematic[[#This Row],[SampleVariableLabel]]+100*Systematic[[#This Row],[State]]</f>
        <v>636010301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636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3M2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636010002</v>
      </c>
      <c r="H9093" s="134">
        <f>Systematic[[#This Row],[SampleVariableLabel]]+100*Systematic[[#This Row],[State]]</f>
        <v>636010402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636</v>
      </c>
      <c r="B9094" s="1">
        <f>IF(C9094=0,IF(B9093=Protocol!$V$20,1,B9093+1),B9093)</f>
        <v>1</v>
      </c>
      <c r="C9094" s="1">
        <f>IF(C9093+1=Protocol!$V$21,0,C9093+1)</f>
        <v>5</v>
      </c>
      <c r="D9094" s="1">
        <f t="shared" si="301"/>
        <v>3</v>
      </c>
      <c r="E9094" s="1" t="str">
        <f>INDEX(Protocol[Mark],MATCH(C9094,Protocol[Step],0))</f>
        <v>M(c)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636010003</v>
      </c>
      <c r="H9094" s="134">
        <f>Systematic[[#This Row],[SampleVariableLabel]]+100*Systematic[[#This Row],[State]]</f>
        <v>636010503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636</v>
      </c>
      <c r="B9095" s="1">
        <f>IF(C9095=0,IF(B9094=Protocol!$V$20,1,B9094+1),B9094)</f>
        <v>1</v>
      </c>
      <c r="C9095" s="1">
        <f>IF(C9094+1=Protocol!$V$21,0,C9094+1)</f>
        <v>6</v>
      </c>
      <c r="D9095" s="1">
        <f t="shared" si="301"/>
        <v>4</v>
      </c>
      <c r="E9095" s="1" t="str">
        <f>INDEX(Protocol[Mark],MATCH(C9095,Protocol[Step],0))</f>
        <v>4P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636010004</v>
      </c>
      <c r="H9095" s="134">
        <f>Systematic[[#This Row],[SampleVariableLabel]]+100*Systematic[[#This Row],[State]]</f>
        <v>636010604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636</v>
      </c>
      <c r="B9096" s="1">
        <f>IF(C9096=0,IF(B9095=Protocol!$V$20,1,B9095+1),B9095)</f>
        <v>1</v>
      </c>
      <c r="C9096" s="1">
        <f>IF(C9095+1=Protocol!$V$21,0,C9095+1)</f>
        <v>7</v>
      </c>
      <c r="D9096" s="1">
        <f t="shared" si="301"/>
        <v>5</v>
      </c>
      <c r="E9096" s="1" t="str">
        <f>INDEX(Protocol[Mark],MATCH(C9096,Protocol[Step],0))</f>
        <v>5G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636010005</v>
      </c>
      <c r="H9096" s="134">
        <f>Systematic[[#This Row],[SampleVariableLabel]]+100*Systematic[[#This Row],[State]]</f>
        <v>636010705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636</v>
      </c>
      <c r="B9097" s="1">
        <f>IF(C9097=0,IF(B9096=Protocol!$V$20,1,B9096+1),B9096)</f>
        <v>1</v>
      </c>
      <c r="C9097" s="1">
        <f>IF(C9096+1=Protocol!$V$21,0,C9096+1)</f>
        <v>8</v>
      </c>
      <c r="D9097" s="1">
        <f t="shared" si="301"/>
        <v>6</v>
      </c>
      <c r="E9097" s="1" t="str">
        <f>INDEX(Protocol[Mark],MATCH(C9097,Protocol[Step],0))</f>
        <v>6S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636010006</v>
      </c>
      <c r="H9097" s="134">
        <f>Systematic[[#This Row],[SampleVariableLabel]]+100*Systematic[[#This Row],[State]]</f>
        <v>636010806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636</v>
      </c>
      <c r="B9098" s="1">
        <f>IF(C9098=0,IF(B9097=Protocol!$V$20,1,B9097+1),B9097)</f>
        <v>1</v>
      </c>
      <c r="C9098" s="1">
        <f>IF(C9097+1=Protocol!$V$21,0,C9097+1)</f>
        <v>9</v>
      </c>
      <c r="D9098" s="1">
        <f t="shared" si="301"/>
        <v>1</v>
      </c>
      <c r="E9098" s="1" t="str">
        <f>INDEX(Protocol[Mark],MATCH(C9098,Protocol[Step],0))</f>
        <v>7Gp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636010001</v>
      </c>
      <c r="H9098" s="134">
        <f>Systematic[[#This Row],[SampleVariableLabel]]+100*Systematic[[#This Row],[State]]</f>
        <v>636010901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636</v>
      </c>
      <c r="B9099" s="1">
        <f>IF(C9099=0,IF(B9098=Protocol!$V$20,1,B9098+1),B9098)</f>
        <v>1</v>
      </c>
      <c r="C9099" s="1">
        <f>IF(C9098+1=Protocol!$V$21,0,C9098+1)</f>
        <v>10</v>
      </c>
      <c r="D9099" s="1">
        <f t="shared" si="301"/>
        <v>2</v>
      </c>
      <c r="E9099" s="1" t="str">
        <f>INDEX(Protocol[Mark],MATCH(C9099,Protocol[Step],0))</f>
        <v>8U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636010002</v>
      </c>
      <c r="H9099" s="134">
        <f>Systematic[[#This Row],[SampleVariableLabel]]+100*Systematic[[#This Row],[State]]</f>
        <v>636011002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636</v>
      </c>
      <c r="B9100" s="1">
        <f>IF(C9100=0,IF(B9099=Protocol!$V$20,1,B9099+1),B9099)</f>
        <v>1</v>
      </c>
      <c r="C9100" s="1">
        <f>IF(C9099+1=Protocol!$V$21,0,C9099+1)</f>
        <v>11</v>
      </c>
      <c r="D9100" s="1">
        <f t="shared" si="301"/>
        <v>3</v>
      </c>
      <c r="E9100" s="1" t="str">
        <f>INDEX(Protocol[Mark],MATCH(C9100,Protocol[Step],0))</f>
        <v>9Rot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636010003</v>
      </c>
      <c r="H9100" s="134">
        <f>Systematic[[#This Row],[SampleVariableLabel]]+100*Systematic[[#This Row],[State]]</f>
        <v>636011103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636</v>
      </c>
      <c r="B9101" s="1">
        <f>IF(C9101=0,IF(B9100=Protocol!$V$20,1,B9100+1),B9100)</f>
        <v>1</v>
      </c>
      <c r="C9101" s="1">
        <f>IF(C9100+1=Protocol!$V$21,0,C9100+1)</f>
        <v>12</v>
      </c>
      <c r="D9101" s="1">
        <f t="shared" si="301"/>
        <v>4</v>
      </c>
      <c r="E9101" s="1" t="str">
        <f>INDEX(Protocol[Mark],MATCH(C9101,Protocol[Step],0))</f>
        <v>10Ama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636010004</v>
      </c>
      <c r="H9101" s="134">
        <f>Systematic[[#This Row],[SampleVariableLabel]]+100*Systematic[[#This Row],[State]]</f>
        <v>636011204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637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0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637010005</v>
      </c>
      <c r="H9102" s="134">
        <f>Systematic[[#This Row],[SampleVariableLabel]]+100*Systematic[[#This Row],[State]]</f>
        <v>637010005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637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1D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637010006</v>
      </c>
      <c r="H9103" s="134">
        <f>Systematic[[#This Row],[SampleVariableLabel]]+100*Systematic[[#This Row],[State]]</f>
        <v>637010106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637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(M.1)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637010001</v>
      </c>
      <c r="H9104" s="134">
        <f>Systematic[[#This Row],[SampleVariableLabel]]+100*Systematic[[#This Row],[State]]</f>
        <v>637010201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637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2Oct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637010002</v>
      </c>
      <c r="H9105" s="134">
        <f>Systematic[[#This Row],[SampleVariableLabel]]+100*Systematic[[#This Row],[State]]</f>
        <v>637010302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637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3M2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637010003</v>
      </c>
      <c r="H9106" s="134">
        <f>Systematic[[#This Row],[SampleVariableLabel]]+100*Systematic[[#This Row],[State]]</f>
        <v>637010403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637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M(c)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637010004</v>
      </c>
      <c r="H9107" s="134">
        <f>Systematic[[#This Row],[SampleVariableLabel]]+100*Systematic[[#This Row],[State]]</f>
        <v>637010504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637</v>
      </c>
      <c r="B9108" s="1">
        <f>IF(C9108=0,IF(B9107=Protocol!$V$20,1,B9107+1),B9107)</f>
        <v>1</v>
      </c>
      <c r="C9108" s="1">
        <f>IF(C9107+1=Protocol!$V$21,0,C9107+1)</f>
        <v>6</v>
      </c>
      <c r="D9108" s="1">
        <f t="shared" si="301"/>
        <v>5</v>
      </c>
      <c r="E9108" s="1" t="str">
        <f>INDEX(Protocol[Mark],MATCH(C9108,Protocol[Step],0))</f>
        <v>4P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637010005</v>
      </c>
      <c r="H9108" s="134">
        <f>Systematic[[#This Row],[SampleVariableLabel]]+100*Systematic[[#This Row],[State]]</f>
        <v>637010605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637</v>
      </c>
      <c r="B9109" s="1">
        <f>IF(C9109=0,IF(B9108=Protocol!$V$20,1,B9108+1),B9108)</f>
        <v>1</v>
      </c>
      <c r="C9109" s="1">
        <f>IF(C9108+1=Protocol!$V$21,0,C9108+1)</f>
        <v>7</v>
      </c>
      <c r="D9109" s="1">
        <f t="shared" si="301"/>
        <v>6</v>
      </c>
      <c r="E9109" s="1" t="str">
        <f>INDEX(Protocol[Mark],MATCH(C9109,Protocol[Step],0))</f>
        <v>5G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637010006</v>
      </c>
      <c r="H9109" s="134">
        <f>Systematic[[#This Row],[SampleVariableLabel]]+100*Systematic[[#This Row],[State]]</f>
        <v>637010706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637</v>
      </c>
      <c r="B9110" s="1">
        <f>IF(C9110=0,IF(B9109=Protocol!$V$20,1,B9109+1),B9109)</f>
        <v>1</v>
      </c>
      <c r="C9110" s="1">
        <f>IF(C9109+1=Protocol!$V$21,0,C9109+1)</f>
        <v>8</v>
      </c>
      <c r="D9110" s="1">
        <f t="shared" si="301"/>
        <v>1</v>
      </c>
      <c r="E9110" s="1" t="str">
        <f>INDEX(Protocol[Mark],MATCH(C9110,Protocol[Step],0))</f>
        <v>6S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637010001</v>
      </c>
      <c r="H9110" s="134">
        <f>Systematic[[#This Row],[SampleVariableLabel]]+100*Systematic[[#This Row],[State]]</f>
        <v>637010801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637</v>
      </c>
      <c r="B9111" s="1">
        <f>IF(C9111=0,IF(B9110=Protocol!$V$20,1,B9110+1),B9110)</f>
        <v>1</v>
      </c>
      <c r="C9111" s="1">
        <f>IF(C9110+1=Protocol!$V$21,0,C9110+1)</f>
        <v>9</v>
      </c>
      <c r="D9111" s="1">
        <f t="shared" si="301"/>
        <v>2</v>
      </c>
      <c r="E9111" s="1" t="str">
        <f>INDEX(Protocol[Mark],MATCH(C9111,Protocol[Step],0))</f>
        <v>7Gp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637010002</v>
      </c>
      <c r="H9111" s="134">
        <f>Systematic[[#This Row],[SampleVariableLabel]]+100*Systematic[[#This Row],[State]]</f>
        <v>637010902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637</v>
      </c>
      <c r="B9112" s="1">
        <f>IF(C9112=0,IF(B9111=Protocol!$V$20,1,B9111+1),B9111)</f>
        <v>1</v>
      </c>
      <c r="C9112" s="1">
        <f>IF(C9111+1=Protocol!$V$21,0,C9111+1)</f>
        <v>10</v>
      </c>
      <c r="D9112" s="1">
        <f t="shared" si="301"/>
        <v>3</v>
      </c>
      <c r="E9112" s="1" t="str">
        <f>INDEX(Protocol[Mark],MATCH(C9112,Protocol[Step],0))</f>
        <v>8U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637010003</v>
      </c>
      <c r="H9112" s="134">
        <f>Systematic[[#This Row],[SampleVariableLabel]]+100*Systematic[[#This Row],[State]]</f>
        <v>637011003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637</v>
      </c>
      <c r="B9113" s="1">
        <f>IF(C9113=0,IF(B9112=Protocol!$V$20,1,B9112+1),B9112)</f>
        <v>1</v>
      </c>
      <c r="C9113" s="1">
        <f>IF(C9112+1=Protocol!$V$21,0,C9112+1)</f>
        <v>11</v>
      </c>
      <c r="D9113" s="1">
        <f t="shared" si="301"/>
        <v>4</v>
      </c>
      <c r="E9113" s="1" t="str">
        <f>INDEX(Protocol[Mark],MATCH(C9113,Protocol[Step],0))</f>
        <v>9Rot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637010004</v>
      </c>
      <c r="H9113" s="134">
        <f>Systematic[[#This Row],[SampleVariableLabel]]+100*Systematic[[#This Row],[State]]</f>
        <v>637011104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637</v>
      </c>
      <c r="B9114" s="1">
        <f>IF(C9114=0,IF(B9113=Protocol!$V$20,1,B9113+1),B9113)</f>
        <v>1</v>
      </c>
      <c r="C9114" s="1">
        <f>IF(C9113+1=Protocol!$V$21,0,C9113+1)</f>
        <v>12</v>
      </c>
      <c r="D9114" s="1">
        <f t="shared" si="301"/>
        <v>5</v>
      </c>
      <c r="E9114" s="1" t="str">
        <f>INDEX(Protocol[Mark],MATCH(C9114,Protocol[Step],0))</f>
        <v>10Ama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637010005</v>
      </c>
      <c r="H9114" s="134">
        <f>Systematic[[#This Row],[SampleVariableLabel]]+100*Systematic[[#This Row],[State]]</f>
        <v>637011205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638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0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638010006</v>
      </c>
      <c r="H9115" s="134">
        <f>Systematic[[#This Row],[SampleVariableLabel]]+100*Systematic[[#This Row],[State]]</f>
        <v>638010006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638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1D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638010001</v>
      </c>
      <c r="H9116" s="134">
        <f>Systematic[[#This Row],[SampleVariableLabel]]+100*Systematic[[#This Row],[State]]</f>
        <v>638010101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638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(M.1)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638010002</v>
      </c>
      <c r="H9117" s="134">
        <f>Systematic[[#This Row],[SampleVariableLabel]]+100*Systematic[[#This Row],[State]]</f>
        <v>638010202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638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2Oct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638010003</v>
      </c>
      <c r="H9118" s="134">
        <f>Systematic[[#This Row],[SampleVariableLabel]]+100*Systematic[[#This Row],[State]]</f>
        <v>638010303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638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3M2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638010004</v>
      </c>
      <c r="H9119" s="134">
        <f>Systematic[[#This Row],[SampleVariableLabel]]+100*Systematic[[#This Row],[State]]</f>
        <v>638010404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638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M(c)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638010005</v>
      </c>
      <c r="H9120" s="134">
        <f>Systematic[[#This Row],[SampleVariableLabel]]+100*Systematic[[#This Row],[State]]</f>
        <v>638010505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638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4P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638010006</v>
      </c>
      <c r="H9121" s="134">
        <f>Systematic[[#This Row],[SampleVariableLabel]]+100*Systematic[[#This Row],[State]]</f>
        <v>638010606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638</v>
      </c>
      <c r="B9122" s="1">
        <f>IF(C9122=0,IF(B9121=Protocol!$V$20,1,B9121+1),B9121)</f>
        <v>1</v>
      </c>
      <c r="C9122" s="1">
        <f>IF(C9121+1=Protocol!$V$21,0,C9121+1)</f>
        <v>7</v>
      </c>
      <c r="D9122" s="1">
        <f t="shared" si="301"/>
        <v>1</v>
      </c>
      <c r="E9122" s="1" t="str">
        <f>INDEX(Protocol[Mark],MATCH(C9122,Protocol[Step],0))</f>
        <v>5G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638010001</v>
      </c>
      <c r="H9122" s="134">
        <f>Systematic[[#This Row],[SampleVariableLabel]]+100*Systematic[[#This Row],[State]]</f>
        <v>638010701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638</v>
      </c>
      <c r="B9123" s="1">
        <f>IF(C9123=0,IF(B9122=Protocol!$V$20,1,B9122+1),B9122)</f>
        <v>1</v>
      </c>
      <c r="C9123" s="1">
        <f>IF(C9122+1=Protocol!$V$21,0,C9122+1)</f>
        <v>8</v>
      </c>
      <c r="D9123" s="1">
        <f t="shared" si="301"/>
        <v>2</v>
      </c>
      <c r="E9123" s="1" t="str">
        <f>INDEX(Protocol[Mark],MATCH(C9123,Protocol[Step],0))</f>
        <v>6S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638010002</v>
      </c>
      <c r="H9123" s="134">
        <f>Systematic[[#This Row],[SampleVariableLabel]]+100*Systematic[[#This Row],[State]]</f>
        <v>638010802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638</v>
      </c>
      <c r="B9124" s="1">
        <f>IF(C9124=0,IF(B9123=Protocol!$V$20,1,B9123+1),B9123)</f>
        <v>1</v>
      </c>
      <c r="C9124" s="1">
        <f>IF(C9123+1=Protocol!$V$21,0,C9123+1)</f>
        <v>9</v>
      </c>
      <c r="D9124" s="1">
        <f t="shared" si="301"/>
        <v>3</v>
      </c>
      <c r="E9124" s="1" t="str">
        <f>INDEX(Protocol[Mark],MATCH(C9124,Protocol[Step],0))</f>
        <v>7Gp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638010003</v>
      </c>
      <c r="H9124" s="134">
        <f>Systematic[[#This Row],[SampleVariableLabel]]+100*Systematic[[#This Row],[State]]</f>
        <v>638010903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638</v>
      </c>
      <c r="B9125" s="1">
        <f>IF(C9125=0,IF(B9124=Protocol!$V$20,1,B9124+1),B9124)</f>
        <v>1</v>
      </c>
      <c r="C9125" s="1">
        <f>IF(C9124+1=Protocol!$V$21,0,C9124+1)</f>
        <v>10</v>
      </c>
      <c r="D9125" s="1">
        <f t="shared" si="301"/>
        <v>4</v>
      </c>
      <c r="E9125" s="1" t="str">
        <f>INDEX(Protocol[Mark],MATCH(C9125,Protocol[Step],0))</f>
        <v>8U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638010004</v>
      </c>
      <c r="H9125" s="134">
        <f>Systematic[[#This Row],[SampleVariableLabel]]+100*Systematic[[#This Row],[State]]</f>
        <v>638011004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638</v>
      </c>
      <c r="B9126" s="1">
        <f>IF(C9126=0,IF(B9125=Protocol!$V$20,1,B9125+1),B9125)</f>
        <v>1</v>
      </c>
      <c r="C9126" s="1">
        <f>IF(C9125+1=Protocol!$V$21,0,C9125+1)</f>
        <v>11</v>
      </c>
      <c r="D9126" s="1">
        <f t="shared" si="301"/>
        <v>5</v>
      </c>
      <c r="E9126" s="1" t="str">
        <f>INDEX(Protocol[Mark],MATCH(C9126,Protocol[Step],0))</f>
        <v>9Rot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638010005</v>
      </c>
      <c r="H9126" s="134">
        <f>Systematic[[#This Row],[SampleVariableLabel]]+100*Systematic[[#This Row],[State]]</f>
        <v>638011105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638</v>
      </c>
      <c r="B9127" s="1">
        <f>IF(C9127=0,IF(B9126=Protocol!$V$20,1,B9126+1),B9126)</f>
        <v>1</v>
      </c>
      <c r="C9127" s="1">
        <f>IF(C9126+1=Protocol!$V$21,0,C9126+1)</f>
        <v>12</v>
      </c>
      <c r="D9127" s="1">
        <f t="shared" si="301"/>
        <v>6</v>
      </c>
      <c r="E9127" s="1" t="str">
        <f>INDEX(Protocol[Mark],MATCH(C9127,Protocol[Step],0))</f>
        <v>10Ama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638010006</v>
      </c>
      <c r="H9127" s="134">
        <f>Systematic[[#This Row],[SampleVariableLabel]]+100*Systematic[[#This Row],[State]]</f>
        <v>638011206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639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0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639010001</v>
      </c>
      <c r="H9128" s="134">
        <f>Systematic[[#This Row],[SampleVariableLabel]]+100*Systematic[[#This Row],[State]]</f>
        <v>639010001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639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1D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639010002</v>
      </c>
      <c r="H9129" s="134">
        <f>Systematic[[#This Row],[SampleVariableLabel]]+100*Systematic[[#This Row],[State]]</f>
        <v>639010102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639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(M.1)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639010003</v>
      </c>
      <c r="H9130" s="134">
        <f>Systematic[[#This Row],[SampleVariableLabel]]+100*Systematic[[#This Row],[State]]</f>
        <v>639010203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639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2Oct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639010004</v>
      </c>
      <c r="H9131" s="134">
        <f>Systematic[[#This Row],[SampleVariableLabel]]+100*Systematic[[#This Row],[State]]</f>
        <v>639010304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639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3M2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639010005</v>
      </c>
      <c r="H9132" s="134">
        <f>Systematic[[#This Row],[SampleVariableLabel]]+100*Systematic[[#This Row],[State]]</f>
        <v>639010405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639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M(c)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639010006</v>
      </c>
      <c r="H9133" s="134">
        <f>Systematic[[#This Row],[SampleVariableLabel]]+100*Systematic[[#This Row],[State]]</f>
        <v>639010506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639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4P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639010001</v>
      </c>
      <c r="H9134" s="134">
        <f>Systematic[[#This Row],[SampleVariableLabel]]+100*Systematic[[#This Row],[State]]</f>
        <v>639010601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639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5G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639010002</v>
      </c>
      <c r="H9135" s="134">
        <f>Systematic[[#This Row],[SampleVariableLabel]]+100*Systematic[[#This Row],[State]]</f>
        <v>639010702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639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6S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639010003</v>
      </c>
      <c r="H9136" s="134">
        <f>Systematic[[#This Row],[SampleVariableLabel]]+100*Systematic[[#This Row],[State]]</f>
        <v>639010803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639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7Gp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639010004</v>
      </c>
      <c r="H9137" s="134">
        <f>Systematic[[#This Row],[SampleVariableLabel]]+100*Systematic[[#This Row],[State]]</f>
        <v>639010904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639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8U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639010005</v>
      </c>
      <c r="H9138" s="134">
        <f>Systematic[[#This Row],[SampleVariableLabel]]+100*Systematic[[#This Row],[State]]</f>
        <v>639011005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639</v>
      </c>
      <c r="B9139" s="1">
        <f>IF(C9139=0,IF(B9138=Protocol!$V$20,1,B9138+1),B9138)</f>
        <v>1</v>
      </c>
      <c r="C9139" s="1">
        <f>IF(C9138+1=Protocol!$V$21,0,C9138+1)</f>
        <v>11</v>
      </c>
      <c r="D9139" s="1">
        <f t="shared" si="301"/>
        <v>6</v>
      </c>
      <c r="E9139" s="1" t="str">
        <f>INDEX(Protocol[Mark],MATCH(C9139,Protocol[Step],0))</f>
        <v>9Rot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639010006</v>
      </c>
      <c r="H9139" s="134">
        <f>Systematic[[#This Row],[SampleVariableLabel]]+100*Systematic[[#This Row],[State]]</f>
        <v>639011106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639</v>
      </c>
      <c r="B9140" s="1">
        <f>IF(C9140=0,IF(B9139=Protocol!$V$20,1,B9139+1),B9139)</f>
        <v>1</v>
      </c>
      <c r="C9140" s="1">
        <f>IF(C9139+1=Protocol!$V$21,0,C9139+1)</f>
        <v>12</v>
      </c>
      <c r="D9140" s="1">
        <f t="shared" si="301"/>
        <v>1</v>
      </c>
      <c r="E9140" s="1" t="str">
        <f>INDEX(Protocol[Mark],MATCH(C9140,Protocol[Step],0))</f>
        <v>10Ama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639010001</v>
      </c>
      <c r="H9140" s="134">
        <f>Systematic[[#This Row],[SampleVariableLabel]]+100*Systematic[[#This Row],[State]]</f>
        <v>639011201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640</v>
      </c>
      <c r="B9141" s="1">
        <f>IF(C9141=0,IF(B9140=Protocol!$V$20,1,B9140+1),B9140)</f>
        <v>1</v>
      </c>
      <c r="C9141" s="1">
        <f>IF(C9140+1=Protocol!$V$21,0,C9140+1)</f>
        <v>0</v>
      </c>
      <c r="D9141" s="1">
        <f t="shared" si="301"/>
        <v>2</v>
      </c>
      <c r="E9141" s="1" t="str">
        <f>INDEX(Protocol[Mark],MATCH(C9141,Protocol[Step],0))</f>
        <v>0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640010002</v>
      </c>
      <c r="H9141" s="134">
        <f>Systematic[[#This Row],[SampleVariableLabel]]+100*Systematic[[#This Row],[State]]</f>
        <v>640010002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640</v>
      </c>
      <c r="B9142" s="1">
        <f>IF(C9142=0,IF(B9141=Protocol!$V$20,1,B9141+1),B9141)</f>
        <v>1</v>
      </c>
      <c r="C9142" s="1">
        <f>IF(C9141+1=Protocol!$V$21,0,C9141+1)</f>
        <v>1</v>
      </c>
      <c r="D9142" s="1">
        <f t="shared" si="301"/>
        <v>3</v>
      </c>
      <c r="E9142" s="1" t="str">
        <f>INDEX(Protocol[Mark],MATCH(C9142,Protocol[Step],0))</f>
        <v>1D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640010003</v>
      </c>
      <c r="H9142" s="134">
        <f>Systematic[[#This Row],[SampleVariableLabel]]+100*Systematic[[#This Row],[State]]</f>
        <v>640010103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640</v>
      </c>
      <c r="B9143" s="1">
        <f>IF(C9143=0,IF(B9142=Protocol!$V$20,1,B9142+1),B9142)</f>
        <v>1</v>
      </c>
      <c r="C9143" s="1">
        <f>IF(C9142+1=Protocol!$V$21,0,C9142+1)</f>
        <v>2</v>
      </c>
      <c r="D9143" s="1">
        <f t="shared" si="301"/>
        <v>4</v>
      </c>
      <c r="E9143" s="1" t="str">
        <f>INDEX(Protocol[Mark],MATCH(C9143,Protocol[Step],0))</f>
        <v>(M.1)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640010004</v>
      </c>
      <c r="H9143" s="134">
        <f>Systematic[[#This Row],[SampleVariableLabel]]+100*Systematic[[#This Row],[State]]</f>
        <v>640010204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640</v>
      </c>
      <c r="B9144" s="1">
        <f>IF(C9144=0,IF(B9143=Protocol!$V$20,1,B9143+1),B9143)</f>
        <v>1</v>
      </c>
      <c r="C9144" s="1">
        <f>IF(C9143+1=Protocol!$V$21,0,C9143+1)</f>
        <v>3</v>
      </c>
      <c r="D9144" s="1">
        <f t="shared" si="301"/>
        <v>5</v>
      </c>
      <c r="E9144" s="1" t="str">
        <f>INDEX(Protocol[Mark],MATCH(C9144,Protocol[Step],0))</f>
        <v>2Oct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640010005</v>
      </c>
      <c r="H9144" s="134">
        <f>Systematic[[#This Row],[SampleVariableLabel]]+100*Systematic[[#This Row],[State]]</f>
        <v>640010305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640</v>
      </c>
      <c r="B9145" s="1">
        <f>IF(C9145=0,IF(B9144=Protocol!$V$20,1,B9144+1),B9144)</f>
        <v>1</v>
      </c>
      <c r="C9145" s="1">
        <f>IF(C9144+1=Protocol!$V$21,0,C9144+1)</f>
        <v>4</v>
      </c>
      <c r="D9145" s="1">
        <f t="shared" si="301"/>
        <v>6</v>
      </c>
      <c r="E9145" s="1" t="str">
        <f>INDEX(Protocol[Mark],MATCH(C9145,Protocol[Step],0))</f>
        <v>3M2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640010006</v>
      </c>
      <c r="H9145" s="134">
        <f>Systematic[[#This Row],[SampleVariableLabel]]+100*Systematic[[#This Row],[State]]</f>
        <v>640010406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640</v>
      </c>
      <c r="B9146" s="1">
        <f>IF(C9146=0,IF(B9145=Protocol!$V$20,1,B9145+1),B9145)</f>
        <v>1</v>
      </c>
      <c r="C9146" s="1">
        <f>IF(C9145+1=Protocol!$V$21,0,C9145+1)</f>
        <v>5</v>
      </c>
      <c r="D9146" s="1">
        <f t="shared" si="301"/>
        <v>1</v>
      </c>
      <c r="E9146" s="1" t="str">
        <f>INDEX(Protocol[Mark],MATCH(C9146,Protocol[Step],0))</f>
        <v>M(c)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640010001</v>
      </c>
      <c r="H9146" s="134">
        <f>Systematic[[#This Row],[SampleVariableLabel]]+100*Systematic[[#This Row],[State]]</f>
        <v>640010501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640</v>
      </c>
      <c r="B9147" s="1">
        <f>IF(C9147=0,IF(B9146=Protocol!$V$20,1,B9146+1),B9146)</f>
        <v>1</v>
      </c>
      <c r="C9147" s="1">
        <f>IF(C9146+1=Protocol!$V$21,0,C9146+1)</f>
        <v>6</v>
      </c>
      <c r="D9147" s="1">
        <f t="shared" si="301"/>
        <v>2</v>
      </c>
      <c r="E9147" s="1" t="str">
        <f>INDEX(Protocol[Mark],MATCH(C9147,Protocol[Step],0))</f>
        <v>4P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640010002</v>
      </c>
      <c r="H9147" s="134">
        <f>Systematic[[#This Row],[SampleVariableLabel]]+100*Systematic[[#This Row],[State]]</f>
        <v>640010602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640</v>
      </c>
      <c r="B9148" s="1">
        <f>IF(C9148=0,IF(B9147=Protocol!$V$20,1,B9147+1),B9147)</f>
        <v>1</v>
      </c>
      <c r="C9148" s="1">
        <f>IF(C9147+1=Protocol!$V$21,0,C9147+1)</f>
        <v>7</v>
      </c>
      <c r="D9148" s="1">
        <f t="shared" si="301"/>
        <v>3</v>
      </c>
      <c r="E9148" s="1" t="str">
        <f>INDEX(Protocol[Mark],MATCH(C9148,Protocol[Step],0))</f>
        <v>5G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640010003</v>
      </c>
      <c r="H9148" s="134">
        <f>Systematic[[#This Row],[SampleVariableLabel]]+100*Systematic[[#This Row],[State]]</f>
        <v>640010703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640</v>
      </c>
      <c r="B9149" s="1">
        <f>IF(C9149=0,IF(B9148=Protocol!$V$20,1,B9148+1),B9148)</f>
        <v>1</v>
      </c>
      <c r="C9149" s="1">
        <f>IF(C9148+1=Protocol!$V$21,0,C9148+1)</f>
        <v>8</v>
      </c>
      <c r="D9149" s="1">
        <f t="shared" si="301"/>
        <v>4</v>
      </c>
      <c r="E9149" s="1" t="str">
        <f>INDEX(Protocol[Mark],MATCH(C9149,Protocol[Step],0))</f>
        <v>6S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640010004</v>
      </c>
      <c r="H9149" s="134">
        <f>Systematic[[#This Row],[SampleVariableLabel]]+100*Systematic[[#This Row],[State]]</f>
        <v>640010804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640</v>
      </c>
      <c r="B9150" s="1">
        <f>IF(C9150=0,IF(B9149=Protocol!$V$20,1,B9149+1),B9149)</f>
        <v>1</v>
      </c>
      <c r="C9150" s="1">
        <f>IF(C9149+1=Protocol!$V$21,0,C9149+1)</f>
        <v>9</v>
      </c>
      <c r="D9150" s="1">
        <f t="shared" si="301"/>
        <v>5</v>
      </c>
      <c r="E9150" s="1" t="str">
        <f>INDEX(Protocol[Mark],MATCH(C9150,Protocol[Step],0))</f>
        <v>7Gp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640010005</v>
      </c>
      <c r="H9150" s="134">
        <f>Systematic[[#This Row],[SampleVariableLabel]]+100*Systematic[[#This Row],[State]]</f>
        <v>640010905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640</v>
      </c>
      <c r="B9151" s="1">
        <f>IF(C9151=0,IF(B9150=Protocol!$V$20,1,B9150+1),B9150)</f>
        <v>1</v>
      </c>
      <c r="C9151" s="1">
        <f>IF(C9150+1=Protocol!$V$21,0,C9150+1)</f>
        <v>10</v>
      </c>
      <c r="D9151" s="1">
        <f t="shared" si="301"/>
        <v>6</v>
      </c>
      <c r="E9151" s="1" t="str">
        <f>INDEX(Protocol[Mark],MATCH(C9151,Protocol[Step],0))</f>
        <v>8U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640010006</v>
      </c>
      <c r="H9151" s="134">
        <f>Systematic[[#This Row],[SampleVariableLabel]]+100*Systematic[[#This Row],[State]]</f>
        <v>640011006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640</v>
      </c>
      <c r="B9152" s="1">
        <f>IF(C9152=0,IF(B9151=Protocol!$V$20,1,B9151+1),B9151)</f>
        <v>1</v>
      </c>
      <c r="C9152" s="1">
        <f>IF(C9151+1=Protocol!$V$21,0,C9151+1)</f>
        <v>11</v>
      </c>
      <c r="D9152" s="1">
        <f t="shared" si="301"/>
        <v>1</v>
      </c>
      <c r="E9152" s="1" t="str">
        <f>INDEX(Protocol[Mark],MATCH(C9152,Protocol[Step],0))</f>
        <v>9Rot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640010001</v>
      </c>
      <c r="H9152" s="134">
        <f>Systematic[[#This Row],[SampleVariableLabel]]+100*Systematic[[#This Row],[State]]</f>
        <v>640011101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640</v>
      </c>
      <c r="B9153" s="1">
        <f>IF(C9153=0,IF(B9152=Protocol!$V$20,1,B9152+1),B9152)</f>
        <v>1</v>
      </c>
      <c r="C9153" s="1">
        <f>IF(C9152+1=Protocol!$V$21,0,C9152+1)</f>
        <v>12</v>
      </c>
      <c r="D9153" s="1">
        <f t="shared" si="301"/>
        <v>2</v>
      </c>
      <c r="E9153" s="1" t="str">
        <f>INDEX(Protocol[Mark],MATCH(C9153,Protocol[Step],0))</f>
        <v>10Ama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640010002</v>
      </c>
      <c r="H9153" s="134">
        <f>Systematic[[#This Row],[SampleVariableLabel]]+100*Systematic[[#This Row],[State]]</f>
        <v>640011202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641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0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641010003</v>
      </c>
      <c r="H9154" s="134">
        <f>Systematic[[#This Row],[SampleVariableLabel]]+100*Systematic[[#This Row],[State]]</f>
        <v>641010003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641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641010004</v>
      </c>
      <c r="H9155" s="134">
        <f>Systematic[[#This Row],[SampleVariableLabel]]+100*Systematic[[#This Row],[State]]</f>
        <v>641010104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641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(M.1)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641010005</v>
      </c>
      <c r="H9156" s="134">
        <f>Systematic[[#This Row],[SampleVariableLabel]]+100*Systematic[[#This Row],[State]]</f>
        <v>641010205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641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2Oct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641010006</v>
      </c>
      <c r="H9157" s="134">
        <f>Systematic[[#This Row],[SampleVariableLabel]]+100*Systematic[[#This Row],[State]]</f>
        <v>641010306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641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3M2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641010001</v>
      </c>
      <c r="H9158" s="134">
        <f>Systematic[[#This Row],[SampleVariableLabel]]+100*Systematic[[#This Row],[State]]</f>
        <v>641010401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641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M(c)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641010002</v>
      </c>
      <c r="H9159" s="134">
        <f>Systematic[[#This Row],[SampleVariableLabel]]+100*Systematic[[#This Row],[State]]</f>
        <v>641010502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641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4P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641010003</v>
      </c>
      <c r="H9160" s="134">
        <f>Systematic[[#This Row],[SampleVariableLabel]]+100*Systematic[[#This Row],[State]]</f>
        <v>641010603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641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5G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641010004</v>
      </c>
      <c r="H9161" s="134">
        <f>Systematic[[#This Row],[SampleVariableLabel]]+100*Systematic[[#This Row],[State]]</f>
        <v>641010704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641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6S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641010005</v>
      </c>
      <c r="H9162" s="134">
        <f>Systematic[[#This Row],[SampleVariableLabel]]+100*Systematic[[#This Row],[State]]</f>
        <v>641010805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641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7Gp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641010006</v>
      </c>
      <c r="H9163" s="134">
        <f>Systematic[[#This Row],[SampleVariableLabel]]+100*Systematic[[#This Row],[State]]</f>
        <v>641010906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641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8U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641010001</v>
      </c>
      <c r="H9164" s="134">
        <f>Systematic[[#This Row],[SampleVariableLabel]]+100*Systematic[[#This Row],[State]]</f>
        <v>641011001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641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9Rot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641010002</v>
      </c>
      <c r="H9165" s="134">
        <f>Systematic[[#This Row],[SampleVariableLabel]]+100*Systematic[[#This Row],[State]]</f>
        <v>641011102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641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10Ama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641010003</v>
      </c>
      <c r="H9166" s="134">
        <f>Systematic[[#This Row],[SampleVariableLabel]]+100*Systematic[[#This Row],[State]]</f>
        <v>641011203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642</v>
      </c>
      <c r="B9167" s="1">
        <f>IF(C9167=0,IF(B9166=Protocol!$V$20,1,B9166+1),B9166)</f>
        <v>1</v>
      </c>
      <c r="C9167" s="1">
        <f>IF(C9166+1=Protocol!$V$21,0,C9166+1)</f>
        <v>0</v>
      </c>
      <c r="D9167" s="1">
        <f t="shared" si="303"/>
        <v>4</v>
      </c>
      <c r="E9167" s="1" t="str">
        <f>INDEX(Protocol[Mark],MATCH(C9167,Protocol[Step],0))</f>
        <v>0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642010004</v>
      </c>
      <c r="H9167" s="134">
        <f>Systematic[[#This Row],[SampleVariableLabel]]+100*Systematic[[#This Row],[State]]</f>
        <v>642010004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642</v>
      </c>
      <c r="B9168" s="1">
        <f>IF(C9168=0,IF(B9167=Protocol!$V$20,1,B9167+1),B9167)</f>
        <v>1</v>
      </c>
      <c r="C9168" s="1">
        <f>IF(C9167+1=Protocol!$V$21,0,C9167+1)</f>
        <v>1</v>
      </c>
      <c r="D9168" s="1">
        <f t="shared" si="303"/>
        <v>5</v>
      </c>
      <c r="E9168" s="1" t="str">
        <f>INDEX(Protocol[Mark],MATCH(C9168,Protocol[Step],0))</f>
        <v>1D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642010005</v>
      </c>
      <c r="H9168" s="134">
        <f>Systematic[[#This Row],[SampleVariableLabel]]+100*Systematic[[#This Row],[State]]</f>
        <v>642010105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642</v>
      </c>
      <c r="B9169" s="1">
        <f>IF(C9169=0,IF(B9168=Protocol!$V$20,1,B9168+1),B9168)</f>
        <v>1</v>
      </c>
      <c r="C9169" s="1">
        <f>IF(C9168+1=Protocol!$V$21,0,C9168+1)</f>
        <v>2</v>
      </c>
      <c r="D9169" s="1">
        <f t="shared" si="303"/>
        <v>6</v>
      </c>
      <c r="E9169" s="1" t="str">
        <f>INDEX(Protocol[Mark],MATCH(C9169,Protocol[Step],0))</f>
        <v>(M.1)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642010006</v>
      </c>
      <c r="H9169" s="134">
        <f>Systematic[[#This Row],[SampleVariableLabel]]+100*Systematic[[#This Row],[State]]</f>
        <v>642010206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642</v>
      </c>
      <c r="B9170" s="1">
        <f>IF(C9170=0,IF(B9169=Protocol!$V$20,1,B9169+1),B9169)</f>
        <v>1</v>
      </c>
      <c r="C9170" s="1">
        <f>IF(C9169+1=Protocol!$V$21,0,C9169+1)</f>
        <v>3</v>
      </c>
      <c r="D9170" s="1">
        <f t="shared" si="303"/>
        <v>1</v>
      </c>
      <c r="E9170" s="1" t="str">
        <f>INDEX(Protocol[Mark],MATCH(C9170,Protocol[Step],0))</f>
        <v>2Oct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642010001</v>
      </c>
      <c r="H9170" s="134">
        <f>Systematic[[#This Row],[SampleVariableLabel]]+100*Systematic[[#This Row],[State]]</f>
        <v>642010301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642</v>
      </c>
      <c r="B9171" s="1">
        <f>IF(C9171=0,IF(B9170=Protocol!$V$20,1,B9170+1),B9170)</f>
        <v>1</v>
      </c>
      <c r="C9171" s="1">
        <f>IF(C9170+1=Protocol!$V$21,0,C9170+1)</f>
        <v>4</v>
      </c>
      <c r="D9171" s="1">
        <f t="shared" si="303"/>
        <v>2</v>
      </c>
      <c r="E9171" s="1" t="str">
        <f>INDEX(Protocol[Mark],MATCH(C9171,Protocol[Step],0))</f>
        <v>3M2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642010002</v>
      </c>
      <c r="H9171" s="134">
        <f>Systematic[[#This Row],[SampleVariableLabel]]+100*Systematic[[#This Row],[State]]</f>
        <v>642010402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642</v>
      </c>
      <c r="B9172" s="1">
        <f>IF(C9172=0,IF(B9171=Protocol!$V$20,1,B9171+1),B9171)</f>
        <v>1</v>
      </c>
      <c r="C9172" s="1">
        <f>IF(C9171+1=Protocol!$V$21,0,C9171+1)</f>
        <v>5</v>
      </c>
      <c r="D9172" s="1">
        <f t="shared" si="303"/>
        <v>3</v>
      </c>
      <c r="E9172" s="1" t="str">
        <f>INDEX(Protocol[Mark],MATCH(C9172,Protocol[Step],0))</f>
        <v>M(c)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642010003</v>
      </c>
      <c r="H9172" s="134">
        <f>Systematic[[#This Row],[SampleVariableLabel]]+100*Systematic[[#This Row],[State]]</f>
        <v>642010503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642</v>
      </c>
      <c r="B9173" s="1">
        <f>IF(C9173=0,IF(B9172=Protocol!$V$20,1,B9172+1),B9172)</f>
        <v>1</v>
      </c>
      <c r="C9173" s="1">
        <f>IF(C9172+1=Protocol!$V$21,0,C9172+1)</f>
        <v>6</v>
      </c>
      <c r="D9173" s="1">
        <f t="shared" si="303"/>
        <v>4</v>
      </c>
      <c r="E9173" s="1" t="str">
        <f>INDEX(Protocol[Mark],MATCH(C9173,Protocol[Step],0))</f>
        <v>4P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642010004</v>
      </c>
      <c r="H9173" s="134">
        <f>Systematic[[#This Row],[SampleVariableLabel]]+100*Systematic[[#This Row],[State]]</f>
        <v>642010604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642</v>
      </c>
      <c r="B9174" s="1">
        <f>IF(C9174=0,IF(B9173=Protocol!$V$20,1,B9173+1),B9173)</f>
        <v>1</v>
      </c>
      <c r="C9174" s="1">
        <f>IF(C9173+1=Protocol!$V$21,0,C9173+1)</f>
        <v>7</v>
      </c>
      <c r="D9174" s="1">
        <f t="shared" si="303"/>
        <v>5</v>
      </c>
      <c r="E9174" s="1" t="str">
        <f>INDEX(Protocol[Mark],MATCH(C9174,Protocol[Step],0))</f>
        <v>5G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642010005</v>
      </c>
      <c r="H9174" s="134">
        <f>Systematic[[#This Row],[SampleVariableLabel]]+100*Systematic[[#This Row],[State]]</f>
        <v>642010705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642</v>
      </c>
      <c r="B9175" s="1">
        <f>IF(C9175=0,IF(B9174=Protocol!$V$20,1,B9174+1),B9174)</f>
        <v>1</v>
      </c>
      <c r="C9175" s="1">
        <f>IF(C9174+1=Protocol!$V$21,0,C9174+1)</f>
        <v>8</v>
      </c>
      <c r="D9175" s="1">
        <f t="shared" si="303"/>
        <v>6</v>
      </c>
      <c r="E9175" s="1" t="str">
        <f>INDEX(Protocol[Mark],MATCH(C9175,Protocol[Step],0))</f>
        <v>6S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642010006</v>
      </c>
      <c r="H9175" s="134">
        <f>Systematic[[#This Row],[SampleVariableLabel]]+100*Systematic[[#This Row],[State]]</f>
        <v>642010806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642</v>
      </c>
      <c r="B9176" s="1">
        <f>IF(C9176=0,IF(B9175=Protocol!$V$20,1,B9175+1),B9175)</f>
        <v>1</v>
      </c>
      <c r="C9176" s="1">
        <f>IF(C9175+1=Protocol!$V$21,0,C9175+1)</f>
        <v>9</v>
      </c>
      <c r="D9176" s="1">
        <f t="shared" si="303"/>
        <v>1</v>
      </c>
      <c r="E9176" s="1" t="str">
        <f>INDEX(Protocol[Mark],MATCH(C9176,Protocol[Step],0))</f>
        <v>7Gp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642010001</v>
      </c>
      <c r="H9176" s="134">
        <f>Systematic[[#This Row],[SampleVariableLabel]]+100*Systematic[[#This Row],[State]]</f>
        <v>642010901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642</v>
      </c>
      <c r="B9177" s="1">
        <f>IF(C9177=0,IF(B9176=Protocol!$V$20,1,B9176+1),B9176)</f>
        <v>1</v>
      </c>
      <c r="C9177" s="1">
        <f>IF(C9176+1=Protocol!$V$21,0,C9176+1)</f>
        <v>10</v>
      </c>
      <c r="D9177" s="1">
        <f t="shared" si="303"/>
        <v>2</v>
      </c>
      <c r="E9177" s="1" t="str">
        <f>INDEX(Protocol[Mark],MATCH(C9177,Protocol[Step],0))</f>
        <v>8U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642010002</v>
      </c>
      <c r="H9177" s="134">
        <f>Systematic[[#This Row],[SampleVariableLabel]]+100*Systematic[[#This Row],[State]]</f>
        <v>642011002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642</v>
      </c>
      <c r="B9178" s="1">
        <f>IF(C9178=0,IF(B9177=Protocol!$V$20,1,B9177+1),B9177)</f>
        <v>1</v>
      </c>
      <c r="C9178" s="1">
        <f>IF(C9177+1=Protocol!$V$21,0,C9177+1)</f>
        <v>11</v>
      </c>
      <c r="D9178" s="1">
        <f t="shared" si="303"/>
        <v>3</v>
      </c>
      <c r="E9178" s="1" t="str">
        <f>INDEX(Protocol[Mark],MATCH(C9178,Protocol[Step],0))</f>
        <v>9Rot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642010003</v>
      </c>
      <c r="H9178" s="134">
        <f>Systematic[[#This Row],[SampleVariableLabel]]+100*Systematic[[#This Row],[State]]</f>
        <v>642011103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642</v>
      </c>
      <c r="B9179" s="1">
        <f>IF(C9179=0,IF(B9178=Protocol!$V$20,1,B9178+1),B9178)</f>
        <v>1</v>
      </c>
      <c r="C9179" s="1">
        <f>IF(C9178+1=Protocol!$V$21,0,C9178+1)</f>
        <v>12</v>
      </c>
      <c r="D9179" s="1">
        <f t="shared" si="303"/>
        <v>4</v>
      </c>
      <c r="E9179" s="1" t="str">
        <f>INDEX(Protocol[Mark],MATCH(C9179,Protocol[Step],0))</f>
        <v>10Ama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642010004</v>
      </c>
      <c r="H9179" s="134">
        <f>Systematic[[#This Row],[SampleVariableLabel]]+100*Systematic[[#This Row],[State]]</f>
        <v>642011204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643</v>
      </c>
      <c r="B9180" s="1">
        <f>IF(C9180=0,IF(B9179=Protocol!$V$20,1,B9179+1),B9179)</f>
        <v>1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0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643010005</v>
      </c>
      <c r="H9180" s="134">
        <f>Systematic[[#This Row],[SampleVariableLabel]]+100*Systematic[[#This Row],[State]]</f>
        <v>643010005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643</v>
      </c>
      <c r="B9181" s="1">
        <f>IF(C9181=0,IF(B9180=Protocol!$V$20,1,B9180+1),B9180)</f>
        <v>1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1D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643010006</v>
      </c>
      <c r="H9181" s="134">
        <f>Systematic[[#This Row],[SampleVariableLabel]]+100*Systematic[[#This Row],[State]]</f>
        <v>643010106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643</v>
      </c>
      <c r="B9182" s="1">
        <f>IF(C9182=0,IF(B9181=Protocol!$V$20,1,B9181+1),B9181)</f>
        <v>1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(M.1)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643010001</v>
      </c>
      <c r="H9182" s="134">
        <f>Systematic[[#This Row],[SampleVariableLabel]]+100*Systematic[[#This Row],[State]]</f>
        <v>643010201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643</v>
      </c>
      <c r="B9183" s="1">
        <f>IF(C9183=0,IF(B9182=Protocol!$V$20,1,B9182+1),B9182)</f>
        <v>1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2Oct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643010002</v>
      </c>
      <c r="H9183" s="134">
        <f>Systematic[[#This Row],[SampleVariableLabel]]+100*Systematic[[#This Row],[State]]</f>
        <v>643010302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643</v>
      </c>
      <c r="B9184" s="1">
        <f>IF(C9184=0,IF(B9183=Protocol!$V$20,1,B9183+1),B9183)</f>
        <v>1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3M2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643010003</v>
      </c>
      <c r="H9184" s="134">
        <f>Systematic[[#This Row],[SampleVariableLabel]]+100*Systematic[[#This Row],[State]]</f>
        <v>643010403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643</v>
      </c>
      <c r="B9185" s="1">
        <f>IF(C9185=0,IF(B9184=Protocol!$V$20,1,B9184+1),B9184)</f>
        <v>1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M(c)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643010004</v>
      </c>
      <c r="H9185" s="134">
        <f>Systematic[[#This Row],[SampleVariableLabel]]+100*Systematic[[#This Row],[State]]</f>
        <v>643010504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643</v>
      </c>
      <c r="B9186" s="1">
        <f>IF(C9186=0,IF(B9185=Protocol!$V$20,1,B9185+1),B9185)</f>
        <v>1</v>
      </c>
      <c r="C9186" s="1">
        <f>IF(C9185+1=Protocol!$V$21,0,C9185+1)</f>
        <v>6</v>
      </c>
      <c r="D9186" s="1">
        <f t="shared" si="303"/>
        <v>5</v>
      </c>
      <c r="E9186" s="1" t="str">
        <f>INDEX(Protocol[Mark],MATCH(C9186,Protocol[Step],0))</f>
        <v>4P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643010005</v>
      </c>
      <c r="H9186" s="134">
        <f>Systematic[[#This Row],[SampleVariableLabel]]+100*Systematic[[#This Row],[State]]</f>
        <v>643010605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643</v>
      </c>
      <c r="B9187" s="1">
        <f>IF(C9187=0,IF(B9186=Protocol!$V$20,1,B9186+1),B9186)</f>
        <v>1</v>
      </c>
      <c r="C9187" s="1">
        <f>IF(C9186+1=Protocol!$V$21,0,C9186+1)</f>
        <v>7</v>
      </c>
      <c r="D9187" s="1">
        <f t="shared" si="303"/>
        <v>6</v>
      </c>
      <c r="E9187" s="1" t="str">
        <f>INDEX(Protocol[Mark],MATCH(C9187,Protocol[Step],0))</f>
        <v>5G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643010006</v>
      </c>
      <c r="H9187" s="134">
        <f>Systematic[[#This Row],[SampleVariableLabel]]+100*Systematic[[#This Row],[State]]</f>
        <v>643010706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643</v>
      </c>
      <c r="B9188" s="1">
        <f>IF(C9188=0,IF(B9187=Protocol!$V$20,1,B9187+1),B9187)</f>
        <v>1</v>
      </c>
      <c r="C9188" s="1">
        <f>IF(C9187+1=Protocol!$V$21,0,C9187+1)</f>
        <v>8</v>
      </c>
      <c r="D9188" s="1">
        <f t="shared" si="303"/>
        <v>1</v>
      </c>
      <c r="E9188" s="1" t="str">
        <f>INDEX(Protocol[Mark],MATCH(C9188,Protocol[Step],0))</f>
        <v>6S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643010001</v>
      </c>
      <c r="H9188" s="134">
        <f>Systematic[[#This Row],[SampleVariableLabel]]+100*Systematic[[#This Row],[State]]</f>
        <v>643010801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643</v>
      </c>
      <c r="B9189" s="1">
        <f>IF(C9189=0,IF(B9188=Protocol!$V$20,1,B9188+1),B9188)</f>
        <v>1</v>
      </c>
      <c r="C9189" s="1">
        <f>IF(C9188+1=Protocol!$V$21,0,C9188+1)</f>
        <v>9</v>
      </c>
      <c r="D9189" s="1">
        <f t="shared" si="303"/>
        <v>2</v>
      </c>
      <c r="E9189" s="1" t="str">
        <f>INDEX(Protocol[Mark],MATCH(C9189,Protocol[Step],0))</f>
        <v>7Gp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643010002</v>
      </c>
      <c r="H9189" s="134">
        <f>Systematic[[#This Row],[SampleVariableLabel]]+100*Systematic[[#This Row],[State]]</f>
        <v>643010902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643</v>
      </c>
      <c r="B9190" s="1">
        <f>IF(C9190=0,IF(B9189=Protocol!$V$20,1,B9189+1),B9189)</f>
        <v>1</v>
      </c>
      <c r="C9190" s="1">
        <f>IF(C9189+1=Protocol!$V$21,0,C9189+1)</f>
        <v>10</v>
      </c>
      <c r="D9190" s="1">
        <f t="shared" si="303"/>
        <v>3</v>
      </c>
      <c r="E9190" s="1" t="str">
        <f>INDEX(Protocol[Mark],MATCH(C9190,Protocol[Step],0))</f>
        <v>8U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643010003</v>
      </c>
      <c r="H9190" s="134">
        <f>Systematic[[#This Row],[SampleVariableLabel]]+100*Systematic[[#This Row],[State]]</f>
        <v>643011003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643</v>
      </c>
      <c r="B9191" s="1">
        <f>IF(C9191=0,IF(B9190=Protocol!$V$20,1,B9190+1),B9190)</f>
        <v>1</v>
      </c>
      <c r="C9191" s="1">
        <f>IF(C9190+1=Protocol!$V$21,0,C9190+1)</f>
        <v>11</v>
      </c>
      <c r="D9191" s="1">
        <f t="shared" si="303"/>
        <v>4</v>
      </c>
      <c r="E9191" s="1" t="str">
        <f>INDEX(Protocol[Mark],MATCH(C9191,Protocol[Step],0))</f>
        <v>9Rot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643010004</v>
      </c>
      <c r="H9191" s="134">
        <f>Systematic[[#This Row],[SampleVariableLabel]]+100*Systematic[[#This Row],[State]]</f>
        <v>643011104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643</v>
      </c>
      <c r="B9192" s="1">
        <f>IF(C9192=0,IF(B9191=Protocol!$V$20,1,B9191+1),B9191)</f>
        <v>1</v>
      </c>
      <c r="C9192" s="1">
        <f>IF(C9191+1=Protocol!$V$21,0,C9191+1)</f>
        <v>12</v>
      </c>
      <c r="D9192" s="1">
        <f t="shared" si="303"/>
        <v>5</v>
      </c>
      <c r="E9192" s="1" t="str">
        <f>INDEX(Protocol[Mark],MATCH(C9192,Protocol[Step],0))</f>
        <v>10Ama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643010005</v>
      </c>
      <c r="H9192" s="134">
        <f>Systematic[[#This Row],[SampleVariableLabel]]+100*Systematic[[#This Row],[State]]</f>
        <v>643011205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644</v>
      </c>
      <c r="B9193" s="1">
        <f>IF(C9193=0,IF(B9192=Protocol!$V$20,1,B9192+1),B9192)</f>
        <v>1</v>
      </c>
      <c r="C9193" s="1">
        <f>IF(C9192+1=Protocol!$V$21,0,C9192+1)</f>
        <v>0</v>
      </c>
      <c r="D9193" s="1">
        <f t="shared" si="303"/>
        <v>6</v>
      </c>
      <c r="E9193" s="1" t="str">
        <f>INDEX(Protocol[Mark],MATCH(C9193,Protocol[Step],0))</f>
        <v>0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644010006</v>
      </c>
      <c r="H9193" s="134">
        <f>Systematic[[#This Row],[SampleVariableLabel]]+100*Systematic[[#This Row],[State]]</f>
        <v>644010006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644</v>
      </c>
      <c r="B9194" s="1">
        <f>IF(C9194=0,IF(B9193=Protocol!$V$20,1,B9193+1),B9193)</f>
        <v>1</v>
      </c>
      <c r="C9194" s="1">
        <f>IF(C9193+1=Protocol!$V$21,0,C9193+1)</f>
        <v>1</v>
      </c>
      <c r="D9194" s="1">
        <f t="shared" si="303"/>
        <v>1</v>
      </c>
      <c r="E9194" s="1" t="str">
        <f>INDEX(Protocol[Mark],MATCH(C9194,Protocol[Step],0))</f>
        <v>1D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644010001</v>
      </c>
      <c r="H9194" s="134">
        <f>Systematic[[#This Row],[SampleVariableLabel]]+100*Systematic[[#This Row],[State]]</f>
        <v>644010101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644</v>
      </c>
      <c r="B9195" s="1">
        <f>IF(C9195=0,IF(B9194=Protocol!$V$20,1,B9194+1),B9194)</f>
        <v>1</v>
      </c>
      <c r="C9195" s="1">
        <f>IF(C9194+1=Protocol!$V$21,0,C9194+1)</f>
        <v>2</v>
      </c>
      <c r="D9195" s="1">
        <f t="shared" si="303"/>
        <v>2</v>
      </c>
      <c r="E9195" s="1" t="str">
        <f>INDEX(Protocol[Mark],MATCH(C9195,Protocol[Step],0))</f>
        <v>(M.1)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644010002</v>
      </c>
      <c r="H9195" s="134">
        <f>Systematic[[#This Row],[SampleVariableLabel]]+100*Systematic[[#This Row],[State]]</f>
        <v>644010202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644</v>
      </c>
      <c r="B9196" s="1">
        <f>IF(C9196=0,IF(B9195=Protocol!$V$20,1,B9195+1),B9195)</f>
        <v>1</v>
      </c>
      <c r="C9196" s="1">
        <f>IF(C9195+1=Protocol!$V$21,0,C9195+1)</f>
        <v>3</v>
      </c>
      <c r="D9196" s="1">
        <f t="shared" si="303"/>
        <v>3</v>
      </c>
      <c r="E9196" s="1" t="str">
        <f>INDEX(Protocol[Mark],MATCH(C9196,Protocol[Step],0))</f>
        <v>2Oct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644010003</v>
      </c>
      <c r="H9196" s="134">
        <f>Systematic[[#This Row],[SampleVariableLabel]]+100*Systematic[[#This Row],[State]]</f>
        <v>644010303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644</v>
      </c>
      <c r="B9197" s="1">
        <f>IF(C9197=0,IF(B9196=Protocol!$V$20,1,B9196+1),B9196)</f>
        <v>1</v>
      </c>
      <c r="C9197" s="1">
        <f>IF(C9196+1=Protocol!$V$21,0,C9196+1)</f>
        <v>4</v>
      </c>
      <c r="D9197" s="1">
        <f t="shared" si="303"/>
        <v>4</v>
      </c>
      <c r="E9197" s="1" t="str">
        <f>INDEX(Protocol[Mark],MATCH(C9197,Protocol[Step],0))</f>
        <v>3M2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644010004</v>
      </c>
      <c r="H9197" s="134">
        <f>Systematic[[#This Row],[SampleVariableLabel]]+100*Systematic[[#This Row],[State]]</f>
        <v>644010404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644</v>
      </c>
      <c r="B9198" s="1">
        <f>IF(C9198=0,IF(B9197=Protocol!$V$20,1,B9197+1),B9197)</f>
        <v>1</v>
      </c>
      <c r="C9198" s="1">
        <f>IF(C9197+1=Protocol!$V$21,0,C9197+1)</f>
        <v>5</v>
      </c>
      <c r="D9198" s="1">
        <f t="shared" si="303"/>
        <v>5</v>
      </c>
      <c r="E9198" s="1" t="str">
        <f>INDEX(Protocol[Mark],MATCH(C9198,Protocol[Step],0))</f>
        <v>M(c)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644010005</v>
      </c>
      <c r="H9198" s="134">
        <f>Systematic[[#This Row],[SampleVariableLabel]]+100*Systematic[[#This Row],[State]]</f>
        <v>644010505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644</v>
      </c>
      <c r="B9199" s="1">
        <f>IF(C9199=0,IF(B9198=Protocol!$V$20,1,B9198+1),B9198)</f>
        <v>1</v>
      </c>
      <c r="C9199" s="1">
        <f>IF(C9198+1=Protocol!$V$21,0,C9198+1)</f>
        <v>6</v>
      </c>
      <c r="D9199" s="1">
        <f t="shared" si="303"/>
        <v>6</v>
      </c>
      <c r="E9199" s="1" t="str">
        <f>INDEX(Protocol[Mark],MATCH(C9199,Protocol[Step],0))</f>
        <v>4P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644010006</v>
      </c>
      <c r="H9199" s="134">
        <f>Systematic[[#This Row],[SampleVariableLabel]]+100*Systematic[[#This Row],[State]]</f>
        <v>644010606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644</v>
      </c>
      <c r="B9200" s="1">
        <f>IF(C9200=0,IF(B9199=Protocol!$V$20,1,B9199+1),B9199)</f>
        <v>1</v>
      </c>
      <c r="C9200" s="1">
        <f>IF(C9199+1=Protocol!$V$21,0,C9199+1)</f>
        <v>7</v>
      </c>
      <c r="D9200" s="1">
        <f t="shared" si="303"/>
        <v>1</v>
      </c>
      <c r="E9200" s="1" t="str">
        <f>INDEX(Protocol[Mark],MATCH(C9200,Protocol[Step],0))</f>
        <v>5G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644010001</v>
      </c>
      <c r="H9200" s="134">
        <f>Systematic[[#This Row],[SampleVariableLabel]]+100*Systematic[[#This Row],[State]]</f>
        <v>644010701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644</v>
      </c>
      <c r="B9201" s="1">
        <f>IF(C9201=0,IF(B9200=Protocol!$V$20,1,B9200+1),B9200)</f>
        <v>1</v>
      </c>
      <c r="C9201" s="1">
        <f>IF(C9200+1=Protocol!$V$21,0,C9200+1)</f>
        <v>8</v>
      </c>
      <c r="D9201" s="1">
        <f t="shared" si="303"/>
        <v>2</v>
      </c>
      <c r="E9201" s="1" t="str">
        <f>INDEX(Protocol[Mark],MATCH(C9201,Protocol[Step],0))</f>
        <v>6S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644010002</v>
      </c>
      <c r="H9201" s="134">
        <f>Systematic[[#This Row],[SampleVariableLabel]]+100*Systematic[[#This Row],[State]]</f>
        <v>644010802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644</v>
      </c>
      <c r="B9202" s="1">
        <f>IF(C9202=0,IF(B9201=Protocol!$V$20,1,B9201+1),B9201)</f>
        <v>1</v>
      </c>
      <c r="C9202" s="1">
        <f>IF(C9201+1=Protocol!$V$21,0,C9201+1)</f>
        <v>9</v>
      </c>
      <c r="D9202" s="1">
        <f t="shared" si="303"/>
        <v>3</v>
      </c>
      <c r="E9202" s="1" t="str">
        <f>INDEX(Protocol[Mark],MATCH(C9202,Protocol[Step],0))</f>
        <v>7Gp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644010003</v>
      </c>
      <c r="H9202" s="134">
        <f>Systematic[[#This Row],[SampleVariableLabel]]+100*Systematic[[#This Row],[State]]</f>
        <v>644010903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644</v>
      </c>
      <c r="B9203" s="1">
        <f>IF(C9203=0,IF(B9202=Protocol!$V$20,1,B9202+1),B9202)</f>
        <v>1</v>
      </c>
      <c r="C9203" s="1">
        <f>IF(C9202+1=Protocol!$V$21,0,C9202+1)</f>
        <v>10</v>
      </c>
      <c r="D9203" s="1">
        <f t="shared" si="303"/>
        <v>4</v>
      </c>
      <c r="E9203" s="1" t="str">
        <f>INDEX(Protocol[Mark],MATCH(C9203,Protocol[Step],0))</f>
        <v>8U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644010004</v>
      </c>
      <c r="H9203" s="134">
        <f>Systematic[[#This Row],[SampleVariableLabel]]+100*Systematic[[#This Row],[State]]</f>
        <v>644011004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644</v>
      </c>
      <c r="B9204" s="1">
        <f>IF(C9204=0,IF(B9203=Protocol!$V$20,1,B9203+1),B9203)</f>
        <v>1</v>
      </c>
      <c r="C9204" s="1">
        <f>IF(C9203+1=Protocol!$V$21,0,C9203+1)</f>
        <v>11</v>
      </c>
      <c r="D9204" s="1">
        <f t="shared" si="303"/>
        <v>5</v>
      </c>
      <c r="E9204" s="1" t="str">
        <f>INDEX(Protocol[Mark],MATCH(C9204,Protocol[Step],0))</f>
        <v>9Rot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644010005</v>
      </c>
      <c r="H9204" s="134">
        <f>Systematic[[#This Row],[SampleVariableLabel]]+100*Systematic[[#This Row],[State]]</f>
        <v>644011105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644</v>
      </c>
      <c r="B9205" s="1">
        <f>IF(C9205=0,IF(B9204=Protocol!$V$20,1,B9204+1),B9204)</f>
        <v>1</v>
      </c>
      <c r="C9205" s="1">
        <f>IF(C9204+1=Protocol!$V$21,0,C9204+1)</f>
        <v>12</v>
      </c>
      <c r="D9205" s="1">
        <f t="shared" si="303"/>
        <v>6</v>
      </c>
      <c r="E9205" s="1" t="str">
        <f>INDEX(Protocol[Mark],MATCH(C9205,Protocol[Step],0))</f>
        <v>10Ama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644010006</v>
      </c>
      <c r="H9205" s="134">
        <f>Systematic[[#This Row],[SampleVariableLabel]]+100*Systematic[[#This Row],[State]]</f>
        <v>644011206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645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0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645010001</v>
      </c>
      <c r="H9206" s="134">
        <f>Systematic[[#This Row],[SampleVariableLabel]]+100*Systematic[[#This Row],[State]]</f>
        <v>645010001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645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1D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645010002</v>
      </c>
      <c r="H9207" s="134">
        <f>Systematic[[#This Row],[SampleVariableLabel]]+100*Systematic[[#This Row],[State]]</f>
        <v>645010102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645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(M.1)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645010003</v>
      </c>
      <c r="H9208" s="134">
        <f>Systematic[[#This Row],[SampleVariableLabel]]+100*Systematic[[#This Row],[State]]</f>
        <v>645010203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645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2Oct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645010004</v>
      </c>
      <c r="H9209" s="134">
        <f>Systematic[[#This Row],[SampleVariableLabel]]+100*Systematic[[#This Row],[State]]</f>
        <v>645010304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645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3M2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645010005</v>
      </c>
      <c r="H9210" s="134">
        <f>Systematic[[#This Row],[SampleVariableLabel]]+100*Systematic[[#This Row],[State]]</f>
        <v>645010405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645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M(c)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645010006</v>
      </c>
      <c r="H9211" s="134">
        <f>Systematic[[#This Row],[SampleVariableLabel]]+100*Systematic[[#This Row],[State]]</f>
        <v>645010506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645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4P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645010001</v>
      </c>
      <c r="H9212" s="134">
        <f>Systematic[[#This Row],[SampleVariableLabel]]+100*Systematic[[#This Row],[State]]</f>
        <v>645010601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645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5G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645010002</v>
      </c>
      <c r="H9213" s="134">
        <f>Systematic[[#This Row],[SampleVariableLabel]]+100*Systematic[[#This Row],[State]]</f>
        <v>645010702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645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6S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645010003</v>
      </c>
      <c r="H9214" s="134">
        <f>Systematic[[#This Row],[SampleVariableLabel]]+100*Systematic[[#This Row],[State]]</f>
        <v>645010803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645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7Gp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645010004</v>
      </c>
      <c r="H9215" s="134">
        <f>Systematic[[#This Row],[SampleVariableLabel]]+100*Systematic[[#This Row],[State]]</f>
        <v>645010904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645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8U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645010005</v>
      </c>
      <c r="H9216" s="134">
        <f>Systematic[[#This Row],[SampleVariableLabel]]+100*Systematic[[#This Row],[State]]</f>
        <v>645011005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645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9Rot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645010006</v>
      </c>
      <c r="H9217" s="134">
        <f>Systematic[[#This Row],[SampleVariableLabel]]+100*Systematic[[#This Row],[State]]</f>
        <v>645011106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645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10Ama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645010001</v>
      </c>
      <c r="H9218" s="134">
        <f>Systematic[[#This Row],[SampleVariableLabel]]+100*Systematic[[#This Row],[State]]</f>
        <v>645011201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646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0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646010002</v>
      </c>
      <c r="H9219" s="134">
        <f>Systematic[[#This Row],[SampleVariableLabel]]+100*Systematic[[#This Row],[State]]</f>
        <v>646010002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646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646010003</v>
      </c>
      <c r="H9220" s="134">
        <f>Systematic[[#This Row],[SampleVariableLabel]]+100*Systematic[[#This Row],[State]]</f>
        <v>646010103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646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(M.1)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646010004</v>
      </c>
      <c r="H9221" s="134">
        <f>Systematic[[#This Row],[SampleVariableLabel]]+100*Systematic[[#This Row],[State]]</f>
        <v>646010204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646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646010005</v>
      </c>
      <c r="H9222" s="134">
        <f>Systematic[[#This Row],[SampleVariableLabel]]+100*Systematic[[#This Row],[State]]</f>
        <v>646010305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646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3M2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646010006</v>
      </c>
      <c r="H9223" s="134">
        <f>Systematic[[#This Row],[SampleVariableLabel]]+100*Systematic[[#This Row],[State]]</f>
        <v>646010406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646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M(c)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646010001</v>
      </c>
      <c r="H9224" s="134">
        <f>Systematic[[#This Row],[SampleVariableLabel]]+100*Systematic[[#This Row],[State]]</f>
        <v>646010501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646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4P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646010002</v>
      </c>
      <c r="H9225" s="134">
        <f>Systematic[[#This Row],[SampleVariableLabel]]+100*Systematic[[#This Row],[State]]</f>
        <v>646010602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646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5G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646010003</v>
      </c>
      <c r="H9226" s="134">
        <f>Systematic[[#This Row],[SampleVariableLabel]]+100*Systematic[[#This Row],[State]]</f>
        <v>646010703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646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6S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646010004</v>
      </c>
      <c r="H9227" s="134">
        <f>Systematic[[#This Row],[SampleVariableLabel]]+100*Systematic[[#This Row],[State]]</f>
        <v>646010804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646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7Gp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646010005</v>
      </c>
      <c r="H9228" s="134">
        <f>Systematic[[#This Row],[SampleVariableLabel]]+100*Systematic[[#This Row],[State]]</f>
        <v>646010905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646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8U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646010006</v>
      </c>
      <c r="H9229" s="134">
        <f>Systematic[[#This Row],[SampleVariableLabel]]+100*Systematic[[#This Row],[State]]</f>
        <v>646011006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646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9Rot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646010001</v>
      </c>
      <c r="H9230" s="134">
        <f>Systematic[[#This Row],[SampleVariableLabel]]+100*Systematic[[#This Row],[State]]</f>
        <v>646011101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646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10Ama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646010002</v>
      </c>
      <c r="H9231" s="134">
        <f>Systematic[[#This Row],[SampleVariableLabel]]+100*Systematic[[#This Row],[State]]</f>
        <v>646011202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647</v>
      </c>
      <c r="B9232" s="1">
        <f>IF(C9232=0,IF(B9231=Protocol!$V$20,1,B9231+1),B9231)</f>
        <v>1</v>
      </c>
      <c r="C9232" s="1">
        <f>IF(C9231+1=Protocol!$V$21,0,C9231+1)</f>
        <v>0</v>
      </c>
      <c r="D9232" s="1">
        <f t="shared" si="305"/>
        <v>3</v>
      </c>
      <c r="E9232" s="1" t="str">
        <f>INDEX(Protocol[Mark],MATCH(C9232,Protocol[Step],0))</f>
        <v>0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647010003</v>
      </c>
      <c r="H9232" s="134">
        <f>Systematic[[#This Row],[SampleVariableLabel]]+100*Systematic[[#This Row],[State]]</f>
        <v>647010003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647</v>
      </c>
      <c r="B9233" s="1">
        <f>IF(C9233=0,IF(B9232=Protocol!$V$20,1,B9232+1),B9232)</f>
        <v>1</v>
      </c>
      <c r="C9233" s="1">
        <f>IF(C9232+1=Protocol!$V$21,0,C9232+1)</f>
        <v>1</v>
      </c>
      <c r="D9233" s="1">
        <f t="shared" si="305"/>
        <v>4</v>
      </c>
      <c r="E9233" s="1" t="str">
        <f>INDEX(Protocol[Mark],MATCH(C9233,Protocol[Step],0))</f>
        <v>1D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647010004</v>
      </c>
      <c r="H9233" s="134">
        <f>Systematic[[#This Row],[SampleVariableLabel]]+100*Systematic[[#This Row],[State]]</f>
        <v>647010104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647</v>
      </c>
      <c r="B9234" s="1">
        <f>IF(C9234=0,IF(B9233=Protocol!$V$20,1,B9233+1),B9233)</f>
        <v>1</v>
      </c>
      <c r="C9234" s="1">
        <f>IF(C9233+1=Protocol!$V$21,0,C9233+1)</f>
        <v>2</v>
      </c>
      <c r="D9234" s="1">
        <f t="shared" si="305"/>
        <v>5</v>
      </c>
      <c r="E9234" s="1" t="str">
        <f>INDEX(Protocol[Mark],MATCH(C9234,Protocol[Step],0))</f>
        <v>(M.1)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647010005</v>
      </c>
      <c r="H9234" s="134">
        <f>Systematic[[#This Row],[SampleVariableLabel]]+100*Systematic[[#This Row],[State]]</f>
        <v>647010205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647</v>
      </c>
      <c r="B9235" s="1">
        <f>IF(C9235=0,IF(B9234=Protocol!$V$20,1,B9234+1),B9234)</f>
        <v>1</v>
      </c>
      <c r="C9235" s="1">
        <f>IF(C9234+1=Protocol!$V$21,0,C9234+1)</f>
        <v>3</v>
      </c>
      <c r="D9235" s="1">
        <f t="shared" si="305"/>
        <v>6</v>
      </c>
      <c r="E9235" s="1" t="str">
        <f>INDEX(Protocol[Mark],MATCH(C9235,Protocol[Step],0))</f>
        <v>2Oct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647010006</v>
      </c>
      <c r="H9235" s="134">
        <f>Systematic[[#This Row],[SampleVariableLabel]]+100*Systematic[[#This Row],[State]]</f>
        <v>647010306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647</v>
      </c>
      <c r="B9236" s="1">
        <f>IF(C9236=0,IF(B9235=Protocol!$V$20,1,B9235+1),B9235)</f>
        <v>1</v>
      </c>
      <c r="C9236" s="1">
        <f>IF(C9235+1=Protocol!$V$21,0,C9235+1)</f>
        <v>4</v>
      </c>
      <c r="D9236" s="1">
        <f t="shared" si="305"/>
        <v>1</v>
      </c>
      <c r="E9236" s="1" t="str">
        <f>INDEX(Protocol[Mark],MATCH(C9236,Protocol[Step],0))</f>
        <v>3M2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647010001</v>
      </c>
      <c r="H9236" s="134">
        <f>Systematic[[#This Row],[SampleVariableLabel]]+100*Systematic[[#This Row],[State]]</f>
        <v>647010401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647</v>
      </c>
      <c r="B9237" s="1">
        <f>IF(C9237=0,IF(B9236=Protocol!$V$20,1,B9236+1),B9236)</f>
        <v>1</v>
      </c>
      <c r="C9237" s="1">
        <f>IF(C9236+1=Protocol!$V$21,0,C9236+1)</f>
        <v>5</v>
      </c>
      <c r="D9237" s="1">
        <f t="shared" si="305"/>
        <v>2</v>
      </c>
      <c r="E9237" s="1" t="str">
        <f>INDEX(Protocol[Mark],MATCH(C9237,Protocol[Step],0))</f>
        <v>M(c)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647010002</v>
      </c>
      <c r="H9237" s="134">
        <f>Systematic[[#This Row],[SampleVariableLabel]]+100*Systematic[[#This Row],[State]]</f>
        <v>647010502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647</v>
      </c>
      <c r="B9238" s="1">
        <f>IF(C9238=0,IF(B9237=Protocol!$V$20,1,B9237+1),B9237)</f>
        <v>1</v>
      </c>
      <c r="C9238" s="1">
        <f>IF(C9237+1=Protocol!$V$21,0,C9237+1)</f>
        <v>6</v>
      </c>
      <c r="D9238" s="1">
        <f t="shared" si="305"/>
        <v>3</v>
      </c>
      <c r="E9238" s="1" t="str">
        <f>INDEX(Protocol[Mark],MATCH(C9238,Protocol[Step],0))</f>
        <v>4P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647010003</v>
      </c>
      <c r="H9238" s="134">
        <f>Systematic[[#This Row],[SampleVariableLabel]]+100*Systematic[[#This Row],[State]]</f>
        <v>647010603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647</v>
      </c>
      <c r="B9239" s="1">
        <f>IF(C9239=0,IF(B9238=Protocol!$V$20,1,B9238+1),B9238)</f>
        <v>1</v>
      </c>
      <c r="C9239" s="1">
        <f>IF(C9238+1=Protocol!$V$21,0,C9238+1)</f>
        <v>7</v>
      </c>
      <c r="D9239" s="1">
        <f t="shared" si="305"/>
        <v>4</v>
      </c>
      <c r="E9239" s="1" t="str">
        <f>INDEX(Protocol[Mark],MATCH(C9239,Protocol[Step],0))</f>
        <v>5G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647010004</v>
      </c>
      <c r="H9239" s="134">
        <f>Systematic[[#This Row],[SampleVariableLabel]]+100*Systematic[[#This Row],[State]]</f>
        <v>647010704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647</v>
      </c>
      <c r="B9240" s="1">
        <f>IF(C9240=0,IF(B9239=Protocol!$V$20,1,B9239+1),B9239)</f>
        <v>1</v>
      </c>
      <c r="C9240" s="1">
        <f>IF(C9239+1=Protocol!$V$21,0,C9239+1)</f>
        <v>8</v>
      </c>
      <c r="D9240" s="1">
        <f t="shared" si="305"/>
        <v>5</v>
      </c>
      <c r="E9240" s="1" t="str">
        <f>INDEX(Protocol[Mark],MATCH(C9240,Protocol[Step],0))</f>
        <v>6S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647010005</v>
      </c>
      <c r="H9240" s="134">
        <f>Systematic[[#This Row],[SampleVariableLabel]]+100*Systematic[[#This Row],[State]]</f>
        <v>647010805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647</v>
      </c>
      <c r="B9241" s="1">
        <f>IF(C9241=0,IF(B9240=Protocol!$V$20,1,B9240+1),B9240)</f>
        <v>1</v>
      </c>
      <c r="C9241" s="1">
        <f>IF(C9240+1=Protocol!$V$21,0,C9240+1)</f>
        <v>9</v>
      </c>
      <c r="D9241" s="1">
        <f t="shared" si="305"/>
        <v>6</v>
      </c>
      <c r="E9241" s="1" t="str">
        <f>INDEX(Protocol[Mark],MATCH(C9241,Protocol[Step],0))</f>
        <v>7Gp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647010006</v>
      </c>
      <c r="H9241" s="134">
        <f>Systematic[[#This Row],[SampleVariableLabel]]+100*Systematic[[#This Row],[State]]</f>
        <v>647010906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647</v>
      </c>
      <c r="B9242" s="1">
        <f>IF(C9242=0,IF(B9241=Protocol!$V$20,1,B9241+1),B9241)</f>
        <v>1</v>
      </c>
      <c r="C9242" s="1">
        <f>IF(C9241+1=Protocol!$V$21,0,C9241+1)</f>
        <v>10</v>
      </c>
      <c r="D9242" s="1">
        <f t="shared" si="305"/>
        <v>1</v>
      </c>
      <c r="E9242" s="1" t="str">
        <f>INDEX(Protocol[Mark],MATCH(C9242,Protocol[Step],0))</f>
        <v>8U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647010001</v>
      </c>
      <c r="H9242" s="134">
        <f>Systematic[[#This Row],[SampleVariableLabel]]+100*Systematic[[#This Row],[State]]</f>
        <v>647011001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647</v>
      </c>
      <c r="B9243" s="1">
        <f>IF(C9243=0,IF(B9242=Protocol!$V$20,1,B9242+1),B9242)</f>
        <v>1</v>
      </c>
      <c r="C9243" s="1">
        <f>IF(C9242+1=Protocol!$V$21,0,C9242+1)</f>
        <v>11</v>
      </c>
      <c r="D9243" s="1">
        <f t="shared" si="305"/>
        <v>2</v>
      </c>
      <c r="E9243" s="1" t="str">
        <f>INDEX(Protocol[Mark],MATCH(C9243,Protocol[Step],0))</f>
        <v>9Rot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647010002</v>
      </c>
      <c r="H9243" s="134">
        <f>Systematic[[#This Row],[SampleVariableLabel]]+100*Systematic[[#This Row],[State]]</f>
        <v>647011102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647</v>
      </c>
      <c r="B9244" s="1">
        <f>IF(C9244=0,IF(B9243=Protocol!$V$20,1,B9243+1),B9243)</f>
        <v>1</v>
      </c>
      <c r="C9244" s="1">
        <f>IF(C9243+1=Protocol!$V$21,0,C9243+1)</f>
        <v>12</v>
      </c>
      <c r="D9244" s="1">
        <f t="shared" si="305"/>
        <v>3</v>
      </c>
      <c r="E9244" s="1" t="str">
        <f>INDEX(Protocol[Mark],MATCH(C9244,Protocol[Step],0))</f>
        <v>10Ama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647010003</v>
      </c>
      <c r="H9244" s="134">
        <f>Systematic[[#This Row],[SampleVariableLabel]]+100*Systematic[[#This Row],[State]]</f>
        <v>647011203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648</v>
      </c>
      <c r="B9245" s="1">
        <f>IF(C9245=0,IF(B9244=Protocol!$V$20,1,B9244+1),B9244)</f>
        <v>1</v>
      </c>
      <c r="C9245" s="1">
        <f>IF(C9244+1=Protocol!$V$21,0,C9244+1)</f>
        <v>0</v>
      </c>
      <c r="D9245" s="1">
        <f t="shared" si="305"/>
        <v>4</v>
      </c>
      <c r="E9245" s="1" t="str">
        <f>INDEX(Protocol[Mark],MATCH(C9245,Protocol[Step],0))</f>
        <v>0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648010004</v>
      </c>
      <c r="H9245" s="134">
        <f>Systematic[[#This Row],[SampleVariableLabel]]+100*Systematic[[#This Row],[State]]</f>
        <v>648010004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648</v>
      </c>
      <c r="B9246" s="1">
        <f>IF(C9246=0,IF(B9245=Protocol!$V$20,1,B9245+1),B9245)</f>
        <v>1</v>
      </c>
      <c r="C9246" s="1">
        <f>IF(C9245+1=Protocol!$V$21,0,C9245+1)</f>
        <v>1</v>
      </c>
      <c r="D9246" s="1">
        <f t="shared" si="305"/>
        <v>5</v>
      </c>
      <c r="E9246" s="1" t="str">
        <f>INDEX(Protocol[Mark],MATCH(C9246,Protocol[Step],0))</f>
        <v>1D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648010005</v>
      </c>
      <c r="H9246" s="134">
        <f>Systematic[[#This Row],[SampleVariableLabel]]+100*Systematic[[#This Row],[State]]</f>
        <v>648010105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648</v>
      </c>
      <c r="B9247" s="1">
        <f>IF(C9247=0,IF(B9246=Protocol!$V$20,1,B9246+1),B9246)</f>
        <v>1</v>
      </c>
      <c r="C9247" s="1">
        <f>IF(C9246+1=Protocol!$V$21,0,C9246+1)</f>
        <v>2</v>
      </c>
      <c r="D9247" s="1">
        <f t="shared" si="305"/>
        <v>6</v>
      </c>
      <c r="E9247" s="1" t="str">
        <f>INDEX(Protocol[Mark],MATCH(C9247,Protocol[Step],0))</f>
        <v>(M.1)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648010006</v>
      </c>
      <c r="H9247" s="134">
        <f>Systematic[[#This Row],[SampleVariableLabel]]+100*Systematic[[#This Row],[State]]</f>
        <v>648010206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648</v>
      </c>
      <c r="B9248" s="1">
        <f>IF(C9248=0,IF(B9247=Protocol!$V$20,1,B9247+1),B9247)</f>
        <v>1</v>
      </c>
      <c r="C9248" s="1">
        <f>IF(C9247+1=Protocol!$V$21,0,C9247+1)</f>
        <v>3</v>
      </c>
      <c r="D9248" s="1">
        <f t="shared" si="305"/>
        <v>1</v>
      </c>
      <c r="E9248" s="1" t="str">
        <f>INDEX(Protocol[Mark],MATCH(C9248,Protocol[Step],0))</f>
        <v>2Oct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648010001</v>
      </c>
      <c r="H9248" s="134">
        <f>Systematic[[#This Row],[SampleVariableLabel]]+100*Systematic[[#This Row],[State]]</f>
        <v>648010301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648</v>
      </c>
      <c r="B9249" s="1">
        <f>IF(C9249=0,IF(B9248=Protocol!$V$20,1,B9248+1),B9248)</f>
        <v>1</v>
      </c>
      <c r="C9249" s="1">
        <f>IF(C9248+1=Protocol!$V$21,0,C9248+1)</f>
        <v>4</v>
      </c>
      <c r="D9249" s="1">
        <f t="shared" si="305"/>
        <v>2</v>
      </c>
      <c r="E9249" s="1" t="str">
        <f>INDEX(Protocol[Mark],MATCH(C9249,Protocol[Step],0))</f>
        <v>3M2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648010002</v>
      </c>
      <c r="H9249" s="134">
        <f>Systematic[[#This Row],[SampleVariableLabel]]+100*Systematic[[#This Row],[State]]</f>
        <v>648010402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648</v>
      </c>
      <c r="B9250" s="1">
        <f>IF(C9250=0,IF(B9249=Protocol!$V$20,1,B9249+1),B9249)</f>
        <v>1</v>
      </c>
      <c r="C9250" s="1">
        <f>IF(C9249+1=Protocol!$V$21,0,C9249+1)</f>
        <v>5</v>
      </c>
      <c r="D9250" s="1">
        <f t="shared" si="305"/>
        <v>3</v>
      </c>
      <c r="E9250" s="1" t="str">
        <f>INDEX(Protocol[Mark],MATCH(C9250,Protocol[Step],0))</f>
        <v>M(c)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648010003</v>
      </c>
      <c r="H9250" s="134">
        <f>Systematic[[#This Row],[SampleVariableLabel]]+100*Systematic[[#This Row],[State]]</f>
        <v>648010503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648</v>
      </c>
      <c r="B9251" s="1">
        <f>IF(C9251=0,IF(B9250=Protocol!$V$20,1,B9250+1),B9250)</f>
        <v>1</v>
      </c>
      <c r="C9251" s="1">
        <f>IF(C9250+1=Protocol!$V$21,0,C9250+1)</f>
        <v>6</v>
      </c>
      <c r="D9251" s="1">
        <f t="shared" si="305"/>
        <v>4</v>
      </c>
      <c r="E9251" s="1" t="str">
        <f>INDEX(Protocol[Mark],MATCH(C9251,Protocol[Step],0))</f>
        <v>4P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648010004</v>
      </c>
      <c r="H9251" s="134">
        <f>Systematic[[#This Row],[SampleVariableLabel]]+100*Systematic[[#This Row],[State]]</f>
        <v>648010604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648</v>
      </c>
      <c r="B9252" s="1">
        <f>IF(C9252=0,IF(B9251=Protocol!$V$20,1,B9251+1),B9251)</f>
        <v>1</v>
      </c>
      <c r="C9252" s="1">
        <f>IF(C9251+1=Protocol!$V$21,0,C9251+1)</f>
        <v>7</v>
      </c>
      <c r="D9252" s="1">
        <f t="shared" si="305"/>
        <v>5</v>
      </c>
      <c r="E9252" s="1" t="str">
        <f>INDEX(Protocol[Mark],MATCH(C9252,Protocol[Step],0))</f>
        <v>5G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648010005</v>
      </c>
      <c r="H9252" s="134">
        <f>Systematic[[#This Row],[SampleVariableLabel]]+100*Systematic[[#This Row],[State]]</f>
        <v>648010705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648</v>
      </c>
      <c r="B9253" s="1">
        <f>IF(C9253=0,IF(B9252=Protocol!$V$20,1,B9252+1),B9252)</f>
        <v>1</v>
      </c>
      <c r="C9253" s="1">
        <f>IF(C9252+1=Protocol!$V$21,0,C9252+1)</f>
        <v>8</v>
      </c>
      <c r="D9253" s="1">
        <f t="shared" si="305"/>
        <v>6</v>
      </c>
      <c r="E9253" s="1" t="str">
        <f>INDEX(Protocol[Mark],MATCH(C9253,Protocol[Step],0))</f>
        <v>6S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648010006</v>
      </c>
      <c r="H9253" s="134">
        <f>Systematic[[#This Row],[SampleVariableLabel]]+100*Systematic[[#This Row],[State]]</f>
        <v>648010806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648</v>
      </c>
      <c r="B9254" s="1">
        <f>IF(C9254=0,IF(B9253=Protocol!$V$20,1,B9253+1),B9253)</f>
        <v>1</v>
      </c>
      <c r="C9254" s="1">
        <f>IF(C9253+1=Protocol!$V$21,0,C9253+1)</f>
        <v>9</v>
      </c>
      <c r="D9254" s="1">
        <f t="shared" si="305"/>
        <v>1</v>
      </c>
      <c r="E9254" s="1" t="str">
        <f>INDEX(Protocol[Mark],MATCH(C9254,Protocol[Step],0))</f>
        <v>7Gp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648010001</v>
      </c>
      <c r="H9254" s="134">
        <f>Systematic[[#This Row],[SampleVariableLabel]]+100*Systematic[[#This Row],[State]]</f>
        <v>648010901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648</v>
      </c>
      <c r="B9255" s="1">
        <f>IF(C9255=0,IF(B9254=Protocol!$V$20,1,B9254+1),B9254)</f>
        <v>1</v>
      </c>
      <c r="C9255" s="1">
        <f>IF(C9254+1=Protocol!$V$21,0,C9254+1)</f>
        <v>10</v>
      </c>
      <c r="D9255" s="1">
        <f t="shared" si="305"/>
        <v>2</v>
      </c>
      <c r="E9255" s="1" t="str">
        <f>INDEX(Protocol[Mark],MATCH(C9255,Protocol[Step],0))</f>
        <v>8U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648010002</v>
      </c>
      <c r="H9255" s="134">
        <f>Systematic[[#This Row],[SampleVariableLabel]]+100*Systematic[[#This Row],[State]]</f>
        <v>648011002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648</v>
      </c>
      <c r="B9256" s="1">
        <f>IF(C9256=0,IF(B9255=Protocol!$V$20,1,B9255+1),B9255)</f>
        <v>1</v>
      </c>
      <c r="C9256" s="1">
        <f>IF(C9255+1=Protocol!$V$21,0,C9255+1)</f>
        <v>11</v>
      </c>
      <c r="D9256" s="1">
        <f t="shared" si="305"/>
        <v>3</v>
      </c>
      <c r="E9256" s="1" t="str">
        <f>INDEX(Protocol[Mark],MATCH(C9256,Protocol[Step],0))</f>
        <v>9Rot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648010003</v>
      </c>
      <c r="H9256" s="134">
        <f>Systematic[[#This Row],[SampleVariableLabel]]+100*Systematic[[#This Row],[State]]</f>
        <v>648011103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648</v>
      </c>
      <c r="B9257" s="1">
        <f>IF(C9257=0,IF(B9256=Protocol!$V$20,1,B9256+1),B9256)</f>
        <v>1</v>
      </c>
      <c r="C9257" s="1">
        <f>IF(C9256+1=Protocol!$V$21,0,C9256+1)</f>
        <v>12</v>
      </c>
      <c r="D9257" s="1">
        <f t="shared" si="305"/>
        <v>4</v>
      </c>
      <c r="E9257" s="1" t="str">
        <f>INDEX(Protocol[Mark],MATCH(C9257,Protocol[Step],0))</f>
        <v>10Ama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648010004</v>
      </c>
      <c r="H9257" s="134">
        <f>Systematic[[#This Row],[SampleVariableLabel]]+100*Systematic[[#This Row],[State]]</f>
        <v>648011204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649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0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649010005</v>
      </c>
      <c r="H9258" s="134">
        <f>Systematic[[#This Row],[SampleVariableLabel]]+100*Systematic[[#This Row],[State]]</f>
        <v>649010005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649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1D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649010006</v>
      </c>
      <c r="H9259" s="134">
        <f>Systematic[[#This Row],[SampleVariableLabel]]+100*Systematic[[#This Row],[State]]</f>
        <v>649010106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649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(M.1)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649010001</v>
      </c>
      <c r="H9260" s="134">
        <f>Systematic[[#This Row],[SampleVariableLabel]]+100*Systematic[[#This Row],[State]]</f>
        <v>649010201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649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2Oct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649010002</v>
      </c>
      <c r="H9261" s="134">
        <f>Systematic[[#This Row],[SampleVariableLabel]]+100*Systematic[[#This Row],[State]]</f>
        <v>649010302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649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3M2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649010003</v>
      </c>
      <c r="H9262" s="134">
        <f>Systematic[[#This Row],[SampleVariableLabel]]+100*Systematic[[#This Row],[State]]</f>
        <v>649010403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649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M(c)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649010004</v>
      </c>
      <c r="H9263" s="134">
        <f>Systematic[[#This Row],[SampleVariableLabel]]+100*Systematic[[#This Row],[State]]</f>
        <v>649010504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649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4P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649010005</v>
      </c>
      <c r="H9264" s="134">
        <f>Systematic[[#This Row],[SampleVariableLabel]]+100*Systematic[[#This Row],[State]]</f>
        <v>649010605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649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5G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649010006</v>
      </c>
      <c r="H9265" s="134">
        <f>Systematic[[#This Row],[SampleVariableLabel]]+100*Systematic[[#This Row],[State]]</f>
        <v>649010706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649</v>
      </c>
      <c r="B9266" s="1">
        <f>IF(C9266=0,IF(B9265=Protocol!$V$20,1,B9265+1),B9265)</f>
        <v>1</v>
      </c>
      <c r="C9266" s="1">
        <f>IF(C9265+1=Protocol!$V$21,0,C9265+1)</f>
        <v>8</v>
      </c>
      <c r="D9266" s="1">
        <f t="shared" si="305"/>
        <v>1</v>
      </c>
      <c r="E9266" s="1" t="str">
        <f>INDEX(Protocol[Mark],MATCH(C9266,Protocol[Step],0))</f>
        <v>6S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649010001</v>
      </c>
      <c r="H9266" s="134">
        <f>Systematic[[#This Row],[SampleVariableLabel]]+100*Systematic[[#This Row],[State]]</f>
        <v>649010801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649</v>
      </c>
      <c r="B9267" s="1">
        <f>IF(C9267=0,IF(B9266=Protocol!$V$20,1,B9266+1),B9266)</f>
        <v>1</v>
      </c>
      <c r="C9267" s="1">
        <f>IF(C9266+1=Protocol!$V$21,0,C9266+1)</f>
        <v>9</v>
      </c>
      <c r="D9267" s="1">
        <f t="shared" si="305"/>
        <v>2</v>
      </c>
      <c r="E9267" s="1" t="str">
        <f>INDEX(Protocol[Mark],MATCH(C9267,Protocol[Step],0))</f>
        <v>7Gp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649010002</v>
      </c>
      <c r="H9267" s="134">
        <f>Systematic[[#This Row],[SampleVariableLabel]]+100*Systematic[[#This Row],[State]]</f>
        <v>649010902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649</v>
      </c>
      <c r="B9268" s="1">
        <f>IF(C9268=0,IF(B9267=Protocol!$V$20,1,B9267+1),B9267)</f>
        <v>1</v>
      </c>
      <c r="C9268" s="1">
        <f>IF(C9267+1=Protocol!$V$21,0,C9267+1)</f>
        <v>10</v>
      </c>
      <c r="D9268" s="1">
        <f t="shared" si="305"/>
        <v>3</v>
      </c>
      <c r="E9268" s="1" t="str">
        <f>INDEX(Protocol[Mark],MATCH(C9268,Protocol[Step],0))</f>
        <v>8U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649010003</v>
      </c>
      <c r="H9268" s="134">
        <f>Systematic[[#This Row],[SampleVariableLabel]]+100*Systematic[[#This Row],[State]]</f>
        <v>649011003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649</v>
      </c>
      <c r="B9269" s="1">
        <f>IF(C9269=0,IF(B9268=Protocol!$V$20,1,B9268+1),B9268)</f>
        <v>1</v>
      </c>
      <c r="C9269" s="1">
        <f>IF(C9268+1=Protocol!$V$21,0,C9268+1)</f>
        <v>11</v>
      </c>
      <c r="D9269" s="1">
        <f t="shared" si="305"/>
        <v>4</v>
      </c>
      <c r="E9269" s="1" t="str">
        <f>INDEX(Protocol[Mark],MATCH(C9269,Protocol[Step],0))</f>
        <v>9Rot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649010004</v>
      </c>
      <c r="H9269" s="134">
        <f>Systematic[[#This Row],[SampleVariableLabel]]+100*Systematic[[#This Row],[State]]</f>
        <v>649011104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649</v>
      </c>
      <c r="B9270" s="1">
        <f>IF(C9270=0,IF(B9269=Protocol!$V$20,1,B9269+1),B9269)</f>
        <v>1</v>
      </c>
      <c r="C9270" s="1">
        <f>IF(C9269+1=Protocol!$V$21,0,C9269+1)</f>
        <v>12</v>
      </c>
      <c r="D9270" s="1">
        <f t="shared" si="305"/>
        <v>5</v>
      </c>
      <c r="E9270" s="1" t="str">
        <f>INDEX(Protocol[Mark],MATCH(C9270,Protocol[Step],0))</f>
        <v>10Ama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649010005</v>
      </c>
      <c r="H9270" s="134">
        <f>Systematic[[#This Row],[SampleVariableLabel]]+100*Systematic[[#This Row],[State]]</f>
        <v>649011205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650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0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650010006</v>
      </c>
      <c r="H9271" s="134">
        <f>Systematic[[#This Row],[SampleVariableLabel]]+100*Systematic[[#This Row],[State]]</f>
        <v>650010006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650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1D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650010001</v>
      </c>
      <c r="H9272" s="134">
        <f>Systematic[[#This Row],[SampleVariableLabel]]+100*Systematic[[#This Row],[State]]</f>
        <v>650010101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650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(M.1)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650010002</v>
      </c>
      <c r="H9273" s="134">
        <f>Systematic[[#This Row],[SampleVariableLabel]]+100*Systematic[[#This Row],[State]]</f>
        <v>650010202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650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2Oct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650010003</v>
      </c>
      <c r="H9274" s="134">
        <f>Systematic[[#This Row],[SampleVariableLabel]]+100*Systematic[[#This Row],[State]]</f>
        <v>650010303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650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3M2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650010004</v>
      </c>
      <c r="H9275" s="134">
        <f>Systematic[[#This Row],[SampleVariableLabel]]+100*Systematic[[#This Row],[State]]</f>
        <v>650010404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650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M(c)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650010005</v>
      </c>
      <c r="H9276" s="134">
        <f>Systematic[[#This Row],[SampleVariableLabel]]+100*Systematic[[#This Row],[State]]</f>
        <v>650010505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650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4P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650010006</v>
      </c>
      <c r="H9277" s="134">
        <f>Systematic[[#This Row],[SampleVariableLabel]]+100*Systematic[[#This Row],[State]]</f>
        <v>650010606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650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5G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650010001</v>
      </c>
      <c r="H9278" s="134">
        <f>Systematic[[#This Row],[SampleVariableLabel]]+100*Systematic[[#This Row],[State]]</f>
        <v>650010701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650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6S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650010002</v>
      </c>
      <c r="H9279" s="134">
        <f>Systematic[[#This Row],[SampleVariableLabel]]+100*Systematic[[#This Row],[State]]</f>
        <v>650010802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650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7Gp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650010003</v>
      </c>
      <c r="H9280" s="134">
        <f>Systematic[[#This Row],[SampleVariableLabel]]+100*Systematic[[#This Row],[State]]</f>
        <v>650010903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650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8U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650010004</v>
      </c>
      <c r="H9281" s="134">
        <f>Systematic[[#This Row],[SampleVariableLabel]]+100*Systematic[[#This Row],[State]]</f>
        <v>650011004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650</v>
      </c>
      <c r="B9282" s="1">
        <f>IF(C9282=0,IF(B9281=Protocol!$V$20,1,B9281+1),B9281)</f>
        <v>1</v>
      </c>
      <c r="C9282" s="1">
        <f>IF(C9281+1=Protocol!$V$21,0,C9281+1)</f>
        <v>11</v>
      </c>
      <c r="D9282" s="1">
        <f t="shared" si="305"/>
        <v>5</v>
      </c>
      <c r="E9282" s="1" t="str">
        <f>INDEX(Protocol[Mark],MATCH(C9282,Protocol[Step],0))</f>
        <v>9Rot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650010005</v>
      </c>
      <c r="H9282" s="134">
        <f>Systematic[[#This Row],[SampleVariableLabel]]+100*Systematic[[#This Row],[State]]</f>
        <v>650011105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650</v>
      </c>
      <c r="B9283" s="1">
        <f>IF(C9283=0,IF(B9282=Protocol!$V$20,1,B9282+1),B9282)</f>
        <v>1</v>
      </c>
      <c r="C9283" s="1">
        <f>IF(C9282+1=Protocol!$V$21,0,C9282+1)</f>
        <v>12</v>
      </c>
      <c r="D9283" s="1">
        <f t="shared" ref="D9283:D9346" si="307">IF(D9282=nVariables,1,D9282+1)</f>
        <v>6</v>
      </c>
      <c r="E9283" s="1" t="str">
        <f>INDEX(Protocol[Mark],MATCH(C9283,Protocol[Step],0))</f>
        <v>10Ama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650010006</v>
      </c>
      <c r="H9283" s="134">
        <f>Systematic[[#This Row],[SampleVariableLabel]]+100*Systematic[[#This Row],[State]]</f>
        <v>650011206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651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0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651010001</v>
      </c>
      <c r="H9284" s="134">
        <f>Systematic[[#This Row],[SampleVariableLabel]]+100*Systematic[[#This Row],[State]]</f>
        <v>651010001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651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1D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651010002</v>
      </c>
      <c r="H9285" s="134">
        <f>Systematic[[#This Row],[SampleVariableLabel]]+100*Systematic[[#This Row],[State]]</f>
        <v>651010102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651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(M.1)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651010003</v>
      </c>
      <c r="H9286" s="134">
        <f>Systematic[[#This Row],[SampleVariableLabel]]+100*Systematic[[#This Row],[State]]</f>
        <v>651010203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651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2Oct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651010004</v>
      </c>
      <c r="H9287" s="134">
        <f>Systematic[[#This Row],[SampleVariableLabel]]+100*Systematic[[#This Row],[State]]</f>
        <v>651010304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651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3M2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651010005</v>
      </c>
      <c r="H9288" s="134">
        <f>Systematic[[#This Row],[SampleVariableLabel]]+100*Systematic[[#This Row],[State]]</f>
        <v>651010405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651</v>
      </c>
      <c r="B9289" s="1">
        <f>IF(C9289=0,IF(B9288=Protocol!$V$20,1,B9288+1),B9288)</f>
        <v>1</v>
      </c>
      <c r="C9289" s="1">
        <f>IF(C9288+1=Protocol!$V$21,0,C9288+1)</f>
        <v>5</v>
      </c>
      <c r="D9289" s="1">
        <f t="shared" si="307"/>
        <v>6</v>
      </c>
      <c r="E9289" s="1" t="str">
        <f>INDEX(Protocol[Mark],MATCH(C9289,Protocol[Step],0))</f>
        <v>M(c)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651010006</v>
      </c>
      <c r="H9289" s="134">
        <f>Systematic[[#This Row],[SampleVariableLabel]]+100*Systematic[[#This Row],[State]]</f>
        <v>651010506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651</v>
      </c>
      <c r="B9290" s="1">
        <f>IF(C9290=0,IF(B9289=Protocol!$V$20,1,B9289+1),B9289)</f>
        <v>1</v>
      </c>
      <c r="C9290" s="1">
        <f>IF(C9289+1=Protocol!$V$21,0,C9289+1)</f>
        <v>6</v>
      </c>
      <c r="D9290" s="1">
        <f t="shared" si="307"/>
        <v>1</v>
      </c>
      <c r="E9290" s="1" t="str">
        <f>INDEX(Protocol[Mark],MATCH(C9290,Protocol[Step],0))</f>
        <v>4P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651010001</v>
      </c>
      <c r="H9290" s="134">
        <f>Systematic[[#This Row],[SampleVariableLabel]]+100*Systematic[[#This Row],[State]]</f>
        <v>651010601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651</v>
      </c>
      <c r="B9291" s="1">
        <f>IF(C9291=0,IF(B9290=Protocol!$V$20,1,B9290+1),B9290)</f>
        <v>1</v>
      </c>
      <c r="C9291" s="1">
        <f>IF(C9290+1=Protocol!$V$21,0,C9290+1)</f>
        <v>7</v>
      </c>
      <c r="D9291" s="1">
        <f t="shared" si="307"/>
        <v>2</v>
      </c>
      <c r="E9291" s="1" t="str">
        <f>INDEX(Protocol[Mark],MATCH(C9291,Protocol[Step],0))</f>
        <v>5G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651010002</v>
      </c>
      <c r="H9291" s="134">
        <f>Systematic[[#This Row],[SampleVariableLabel]]+100*Systematic[[#This Row],[State]]</f>
        <v>651010702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651</v>
      </c>
      <c r="B9292" s="1">
        <f>IF(C9292=0,IF(B9291=Protocol!$V$20,1,B9291+1),B9291)</f>
        <v>1</v>
      </c>
      <c r="C9292" s="1">
        <f>IF(C9291+1=Protocol!$V$21,0,C9291+1)</f>
        <v>8</v>
      </c>
      <c r="D9292" s="1">
        <f t="shared" si="307"/>
        <v>3</v>
      </c>
      <c r="E9292" s="1" t="str">
        <f>INDEX(Protocol[Mark],MATCH(C9292,Protocol[Step],0))</f>
        <v>6S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651010003</v>
      </c>
      <c r="H9292" s="134">
        <f>Systematic[[#This Row],[SampleVariableLabel]]+100*Systematic[[#This Row],[State]]</f>
        <v>651010803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651</v>
      </c>
      <c r="B9293" s="1">
        <f>IF(C9293=0,IF(B9292=Protocol!$V$20,1,B9292+1),B9292)</f>
        <v>1</v>
      </c>
      <c r="C9293" s="1">
        <f>IF(C9292+1=Protocol!$V$21,0,C9292+1)</f>
        <v>9</v>
      </c>
      <c r="D9293" s="1">
        <f t="shared" si="307"/>
        <v>4</v>
      </c>
      <c r="E9293" s="1" t="str">
        <f>INDEX(Protocol[Mark],MATCH(C9293,Protocol[Step],0))</f>
        <v>7Gp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651010004</v>
      </c>
      <c r="H9293" s="134">
        <f>Systematic[[#This Row],[SampleVariableLabel]]+100*Systematic[[#This Row],[State]]</f>
        <v>651010904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651</v>
      </c>
      <c r="B9294" s="1">
        <f>IF(C9294=0,IF(B9293=Protocol!$V$20,1,B9293+1),B9293)</f>
        <v>1</v>
      </c>
      <c r="C9294" s="1">
        <f>IF(C9293+1=Protocol!$V$21,0,C9293+1)</f>
        <v>10</v>
      </c>
      <c r="D9294" s="1">
        <f t="shared" si="307"/>
        <v>5</v>
      </c>
      <c r="E9294" s="1" t="str">
        <f>INDEX(Protocol[Mark],MATCH(C9294,Protocol[Step],0))</f>
        <v>8U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651010005</v>
      </c>
      <c r="H9294" s="134">
        <f>Systematic[[#This Row],[SampleVariableLabel]]+100*Systematic[[#This Row],[State]]</f>
        <v>651011005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651</v>
      </c>
      <c r="B9295" s="1">
        <f>IF(C9295=0,IF(B9294=Protocol!$V$20,1,B9294+1),B9294)</f>
        <v>1</v>
      </c>
      <c r="C9295" s="1">
        <f>IF(C9294+1=Protocol!$V$21,0,C9294+1)</f>
        <v>11</v>
      </c>
      <c r="D9295" s="1">
        <f t="shared" si="307"/>
        <v>6</v>
      </c>
      <c r="E9295" s="1" t="str">
        <f>INDEX(Protocol[Mark],MATCH(C9295,Protocol[Step],0))</f>
        <v>9Rot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651010006</v>
      </c>
      <c r="H9295" s="134">
        <f>Systematic[[#This Row],[SampleVariableLabel]]+100*Systematic[[#This Row],[State]]</f>
        <v>651011106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651</v>
      </c>
      <c r="B9296" s="1">
        <f>IF(C9296=0,IF(B9295=Protocol!$V$20,1,B9295+1),B9295)</f>
        <v>1</v>
      </c>
      <c r="C9296" s="1">
        <f>IF(C9295+1=Protocol!$V$21,0,C9295+1)</f>
        <v>12</v>
      </c>
      <c r="D9296" s="1">
        <f t="shared" si="307"/>
        <v>1</v>
      </c>
      <c r="E9296" s="1" t="str">
        <f>INDEX(Protocol[Mark],MATCH(C9296,Protocol[Step],0))</f>
        <v>10Ama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651010001</v>
      </c>
      <c r="H9296" s="134">
        <f>Systematic[[#This Row],[SampleVariableLabel]]+100*Systematic[[#This Row],[State]]</f>
        <v>651011201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652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0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652010002</v>
      </c>
      <c r="H9297" s="134">
        <f>Systematic[[#This Row],[SampleVariableLabel]]+100*Systematic[[#This Row],[State]]</f>
        <v>652010002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652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1D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652010003</v>
      </c>
      <c r="H9298" s="134">
        <f>Systematic[[#This Row],[SampleVariableLabel]]+100*Systematic[[#This Row],[State]]</f>
        <v>652010103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652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(M.1)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652010004</v>
      </c>
      <c r="H9299" s="134">
        <f>Systematic[[#This Row],[SampleVariableLabel]]+100*Systematic[[#This Row],[State]]</f>
        <v>652010204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652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2Oct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652010005</v>
      </c>
      <c r="H9300" s="134">
        <f>Systematic[[#This Row],[SampleVariableLabel]]+100*Systematic[[#This Row],[State]]</f>
        <v>652010305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652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3M2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652010006</v>
      </c>
      <c r="H9301" s="134">
        <f>Systematic[[#This Row],[SampleVariableLabel]]+100*Systematic[[#This Row],[State]]</f>
        <v>652010406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652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M(c)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652010001</v>
      </c>
      <c r="H9302" s="134">
        <f>Systematic[[#This Row],[SampleVariableLabel]]+100*Systematic[[#This Row],[State]]</f>
        <v>652010501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652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4P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652010002</v>
      </c>
      <c r="H9303" s="134">
        <f>Systematic[[#This Row],[SampleVariableLabel]]+100*Systematic[[#This Row],[State]]</f>
        <v>652010602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652</v>
      </c>
      <c r="B9304" s="1">
        <f>IF(C9304=0,IF(B9303=Protocol!$V$20,1,B9303+1),B9303)</f>
        <v>1</v>
      </c>
      <c r="C9304" s="1">
        <f>IF(C9303+1=Protocol!$V$21,0,C9303+1)</f>
        <v>7</v>
      </c>
      <c r="D9304" s="1">
        <f t="shared" si="307"/>
        <v>3</v>
      </c>
      <c r="E9304" s="1" t="str">
        <f>INDEX(Protocol[Mark],MATCH(C9304,Protocol[Step],0))</f>
        <v>5G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652010003</v>
      </c>
      <c r="H9304" s="134">
        <f>Systematic[[#This Row],[SampleVariableLabel]]+100*Systematic[[#This Row],[State]]</f>
        <v>652010703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652</v>
      </c>
      <c r="B9305" s="1">
        <f>IF(C9305=0,IF(B9304=Protocol!$V$20,1,B9304+1),B9304)</f>
        <v>1</v>
      </c>
      <c r="C9305" s="1">
        <f>IF(C9304+1=Protocol!$V$21,0,C9304+1)</f>
        <v>8</v>
      </c>
      <c r="D9305" s="1">
        <f t="shared" si="307"/>
        <v>4</v>
      </c>
      <c r="E9305" s="1" t="str">
        <f>INDEX(Protocol[Mark],MATCH(C9305,Protocol[Step],0))</f>
        <v>6S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652010004</v>
      </c>
      <c r="H9305" s="134">
        <f>Systematic[[#This Row],[SampleVariableLabel]]+100*Systematic[[#This Row],[State]]</f>
        <v>652010804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652</v>
      </c>
      <c r="B9306" s="1">
        <f>IF(C9306=0,IF(B9305=Protocol!$V$20,1,B9305+1),B9305)</f>
        <v>1</v>
      </c>
      <c r="C9306" s="1">
        <f>IF(C9305+1=Protocol!$V$21,0,C9305+1)</f>
        <v>9</v>
      </c>
      <c r="D9306" s="1">
        <f t="shared" si="307"/>
        <v>5</v>
      </c>
      <c r="E9306" s="1" t="str">
        <f>INDEX(Protocol[Mark],MATCH(C9306,Protocol[Step],0))</f>
        <v>7Gp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652010005</v>
      </c>
      <c r="H9306" s="134">
        <f>Systematic[[#This Row],[SampleVariableLabel]]+100*Systematic[[#This Row],[State]]</f>
        <v>652010905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652</v>
      </c>
      <c r="B9307" s="1">
        <f>IF(C9307=0,IF(B9306=Protocol!$V$20,1,B9306+1),B9306)</f>
        <v>1</v>
      </c>
      <c r="C9307" s="1">
        <f>IF(C9306+1=Protocol!$V$21,0,C9306+1)</f>
        <v>10</v>
      </c>
      <c r="D9307" s="1">
        <f t="shared" si="307"/>
        <v>6</v>
      </c>
      <c r="E9307" s="1" t="str">
        <f>INDEX(Protocol[Mark],MATCH(C9307,Protocol[Step],0))</f>
        <v>8U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652010006</v>
      </c>
      <c r="H9307" s="134">
        <f>Systematic[[#This Row],[SampleVariableLabel]]+100*Systematic[[#This Row],[State]]</f>
        <v>652011006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652</v>
      </c>
      <c r="B9308" s="1">
        <f>IF(C9308=0,IF(B9307=Protocol!$V$20,1,B9307+1),B9307)</f>
        <v>1</v>
      </c>
      <c r="C9308" s="1">
        <f>IF(C9307+1=Protocol!$V$21,0,C9307+1)</f>
        <v>11</v>
      </c>
      <c r="D9308" s="1">
        <f t="shared" si="307"/>
        <v>1</v>
      </c>
      <c r="E9308" s="1" t="str">
        <f>INDEX(Protocol[Mark],MATCH(C9308,Protocol[Step],0))</f>
        <v>9Rot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652010001</v>
      </c>
      <c r="H9308" s="134">
        <f>Systematic[[#This Row],[SampleVariableLabel]]+100*Systematic[[#This Row],[State]]</f>
        <v>652011101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652</v>
      </c>
      <c r="B9309" s="1">
        <f>IF(C9309=0,IF(B9308=Protocol!$V$20,1,B9308+1),B9308)</f>
        <v>1</v>
      </c>
      <c r="C9309" s="1">
        <f>IF(C9308+1=Protocol!$V$21,0,C9308+1)</f>
        <v>12</v>
      </c>
      <c r="D9309" s="1">
        <f t="shared" si="307"/>
        <v>2</v>
      </c>
      <c r="E9309" s="1" t="str">
        <f>INDEX(Protocol[Mark],MATCH(C9309,Protocol[Step],0))</f>
        <v>10Ama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652010002</v>
      </c>
      <c r="H9309" s="134">
        <f>Systematic[[#This Row],[SampleVariableLabel]]+100*Systematic[[#This Row],[State]]</f>
        <v>652011202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653</v>
      </c>
      <c r="B9310" s="1">
        <f>IF(C9310=0,IF(B9309=Protocol!$V$20,1,B9309+1),B9309)</f>
        <v>1</v>
      </c>
      <c r="C9310" s="1">
        <f>IF(C9309+1=Protocol!$V$21,0,C9309+1)</f>
        <v>0</v>
      </c>
      <c r="D9310" s="1">
        <f t="shared" si="307"/>
        <v>3</v>
      </c>
      <c r="E9310" s="1" t="str">
        <f>INDEX(Protocol[Mark],MATCH(C9310,Protocol[Step],0))</f>
        <v>0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653010003</v>
      </c>
      <c r="H9310" s="134">
        <f>Systematic[[#This Row],[SampleVariableLabel]]+100*Systematic[[#This Row],[State]]</f>
        <v>653010003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653</v>
      </c>
      <c r="B9311" s="1">
        <f>IF(C9311=0,IF(B9310=Protocol!$V$20,1,B9310+1),B9310)</f>
        <v>1</v>
      </c>
      <c r="C9311" s="1">
        <f>IF(C9310+1=Protocol!$V$21,0,C9310+1)</f>
        <v>1</v>
      </c>
      <c r="D9311" s="1">
        <f t="shared" si="307"/>
        <v>4</v>
      </c>
      <c r="E9311" s="1" t="str">
        <f>INDEX(Protocol[Mark],MATCH(C9311,Protocol[Step],0))</f>
        <v>1D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653010004</v>
      </c>
      <c r="H9311" s="134">
        <f>Systematic[[#This Row],[SampleVariableLabel]]+100*Systematic[[#This Row],[State]]</f>
        <v>653010104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653</v>
      </c>
      <c r="B9312" s="1">
        <f>IF(C9312=0,IF(B9311=Protocol!$V$20,1,B9311+1),B9311)</f>
        <v>1</v>
      </c>
      <c r="C9312" s="1">
        <f>IF(C9311+1=Protocol!$V$21,0,C9311+1)</f>
        <v>2</v>
      </c>
      <c r="D9312" s="1">
        <f t="shared" si="307"/>
        <v>5</v>
      </c>
      <c r="E9312" s="1" t="str">
        <f>INDEX(Protocol[Mark],MATCH(C9312,Protocol[Step],0))</f>
        <v>(M.1)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653010005</v>
      </c>
      <c r="H9312" s="134">
        <f>Systematic[[#This Row],[SampleVariableLabel]]+100*Systematic[[#This Row],[State]]</f>
        <v>653010205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653</v>
      </c>
      <c r="B9313" s="1">
        <f>IF(C9313=0,IF(B9312=Protocol!$V$20,1,B9312+1),B9312)</f>
        <v>1</v>
      </c>
      <c r="C9313" s="1">
        <f>IF(C9312+1=Protocol!$V$21,0,C9312+1)</f>
        <v>3</v>
      </c>
      <c r="D9313" s="1">
        <f t="shared" si="307"/>
        <v>6</v>
      </c>
      <c r="E9313" s="1" t="str">
        <f>INDEX(Protocol[Mark],MATCH(C9313,Protocol[Step],0))</f>
        <v>2Oct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653010006</v>
      </c>
      <c r="H9313" s="134">
        <f>Systematic[[#This Row],[SampleVariableLabel]]+100*Systematic[[#This Row],[State]]</f>
        <v>653010306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653</v>
      </c>
      <c r="B9314" s="1">
        <f>IF(C9314=0,IF(B9313=Protocol!$V$20,1,B9313+1),B9313)</f>
        <v>1</v>
      </c>
      <c r="C9314" s="1">
        <f>IF(C9313+1=Protocol!$V$21,0,C9313+1)</f>
        <v>4</v>
      </c>
      <c r="D9314" s="1">
        <f t="shared" si="307"/>
        <v>1</v>
      </c>
      <c r="E9314" s="1" t="str">
        <f>INDEX(Protocol[Mark],MATCH(C9314,Protocol[Step],0))</f>
        <v>3M2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653010001</v>
      </c>
      <c r="H9314" s="134">
        <f>Systematic[[#This Row],[SampleVariableLabel]]+100*Systematic[[#This Row],[State]]</f>
        <v>653010401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653</v>
      </c>
      <c r="B9315" s="1">
        <f>IF(C9315=0,IF(B9314=Protocol!$V$20,1,B9314+1),B9314)</f>
        <v>1</v>
      </c>
      <c r="C9315" s="1">
        <f>IF(C9314+1=Protocol!$V$21,0,C9314+1)</f>
        <v>5</v>
      </c>
      <c r="D9315" s="1">
        <f t="shared" si="307"/>
        <v>2</v>
      </c>
      <c r="E9315" s="1" t="str">
        <f>INDEX(Protocol[Mark],MATCH(C9315,Protocol[Step],0))</f>
        <v>M(c)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653010002</v>
      </c>
      <c r="H9315" s="134">
        <f>Systematic[[#This Row],[SampleVariableLabel]]+100*Systematic[[#This Row],[State]]</f>
        <v>653010502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653</v>
      </c>
      <c r="B9316" s="1">
        <f>IF(C9316=0,IF(B9315=Protocol!$V$20,1,B9315+1),B9315)</f>
        <v>1</v>
      </c>
      <c r="C9316" s="1">
        <f>IF(C9315+1=Protocol!$V$21,0,C9315+1)</f>
        <v>6</v>
      </c>
      <c r="D9316" s="1">
        <f t="shared" si="307"/>
        <v>3</v>
      </c>
      <c r="E9316" s="1" t="str">
        <f>INDEX(Protocol[Mark],MATCH(C9316,Protocol[Step],0))</f>
        <v>4P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653010003</v>
      </c>
      <c r="H9316" s="134">
        <f>Systematic[[#This Row],[SampleVariableLabel]]+100*Systematic[[#This Row],[State]]</f>
        <v>653010603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653</v>
      </c>
      <c r="B9317" s="1">
        <f>IF(C9317=0,IF(B9316=Protocol!$V$20,1,B9316+1),B9316)</f>
        <v>1</v>
      </c>
      <c r="C9317" s="1">
        <f>IF(C9316+1=Protocol!$V$21,0,C9316+1)</f>
        <v>7</v>
      </c>
      <c r="D9317" s="1">
        <f t="shared" si="307"/>
        <v>4</v>
      </c>
      <c r="E9317" s="1" t="str">
        <f>INDEX(Protocol[Mark],MATCH(C9317,Protocol[Step],0))</f>
        <v>5G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653010004</v>
      </c>
      <c r="H9317" s="134">
        <f>Systematic[[#This Row],[SampleVariableLabel]]+100*Systematic[[#This Row],[State]]</f>
        <v>653010704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653</v>
      </c>
      <c r="B9318" s="1">
        <f>IF(C9318=0,IF(B9317=Protocol!$V$20,1,B9317+1),B9317)</f>
        <v>1</v>
      </c>
      <c r="C9318" s="1">
        <f>IF(C9317+1=Protocol!$V$21,0,C9317+1)</f>
        <v>8</v>
      </c>
      <c r="D9318" s="1">
        <f t="shared" si="307"/>
        <v>5</v>
      </c>
      <c r="E9318" s="1" t="str">
        <f>INDEX(Protocol[Mark],MATCH(C9318,Protocol[Step],0))</f>
        <v>6S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653010005</v>
      </c>
      <c r="H9318" s="134">
        <f>Systematic[[#This Row],[SampleVariableLabel]]+100*Systematic[[#This Row],[State]]</f>
        <v>653010805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653</v>
      </c>
      <c r="B9319" s="1">
        <f>IF(C9319=0,IF(B9318=Protocol!$V$20,1,B9318+1),B9318)</f>
        <v>1</v>
      </c>
      <c r="C9319" s="1">
        <f>IF(C9318+1=Protocol!$V$21,0,C9318+1)</f>
        <v>9</v>
      </c>
      <c r="D9319" s="1">
        <f t="shared" si="307"/>
        <v>6</v>
      </c>
      <c r="E9319" s="1" t="str">
        <f>INDEX(Protocol[Mark],MATCH(C9319,Protocol[Step],0))</f>
        <v>7Gp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653010006</v>
      </c>
      <c r="H9319" s="134">
        <f>Systematic[[#This Row],[SampleVariableLabel]]+100*Systematic[[#This Row],[State]]</f>
        <v>653010906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653</v>
      </c>
      <c r="B9320" s="1">
        <f>IF(C9320=0,IF(B9319=Protocol!$V$20,1,B9319+1),B9319)</f>
        <v>1</v>
      </c>
      <c r="C9320" s="1">
        <f>IF(C9319+1=Protocol!$V$21,0,C9319+1)</f>
        <v>10</v>
      </c>
      <c r="D9320" s="1">
        <f t="shared" si="307"/>
        <v>1</v>
      </c>
      <c r="E9320" s="1" t="str">
        <f>INDEX(Protocol[Mark],MATCH(C9320,Protocol[Step],0))</f>
        <v>8U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653010001</v>
      </c>
      <c r="H9320" s="134">
        <f>Systematic[[#This Row],[SampleVariableLabel]]+100*Systematic[[#This Row],[State]]</f>
        <v>653011001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653</v>
      </c>
      <c r="B9321" s="1">
        <f>IF(C9321=0,IF(B9320=Protocol!$V$20,1,B9320+1),B9320)</f>
        <v>1</v>
      </c>
      <c r="C9321" s="1">
        <f>IF(C9320+1=Protocol!$V$21,0,C9320+1)</f>
        <v>11</v>
      </c>
      <c r="D9321" s="1">
        <f t="shared" si="307"/>
        <v>2</v>
      </c>
      <c r="E9321" s="1" t="str">
        <f>INDEX(Protocol[Mark],MATCH(C9321,Protocol[Step],0))</f>
        <v>9Rot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653010002</v>
      </c>
      <c r="H9321" s="134">
        <f>Systematic[[#This Row],[SampleVariableLabel]]+100*Systematic[[#This Row],[State]]</f>
        <v>653011102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653</v>
      </c>
      <c r="B9322" s="1">
        <f>IF(C9322=0,IF(B9321=Protocol!$V$20,1,B9321+1),B9321)</f>
        <v>1</v>
      </c>
      <c r="C9322" s="1">
        <f>IF(C9321+1=Protocol!$V$21,0,C9321+1)</f>
        <v>12</v>
      </c>
      <c r="D9322" s="1">
        <f t="shared" si="307"/>
        <v>3</v>
      </c>
      <c r="E9322" s="1" t="str">
        <f>INDEX(Protocol[Mark],MATCH(C9322,Protocol[Step],0))</f>
        <v>10Ama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653010003</v>
      </c>
      <c r="H9322" s="134">
        <f>Systematic[[#This Row],[SampleVariableLabel]]+100*Systematic[[#This Row],[State]]</f>
        <v>653011203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654</v>
      </c>
      <c r="B9323" s="1">
        <f>IF(C9323=0,IF(B9322=Protocol!$V$20,1,B9322+1),B9322)</f>
        <v>1</v>
      </c>
      <c r="C9323" s="1">
        <f>IF(C9322+1=Protocol!$V$21,0,C9322+1)</f>
        <v>0</v>
      </c>
      <c r="D9323" s="1">
        <f t="shared" si="307"/>
        <v>4</v>
      </c>
      <c r="E9323" s="1" t="str">
        <f>INDEX(Protocol[Mark],MATCH(C9323,Protocol[Step],0))</f>
        <v>0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654010004</v>
      </c>
      <c r="H9323" s="134">
        <f>Systematic[[#This Row],[SampleVariableLabel]]+100*Systematic[[#This Row],[State]]</f>
        <v>654010004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654</v>
      </c>
      <c r="B9324" s="1">
        <f>IF(C9324=0,IF(B9323=Protocol!$V$20,1,B9323+1),B9323)</f>
        <v>1</v>
      </c>
      <c r="C9324" s="1">
        <f>IF(C9323+1=Protocol!$V$21,0,C9323+1)</f>
        <v>1</v>
      </c>
      <c r="D9324" s="1">
        <f t="shared" si="307"/>
        <v>5</v>
      </c>
      <c r="E9324" s="1" t="str">
        <f>INDEX(Protocol[Mark],MATCH(C9324,Protocol[Step],0))</f>
        <v>1D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654010005</v>
      </c>
      <c r="H9324" s="134">
        <f>Systematic[[#This Row],[SampleVariableLabel]]+100*Systematic[[#This Row],[State]]</f>
        <v>654010105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654</v>
      </c>
      <c r="B9325" s="1">
        <f>IF(C9325=0,IF(B9324=Protocol!$V$20,1,B9324+1),B9324)</f>
        <v>1</v>
      </c>
      <c r="C9325" s="1">
        <f>IF(C9324+1=Protocol!$V$21,0,C9324+1)</f>
        <v>2</v>
      </c>
      <c r="D9325" s="1">
        <f t="shared" si="307"/>
        <v>6</v>
      </c>
      <c r="E9325" s="1" t="str">
        <f>INDEX(Protocol[Mark],MATCH(C9325,Protocol[Step],0))</f>
        <v>(M.1)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654010006</v>
      </c>
      <c r="H9325" s="134">
        <f>Systematic[[#This Row],[SampleVariableLabel]]+100*Systematic[[#This Row],[State]]</f>
        <v>654010206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654</v>
      </c>
      <c r="B9326" s="1">
        <f>IF(C9326=0,IF(B9325=Protocol!$V$20,1,B9325+1),B9325)</f>
        <v>1</v>
      </c>
      <c r="C9326" s="1">
        <f>IF(C9325+1=Protocol!$V$21,0,C9325+1)</f>
        <v>3</v>
      </c>
      <c r="D9326" s="1">
        <f t="shared" si="307"/>
        <v>1</v>
      </c>
      <c r="E9326" s="1" t="str">
        <f>INDEX(Protocol[Mark],MATCH(C9326,Protocol[Step],0))</f>
        <v>2Oct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654010001</v>
      </c>
      <c r="H9326" s="134">
        <f>Systematic[[#This Row],[SampleVariableLabel]]+100*Systematic[[#This Row],[State]]</f>
        <v>654010301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654</v>
      </c>
      <c r="B9327" s="1">
        <f>IF(C9327=0,IF(B9326=Protocol!$V$20,1,B9326+1),B9326)</f>
        <v>1</v>
      </c>
      <c r="C9327" s="1">
        <f>IF(C9326+1=Protocol!$V$21,0,C9326+1)</f>
        <v>4</v>
      </c>
      <c r="D9327" s="1">
        <f t="shared" si="307"/>
        <v>2</v>
      </c>
      <c r="E9327" s="1" t="str">
        <f>INDEX(Protocol[Mark],MATCH(C9327,Protocol[Step],0))</f>
        <v>3M2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654010002</v>
      </c>
      <c r="H9327" s="134">
        <f>Systematic[[#This Row],[SampleVariableLabel]]+100*Systematic[[#This Row],[State]]</f>
        <v>654010402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654</v>
      </c>
      <c r="B9328" s="1">
        <f>IF(C9328=0,IF(B9327=Protocol!$V$20,1,B9327+1),B9327)</f>
        <v>1</v>
      </c>
      <c r="C9328" s="1">
        <f>IF(C9327+1=Protocol!$V$21,0,C9327+1)</f>
        <v>5</v>
      </c>
      <c r="D9328" s="1">
        <f t="shared" si="307"/>
        <v>3</v>
      </c>
      <c r="E9328" s="1" t="str">
        <f>INDEX(Protocol[Mark],MATCH(C9328,Protocol[Step],0))</f>
        <v>M(c)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654010003</v>
      </c>
      <c r="H9328" s="134">
        <f>Systematic[[#This Row],[SampleVariableLabel]]+100*Systematic[[#This Row],[State]]</f>
        <v>654010503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654</v>
      </c>
      <c r="B9329" s="1">
        <f>IF(C9329=0,IF(B9328=Protocol!$V$20,1,B9328+1),B9328)</f>
        <v>1</v>
      </c>
      <c r="C9329" s="1">
        <f>IF(C9328+1=Protocol!$V$21,0,C9328+1)</f>
        <v>6</v>
      </c>
      <c r="D9329" s="1">
        <f t="shared" si="307"/>
        <v>4</v>
      </c>
      <c r="E9329" s="1" t="str">
        <f>INDEX(Protocol[Mark],MATCH(C9329,Protocol[Step],0))</f>
        <v>4P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654010004</v>
      </c>
      <c r="H9329" s="134">
        <f>Systematic[[#This Row],[SampleVariableLabel]]+100*Systematic[[#This Row],[State]]</f>
        <v>654010604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654</v>
      </c>
      <c r="B9330" s="1">
        <f>IF(C9330=0,IF(B9329=Protocol!$V$20,1,B9329+1),B9329)</f>
        <v>1</v>
      </c>
      <c r="C9330" s="1">
        <f>IF(C9329+1=Protocol!$V$21,0,C9329+1)</f>
        <v>7</v>
      </c>
      <c r="D9330" s="1">
        <f t="shared" si="307"/>
        <v>5</v>
      </c>
      <c r="E9330" s="1" t="str">
        <f>INDEX(Protocol[Mark],MATCH(C9330,Protocol[Step],0))</f>
        <v>5G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654010005</v>
      </c>
      <c r="H9330" s="134">
        <f>Systematic[[#This Row],[SampleVariableLabel]]+100*Systematic[[#This Row],[State]]</f>
        <v>654010705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654</v>
      </c>
      <c r="B9331" s="1">
        <f>IF(C9331=0,IF(B9330=Protocol!$V$20,1,B9330+1),B9330)</f>
        <v>1</v>
      </c>
      <c r="C9331" s="1">
        <f>IF(C9330+1=Protocol!$V$21,0,C9330+1)</f>
        <v>8</v>
      </c>
      <c r="D9331" s="1">
        <f t="shared" si="307"/>
        <v>6</v>
      </c>
      <c r="E9331" s="1" t="str">
        <f>INDEX(Protocol[Mark],MATCH(C9331,Protocol[Step],0))</f>
        <v>6S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654010006</v>
      </c>
      <c r="H9331" s="134">
        <f>Systematic[[#This Row],[SampleVariableLabel]]+100*Systematic[[#This Row],[State]]</f>
        <v>654010806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654</v>
      </c>
      <c r="B9332" s="1">
        <f>IF(C9332=0,IF(B9331=Protocol!$V$20,1,B9331+1),B9331)</f>
        <v>1</v>
      </c>
      <c r="C9332" s="1">
        <f>IF(C9331+1=Protocol!$V$21,0,C9331+1)</f>
        <v>9</v>
      </c>
      <c r="D9332" s="1">
        <f t="shared" si="307"/>
        <v>1</v>
      </c>
      <c r="E9332" s="1" t="str">
        <f>INDEX(Protocol[Mark],MATCH(C9332,Protocol[Step],0))</f>
        <v>7Gp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654010001</v>
      </c>
      <c r="H9332" s="134">
        <f>Systematic[[#This Row],[SampleVariableLabel]]+100*Systematic[[#This Row],[State]]</f>
        <v>654010901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654</v>
      </c>
      <c r="B9333" s="1">
        <f>IF(C9333=0,IF(B9332=Protocol!$V$20,1,B9332+1),B9332)</f>
        <v>1</v>
      </c>
      <c r="C9333" s="1">
        <f>IF(C9332+1=Protocol!$V$21,0,C9332+1)</f>
        <v>10</v>
      </c>
      <c r="D9333" s="1">
        <f t="shared" si="307"/>
        <v>2</v>
      </c>
      <c r="E9333" s="1" t="str">
        <f>INDEX(Protocol[Mark],MATCH(C9333,Protocol[Step],0))</f>
        <v>8U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654010002</v>
      </c>
      <c r="H9333" s="134">
        <f>Systematic[[#This Row],[SampleVariableLabel]]+100*Systematic[[#This Row],[State]]</f>
        <v>654011002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654</v>
      </c>
      <c r="B9334" s="1">
        <f>IF(C9334=0,IF(B9333=Protocol!$V$20,1,B9333+1),B9333)</f>
        <v>1</v>
      </c>
      <c r="C9334" s="1">
        <f>IF(C9333+1=Protocol!$V$21,0,C9333+1)</f>
        <v>11</v>
      </c>
      <c r="D9334" s="1">
        <f t="shared" si="307"/>
        <v>3</v>
      </c>
      <c r="E9334" s="1" t="str">
        <f>INDEX(Protocol[Mark],MATCH(C9334,Protocol[Step],0))</f>
        <v>9Rot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654010003</v>
      </c>
      <c r="H9334" s="134">
        <f>Systematic[[#This Row],[SampleVariableLabel]]+100*Systematic[[#This Row],[State]]</f>
        <v>654011103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654</v>
      </c>
      <c r="B9335" s="1">
        <f>IF(C9335=0,IF(B9334=Protocol!$V$20,1,B9334+1),B9334)</f>
        <v>1</v>
      </c>
      <c r="C9335" s="1">
        <f>IF(C9334+1=Protocol!$V$21,0,C9334+1)</f>
        <v>12</v>
      </c>
      <c r="D9335" s="1">
        <f t="shared" si="307"/>
        <v>4</v>
      </c>
      <c r="E9335" s="1" t="str">
        <f>INDEX(Protocol[Mark],MATCH(C9335,Protocol[Step],0))</f>
        <v>10Ama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654010004</v>
      </c>
      <c r="H9335" s="134">
        <f>Systematic[[#This Row],[SampleVariableLabel]]+100*Systematic[[#This Row],[State]]</f>
        <v>654011204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655</v>
      </c>
      <c r="B9336" s="1">
        <f>IF(C9336=0,IF(B9335=Protocol!$V$20,1,B9335+1),B9335)</f>
        <v>1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0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655010005</v>
      </c>
      <c r="H9336" s="134">
        <f>Systematic[[#This Row],[SampleVariableLabel]]+100*Systematic[[#This Row],[State]]</f>
        <v>655010005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655</v>
      </c>
      <c r="B9337" s="1">
        <f>IF(C9337=0,IF(B9336=Protocol!$V$20,1,B9336+1),B9336)</f>
        <v>1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1D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655010006</v>
      </c>
      <c r="H9337" s="134">
        <f>Systematic[[#This Row],[SampleVariableLabel]]+100*Systematic[[#This Row],[State]]</f>
        <v>655010106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655</v>
      </c>
      <c r="B9338" s="1">
        <f>IF(C9338=0,IF(B9337=Protocol!$V$20,1,B9337+1),B9337)</f>
        <v>1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(M.1)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655010001</v>
      </c>
      <c r="H9338" s="134">
        <f>Systematic[[#This Row],[SampleVariableLabel]]+100*Systematic[[#This Row],[State]]</f>
        <v>655010201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655</v>
      </c>
      <c r="B9339" s="1">
        <f>IF(C9339=0,IF(B9338=Protocol!$V$20,1,B9338+1),B9338)</f>
        <v>1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2Oct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655010002</v>
      </c>
      <c r="H9339" s="134">
        <f>Systematic[[#This Row],[SampleVariableLabel]]+100*Systematic[[#This Row],[State]]</f>
        <v>655010302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655</v>
      </c>
      <c r="B9340" s="1">
        <f>IF(C9340=0,IF(B9339=Protocol!$V$20,1,B9339+1),B9339)</f>
        <v>1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3M2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655010003</v>
      </c>
      <c r="H9340" s="134">
        <f>Systematic[[#This Row],[SampleVariableLabel]]+100*Systematic[[#This Row],[State]]</f>
        <v>655010403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655</v>
      </c>
      <c r="B9341" s="1">
        <f>IF(C9341=0,IF(B9340=Protocol!$V$20,1,B9340+1),B9340)</f>
        <v>1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M(c)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655010004</v>
      </c>
      <c r="H9341" s="134">
        <f>Systematic[[#This Row],[SampleVariableLabel]]+100*Systematic[[#This Row],[State]]</f>
        <v>655010504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655</v>
      </c>
      <c r="B9342" s="1">
        <f>IF(C9342=0,IF(B9341=Protocol!$V$20,1,B9341+1),B9341)</f>
        <v>1</v>
      </c>
      <c r="C9342" s="1">
        <f>IF(C9341+1=Protocol!$V$21,0,C9341+1)</f>
        <v>6</v>
      </c>
      <c r="D9342" s="1">
        <f t="shared" si="307"/>
        <v>5</v>
      </c>
      <c r="E9342" s="1" t="str">
        <f>INDEX(Protocol[Mark],MATCH(C9342,Protocol[Step],0))</f>
        <v>4P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655010005</v>
      </c>
      <c r="H9342" s="134">
        <f>Systematic[[#This Row],[SampleVariableLabel]]+100*Systematic[[#This Row],[State]]</f>
        <v>655010605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655</v>
      </c>
      <c r="B9343" s="1">
        <f>IF(C9343=0,IF(B9342=Protocol!$V$20,1,B9342+1),B9342)</f>
        <v>1</v>
      </c>
      <c r="C9343" s="1">
        <f>IF(C9342+1=Protocol!$V$21,0,C9342+1)</f>
        <v>7</v>
      </c>
      <c r="D9343" s="1">
        <f t="shared" si="307"/>
        <v>6</v>
      </c>
      <c r="E9343" s="1" t="str">
        <f>INDEX(Protocol[Mark],MATCH(C9343,Protocol[Step],0))</f>
        <v>5G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655010006</v>
      </c>
      <c r="H9343" s="134">
        <f>Systematic[[#This Row],[SampleVariableLabel]]+100*Systematic[[#This Row],[State]]</f>
        <v>655010706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655</v>
      </c>
      <c r="B9344" s="1">
        <f>IF(C9344=0,IF(B9343=Protocol!$V$20,1,B9343+1),B9343)</f>
        <v>1</v>
      </c>
      <c r="C9344" s="1">
        <f>IF(C9343+1=Protocol!$V$21,0,C9343+1)</f>
        <v>8</v>
      </c>
      <c r="D9344" s="1">
        <f t="shared" si="307"/>
        <v>1</v>
      </c>
      <c r="E9344" s="1" t="str">
        <f>INDEX(Protocol[Mark],MATCH(C9344,Protocol[Step],0))</f>
        <v>6S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655010001</v>
      </c>
      <c r="H9344" s="134">
        <f>Systematic[[#This Row],[SampleVariableLabel]]+100*Systematic[[#This Row],[State]]</f>
        <v>655010801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655</v>
      </c>
      <c r="B9345" s="1">
        <f>IF(C9345=0,IF(B9344=Protocol!$V$20,1,B9344+1),B9344)</f>
        <v>1</v>
      </c>
      <c r="C9345" s="1">
        <f>IF(C9344+1=Protocol!$V$21,0,C9344+1)</f>
        <v>9</v>
      </c>
      <c r="D9345" s="1">
        <f t="shared" si="307"/>
        <v>2</v>
      </c>
      <c r="E9345" s="1" t="str">
        <f>INDEX(Protocol[Mark],MATCH(C9345,Protocol[Step],0))</f>
        <v>7Gp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655010002</v>
      </c>
      <c r="H9345" s="134">
        <f>Systematic[[#This Row],[SampleVariableLabel]]+100*Systematic[[#This Row],[State]]</f>
        <v>655010902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655</v>
      </c>
      <c r="B9346" s="1">
        <f>IF(C9346=0,IF(B9345=Protocol!$V$20,1,B9345+1),B9345)</f>
        <v>1</v>
      </c>
      <c r="C9346" s="1">
        <f>IF(C9345+1=Protocol!$V$21,0,C9345+1)</f>
        <v>10</v>
      </c>
      <c r="D9346" s="1">
        <f t="shared" si="307"/>
        <v>3</v>
      </c>
      <c r="E9346" s="1" t="str">
        <f>INDEX(Protocol[Mark],MATCH(C9346,Protocol[Step],0))</f>
        <v>8U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655010003</v>
      </c>
      <c r="H9346" s="134">
        <f>Systematic[[#This Row],[SampleVariableLabel]]+100*Systematic[[#This Row],[State]]</f>
        <v>655011003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655</v>
      </c>
      <c r="B9347" s="1">
        <f>IF(C9347=0,IF(B9346=Protocol!$V$20,1,B9346+1),B9346)</f>
        <v>1</v>
      </c>
      <c r="C9347" s="1">
        <f>IF(C9346+1=Protocol!$V$21,0,C9346+1)</f>
        <v>11</v>
      </c>
      <c r="D9347" s="1">
        <f t="shared" ref="D9347:D9410" si="309">IF(D9346=nVariables,1,D9346+1)</f>
        <v>4</v>
      </c>
      <c r="E9347" s="1" t="str">
        <f>INDEX(Protocol[Mark],MATCH(C9347,Protocol[Step],0))</f>
        <v>9Rot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655010004</v>
      </c>
      <c r="H9347" s="134">
        <f>Systematic[[#This Row],[SampleVariableLabel]]+100*Systematic[[#This Row],[State]]</f>
        <v>655011104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655</v>
      </c>
      <c r="B9348" s="1">
        <f>IF(C9348=0,IF(B9347=Protocol!$V$20,1,B9347+1),B9347)</f>
        <v>1</v>
      </c>
      <c r="C9348" s="1">
        <f>IF(C9347+1=Protocol!$V$21,0,C9347+1)</f>
        <v>12</v>
      </c>
      <c r="D9348" s="1">
        <f t="shared" si="309"/>
        <v>5</v>
      </c>
      <c r="E9348" s="1" t="str">
        <f>INDEX(Protocol[Mark],MATCH(C9348,Protocol[Step],0))</f>
        <v>10Ama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655010005</v>
      </c>
      <c r="H9348" s="134">
        <f>Systematic[[#This Row],[SampleVariableLabel]]+100*Systematic[[#This Row],[State]]</f>
        <v>655011205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656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0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656010006</v>
      </c>
      <c r="H9349" s="134">
        <f>Systematic[[#This Row],[SampleVariableLabel]]+100*Systematic[[#This Row],[State]]</f>
        <v>656010006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656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1D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656010001</v>
      </c>
      <c r="H9350" s="134">
        <f>Systematic[[#This Row],[SampleVariableLabel]]+100*Systematic[[#This Row],[State]]</f>
        <v>656010101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656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(M.1)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656010002</v>
      </c>
      <c r="H9351" s="134">
        <f>Systematic[[#This Row],[SampleVariableLabel]]+100*Systematic[[#This Row],[State]]</f>
        <v>656010202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656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2Oct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656010003</v>
      </c>
      <c r="H9352" s="134">
        <f>Systematic[[#This Row],[SampleVariableLabel]]+100*Systematic[[#This Row],[State]]</f>
        <v>656010303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656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3M2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656010004</v>
      </c>
      <c r="H9353" s="134">
        <f>Systematic[[#This Row],[SampleVariableLabel]]+100*Systematic[[#This Row],[State]]</f>
        <v>656010404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656</v>
      </c>
      <c r="B9354" s="1">
        <f>IF(C9354=0,IF(B9353=Protocol!$V$20,1,B9353+1),B9353)</f>
        <v>1</v>
      </c>
      <c r="C9354" s="1">
        <f>IF(C9353+1=Protocol!$V$21,0,C9353+1)</f>
        <v>5</v>
      </c>
      <c r="D9354" s="1">
        <f t="shared" si="309"/>
        <v>5</v>
      </c>
      <c r="E9354" s="1" t="str">
        <f>INDEX(Protocol[Mark],MATCH(C9354,Protocol[Step],0))</f>
        <v>M(c)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656010005</v>
      </c>
      <c r="H9354" s="134">
        <f>Systematic[[#This Row],[SampleVariableLabel]]+100*Systematic[[#This Row],[State]]</f>
        <v>656010505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656</v>
      </c>
      <c r="B9355" s="1">
        <f>IF(C9355=0,IF(B9354=Protocol!$V$20,1,B9354+1),B9354)</f>
        <v>1</v>
      </c>
      <c r="C9355" s="1">
        <f>IF(C9354+1=Protocol!$V$21,0,C9354+1)</f>
        <v>6</v>
      </c>
      <c r="D9355" s="1">
        <f t="shared" si="309"/>
        <v>6</v>
      </c>
      <c r="E9355" s="1" t="str">
        <f>INDEX(Protocol[Mark],MATCH(C9355,Protocol[Step],0))</f>
        <v>4P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656010006</v>
      </c>
      <c r="H9355" s="134">
        <f>Systematic[[#This Row],[SampleVariableLabel]]+100*Systematic[[#This Row],[State]]</f>
        <v>656010606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656</v>
      </c>
      <c r="B9356" s="1">
        <f>IF(C9356=0,IF(B9355=Protocol!$V$20,1,B9355+1),B9355)</f>
        <v>1</v>
      </c>
      <c r="C9356" s="1">
        <f>IF(C9355+1=Protocol!$V$21,0,C9355+1)</f>
        <v>7</v>
      </c>
      <c r="D9356" s="1">
        <f t="shared" si="309"/>
        <v>1</v>
      </c>
      <c r="E9356" s="1" t="str">
        <f>INDEX(Protocol[Mark],MATCH(C9356,Protocol[Step],0))</f>
        <v>5G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656010001</v>
      </c>
      <c r="H9356" s="134">
        <f>Systematic[[#This Row],[SampleVariableLabel]]+100*Systematic[[#This Row],[State]]</f>
        <v>656010701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656</v>
      </c>
      <c r="B9357" s="1">
        <f>IF(C9357=0,IF(B9356=Protocol!$V$20,1,B9356+1),B9356)</f>
        <v>1</v>
      </c>
      <c r="C9357" s="1">
        <f>IF(C9356+1=Protocol!$V$21,0,C9356+1)</f>
        <v>8</v>
      </c>
      <c r="D9357" s="1">
        <f t="shared" si="309"/>
        <v>2</v>
      </c>
      <c r="E9357" s="1" t="str">
        <f>INDEX(Protocol[Mark],MATCH(C9357,Protocol[Step],0))</f>
        <v>6S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656010002</v>
      </c>
      <c r="H9357" s="134">
        <f>Systematic[[#This Row],[SampleVariableLabel]]+100*Systematic[[#This Row],[State]]</f>
        <v>656010802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656</v>
      </c>
      <c r="B9358" s="1">
        <f>IF(C9358=0,IF(B9357=Protocol!$V$20,1,B9357+1),B9357)</f>
        <v>1</v>
      </c>
      <c r="C9358" s="1">
        <f>IF(C9357+1=Protocol!$V$21,0,C9357+1)</f>
        <v>9</v>
      </c>
      <c r="D9358" s="1">
        <f t="shared" si="309"/>
        <v>3</v>
      </c>
      <c r="E9358" s="1" t="str">
        <f>INDEX(Protocol[Mark],MATCH(C9358,Protocol[Step],0))</f>
        <v>7Gp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656010003</v>
      </c>
      <c r="H9358" s="134">
        <f>Systematic[[#This Row],[SampleVariableLabel]]+100*Systematic[[#This Row],[State]]</f>
        <v>656010903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656</v>
      </c>
      <c r="B9359" s="1">
        <f>IF(C9359=0,IF(B9358=Protocol!$V$20,1,B9358+1),B9358)</f>
        <v>1</v>
      </c>
      <c r="C9359" s="1">
        <f>IF(C9358+1=Protocol!$V$21,0,C9358+1)</f>
        <v>10</v>
      </c>
      <c r="D9359" s="1">
        <f t="shared" si="309"/>
        <v>4</v>
      </c>
      <c r="E9359" s="1" t="str">
        <f>INDEX(Protocol[Mark],MATCH(C9359,Protocol[Step],0))</f>
        <v>8U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656010004</v>
      </c>
      <c r="H9359" s="134">
        <f>Systematic[[#This Row],[SampleVariableLabel]]+100*Systematic[[#This Row],[State]]</f>
        <v>656011004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656</v>
      </c>
      <c r="B9360" s="1">
        <f>IF(C9360=0,IF(B9359=Protocol!$V$20,1,B9359+1),B9359)</f>
        <v>1</v>
      </c>
      <c r="C9360" s="1">
        <f>IF(C9359+1=Protocol!$V$21,0,C9359+1)</f>
        <v>11</v>
      </c>
      <c r="D9360" s="1">
        <f t="shared" si="309"/>
        <v>5</v>
      </c>
      <c r="E9360" s="1" t="str">
        <f>INDEX(Protocol[Mark],MATCH(C9360,Protocol[Step],0))</f>
        <v>9Rot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656010005</v>
      </c>
      <c r="H9360" s="134">
        <f>Systematic[[#This Row],[SampleVariableLabel]]+100*Systematic[[#This Row],[State]]</f>
        <v>656011105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656</v>
      </c>
      <c r="B9361" s="1">
        <f>IF(C9361=0,IF(B9360=Protocol!$V$20,1,B9360+1),B9360)</f>
        <v>1</v>
      </c>
      <c r="C9361" s="1">
        <f>IF(C9360+1=Protocol!$V$21,0,C9360+1)</f>
        <v>12</v>
      </c>
      <c r="D9361" s="1">
        <f t="shared" si="309"/>
        <v>6</v>
      </c>
      <c r="E9361" s="1" t="str">
        <f>INDEX(Protocol[Mark],MATCH(C9361,Protocol[Step],0))</f>
        <v>10Ama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656010006</v>
      </c>
      <c r="H9361" s="134">
        <f>Systematic[[#This Row],[SampleVariableLabel]]+100*Systematic[[#This Row],[State]]</f>
        <v>656011206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657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0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657010001</v>
      </c>
      <c r="H9362" s="134">
        <f>Systematic[[#This Row],[SampleVariableLabel]]+100*Systematic[[#This Row],[State]]</f>
        <v>657010001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657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657010002</v>
      </c>
      <c r="H9363" s="134">
        <f>Systematic[[#This Row],[SampleVariableLabel]]+100*Systematic[[#This Row],[State]]</f>
        <v>657010102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657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(M.1)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657010003</v>
      </c>
      <c r="H9364" s="134">
        <f>Systematic[[#This Row],[SampleVariableLabel]]+100*Systematic[[#This Row],[State]]</f>
        <v>657010203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657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2Oct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657010004</v>
      </c>
      <c r="H9365" s="134">
        <f>Systematic[[#This Row],[SampleVariableLabel]]+100*Systematic[[#This Row],[State]]</f>
        <v>657010304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657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3M2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657010005</v>
      </c>
      <c r="H9366" s="134">
        <f>Systematic[[#This Row],[SampleVariableLabel]]+100*Systematic[[#This Row],[State]]</f>
        <v>657010405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657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M(c)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657010006</v>
      </c>
      <c r="H9367" s="134">
        <f>Systematic[[#This Row],[SampleVariableLabel]]+100*Systematic[[#This Row],[State]]</f>
        <v>657010506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657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4P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657010001</v>
      </c>
      <c r="H9368" s="134">
        <f>Systematic[[#This Row],[SampleVariableLabel]]+100*Systematic[[#This Row],[State]]</f>
        <v>657010601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657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5G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657010002</v>
      </c>
      <c r="H9369" s="134">
        <f>Systematic[[#This Row],[SampleVariableLabel]]+100*Systematic[[#This Row],[State]]</f>
        <v>657010702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657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6S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657010003</v>
      </c>
      <c r="H9370" s="134">
        <f>Systematic[[#This Row],[SampleVariableLabel]]+100*Systematic[[#This Row],[State]]</f>
        <v>657010803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657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7Gp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657010004</v>
      </c>
      <c r="H9371" s="134">
        <f>Systematic[[#This Row],[SampleVariableLabel]]+100*Systematic[[#This Row],[State]]</f>
        <v>657010904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657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8U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657010005</v>
      </c>
      <c r="H9372" s="134">
        <f>Systematic[[#This Row],[SampleVariableLabel]]+100*Systematic[[#This Row],[State]]</f>
        <v>657011005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657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9Rot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657010006</v>
      </c>
      <c r="H9373" s="134">
        <f>Systematic[[#This Row],[SampleVariableLabel]]+100*Systematic[[#This Row],[State]]</f>
        <v>657011106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657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10Ama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657010001</v>
      </c>
      <c r="H9374" s="134">
        <f>Systematic[[#This Row],[SampleVariableLabel]]+100*Systematic[[#This Row],[State]]</f>
        <v>657011201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658</v>
      </c>
      <c r="B9375" s="1">
        <f>IF(C9375=0,IF(B9374=Protocol!$V$20,1,B9374+1),B9374)</f>
        <v>1</v>
      </c>
      <c r="C9375" s="1">
        <f>IF(C9374+1=Protocol!$V$21,0,C9374+1)</f>
        <v>0</v>
      </c>
      <c r="D9375" s="1">
        <f t="shared" si="309"/>
        <v>2</v>
      </c>
      <c r="E9375" s="1" t="str">
        <f>INDEX(Protocol[Mark],MATCH(C9375,Protocol[Step],0))</f>
        <v>0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658010002</v>
      </c>
      <c r="H9375" s="134">
        <f>Systematic[[#This Row],[SampleVariableLabel]]+100*Systematic[[#This Row],[State]]</f>
        <v>658010002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658</v>
      </c>
      <c r="B9376" s="1">
        <f>IF(C9376=0,IF(B9375=Protocol!$V$20,1,B9375+1),B9375)</f>
        <v>1</v>
      </c>
      <c r="C9376" s="1">
        <f>IF(C9375+1=Protocol!$V$21,0,C9375+1)</f>
        <v>1</v>
      </c>
      <c r="D9376" s="1">
        <f t="shared" si="309"/>
        <v>3</v>
      </c>
      <c r="E9376" s="1" t="str">
        <f>INDEX(Protocol[Mark],MATCH(C9376,Protocol[Step],0))</f>
        <v>1D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658010003</v>
      </c>
      <c r="H9376" s="134">
        <f>Systematic[[#This Row],[SampleVariableLabel]]+100*Systematic[[#This Row],[State]]</f>
        <v>658010103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658</v>
      </c>
      <c r="B9377" s="1">
        <f>IF(C9377=0,IF(B9376=Protocol!$V$20,1,B9376+1),B9376)</f>
        <v>1</v>
      </c>
      <c r="C9377" s="1">
        <f>IF(C9376+1=Protocol!$V$21,0,C9376+1)</f>
        <v>2</v>
      </c>
      <c r="D9377" s="1">
        <f t="shared" si="309"/>
        <v>4</v>
      </c>
      <c r="E9377" s="1" t="str">
        <f>INDEX(Protocol[Mark],MATCH(C9377,Protocol[Step],0))</f>
        <v>(M.1)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658010004</v>
      </c>
      <c r="H9377" s="134">
        <f>Systematic[[#This Row],[SampleVariableLabel]]+100*Systematic[[#This Row],[State]]</f>
        <v>658010204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658</v>
      </c>
      <c r="B9378" s="1">
        <f>IF(C9378=0,IF(B9377=Protocol!$V$20,1,B9377+1),B9377)</f>
        <v>1</v>
      </c>
      <c r="C9378" s="1">
        <f>IF(C9377+1=Protocol!$V$21,0,C9377+1)</f>
        <v>3</v>
      </c>
      <c r="D9378" s="1">
        <f t="shared" si="309"/>
        <v>5</v>
      </c>
      <c r="E9378" s="1" t="str">
        <f>INDEX(Protocol[Mark],MATCH(C9378,Protocol[Step],0))</f>
        <v>2Oct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658010005</v>
      </c>
      <c r="H9378" s="134">
        <f>Systematic[[#This Row],[SampleVariableLabel]]+100*Systematic[[#This Row],[State]]</f>
        <v>658010305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658</v>
      </c>
      <c r="B9379" s="1">
        <f>IF(C9379=0,IF(B9378=Protocol!$V$20,1,B9378+1),B9378)</f>
        <v>1</v>
      </c>
      <c r="C9379" s="1">
        <f>IF(C9378+1=Protocol!$V$21,0,C9378+1)</f>
        <v>4</v>
      </c>
      <c r="D9379" s="1">
        <f t="shared" si="309"/>
        <v>6</v>
      </c>
      <c r="E9379" s="1" t="str">
        <f>INDEX(Protocol[Mark],MATCH(C9379,Protocol[Step],0))</f>
        <v>3M2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658010006</v>
      </c>
      <c r="H9379" s="134">
        <f>Systematic[[#This Row],[SampleVariableLabel]]+100*Systematic[[#This Row],[State]]</f>
        <v>658010406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658</v>
      </c>
      <c r="B9380" s="1">
        <f>IF(C9380=0,IF(B9379=Protocol!$V$20,1,B9379+1),B9379)</f>
        <v>1</v>
      </c>
      <c r="C9380" s="1">
        <f>IF(C9379+1=Protocol!$V$21,0,C9379+1)</f>
        <v>5</v>
      </c>
      <c r="D9380" s="1">
        <f t="shared" si="309"/>
        <v>1</v>
      </c>
      <c r="E9380" s="1" t="str">
        <f>INDEX(Protocol[Mark],MATCH(C9380,Protocol[Step],0))</f>
        <v>M(c)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658010001</v>
      </c>
      <c r="H9380" s="134">
        <f>Systematic[[#This Row],[SampleVariableLabel]]+100*Systematic[[#This Row],[State]]</f>
        <v>658010501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658</v>
      </c>
      <c r="B9381" s="1">
        <f>IF(C9381=0,IF(B9380=Protocol!$V$20,1,B9380+1),B9380)</f>
        <v>1</v>
      </c>
      <c r="C9381" s="1">
        <f>IF(C9380+1=Protocol!$V$21,0,C9380+1)</f>
        <v>6</v>
      </c>
      <c r="D9381" s="1">
        <f t="shared" si="309"/>
        <v>2</v>
      </c>
      <c r="E9381" s="1" t="str">
        <f>INDEX(Protocol[Mark],MATCH(C9381,Protocol[Step],0))</f>
        <v>4P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658010002</v>
      </c>
      <c r="H9381" s="134">
        <f>Systematic[[#This Row],[SampleVariableLabel]]+100*Systematic[[#This Row],[State]]</f>
        <v>658010602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658</v>
      </c>
      <c r="B9382" s="1">
        <f>IF(C9382=0,IF(B9381=Protocol!$V$20,1,B9381+1),B9381)</f>
        <v>1</v>
      </c>
      <c r="C9382" s="1">
        <f>IF(C9381+1=Protocol!$V$21,0,C9381+1)</f>
        <v>7</v>
      </c>
      <c r="D9382" s="1">
        <f t="shared" si="309"/>
        <v>3</v>
      </c>
      <c r="E9382" s="1" t="str">
        <f>INDEX(Protocol[Mark],MATCH(C9382,Protocol[Step],0))</f>
        <v>5G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658010003</v>
      </c>
      <c r="H9382" s="134">
        <f>Systematic[[#This Row],[SampleVariableLabel]]+100*Systematic[[#This Row],[State]]</f>
        <v>658010703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658</v>
      </c>
      <c r="B9383" s="1">
        <f>IF(C9383=0,IF(B9382=Protocol!$V$20,1,B9382+1),B9382)</f>
        <v>1</v>
      </c>
      <c r="C9383" s="1">
        <f>IF(C9382+1=Protocol!$V$21,0,C9382+1)</f>
        <v>8</v>
      </c>
      <c r="D9383" s="1">
        <f t="shared" si="309"/>
        <v>4</v>
      </c>
      <c r="E9383" s="1" t="str">
        <f>INDEX(Protocol[Mark],MATCH(C9383,Protocol[Step],0))</f>
        <v>6S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658010004</v>
      </c>
      <c r="H9383" s="134">
        <f>Systematic[[#This Row],[SampleVariableLabel]]+100*Systematic[[#This Row],[State]]</f>
        <v>658010804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658</v>
      </c>
      <c r="B9384" s="1">
        <f>IF(C9384=0,IF(B9383=Protocol!$V$20,1,B9383+1),B9383)</f>
        <v>1</v>
      </c>
      <c r="C9384" s="1">
        <f>IF(C9383+1=Protocol!$V$21,0,C9383+1)</f>
        <v>9</v>
      </c>
      <c r="D9384" s="1">
        <f t="shared" si="309"/>
        <v>5</v>
      </c>
      <c r="E9384" s="1" t="str">
        <f>INDEX(Protocol[Mark],MATCH(C9384,Protocol[Step],0))</f>
        <v>7Gp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658010005</v>
      </c>
      <c r="H9384" s="134">
        <f>Systematic[[#This Row],[SampleVariableLabel]]+100*Systematic[[#This Row],[State]]</f>
        <v>658010905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658</v>
      </c>
      <c r="B9385" s="1">
        <f>IF(C9385=0,IF(B9384=Protocol!$V$20,1,B9384+1),B9384)</f>
        <v>1</v>
      </c>
      <c r="C9385" s="1">
        <f>IF(C9384+1=Protocol!$V$21,0,C9384+1)</f>
        <v>10</v>
      </c>
      <c r="D9385" s="1">
        <f t="shared" si="309"/>
        <v>6</v>
      </c>
      <c r="E9385" s="1" t="str">
        <f>INDEX(Protocol[Mark],MATCH(C9385,Protocol[Step],0))</f>
        <v>8U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658010006</v>
      </c>
      <c r="H9385" s="134">
        <f>Systematic[[#This Row],[SampleVariableLabel]]+100*Systematic[[#This Row],[State]]</f>
        <v>658011006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658</v>
      </c>
      <c r="B9386" s="1">
        <f>IF(C9386=0,IF(B9385=Protocol!$V$20,1,B9385+1),B9385)</f>
        <v>1</v>
      </c>
      <c r="C9386" s="1">
        <f>IF(C9385+1=Protocol!$V$21,0,C9385+1)</f>
        <v>11</v>
      </c>
      <c r="D9386" s="1">
        <f t="shared" si="309"/>
        <v>1</v>
      </c>
      <c r="E9386" s="1" t="str">
        <f>INDEX(Protocol[Mark],MATCH(C9386,Protocol[Step],0))</f>
        <v>9Rot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658010001</v>
      </c>
      <c r="H9386" s="134">
        <f>Systematic[[#This Row],[SampleVariableLabel]]+100*Systematic[[#This Row],[State]]</f>
        <v>658011101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658</v>
      </c>
      <c r="B9387" s="1">
        <f>IF(C9387=0,IF(B9386=Protocol!$V$20,1,B9386+1),B9386)</f>
        <v>1</v>
      </c>
      <c r="C9387" s="1">
        <f>IF(C9386+1=Protocol!$V$21,0,C9386+1)</f>
        <v>12</v>
      </c>
      <c r="D9387" s="1">
        <f t="shared" si="309"/>
        <v>2</v>
      </c>
      <c r="E9387" s="1" t="str">
        <f>INDEX(Protocol[Mark],MATCH(C9387,Protocol[Step],0))</f>
        <v>10Ama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658010002</v>
      </c>
      <c r="H9387" s="134">
        <f>Systematic[[#This Row],[SampleVariableLabel]]+100*Systematic[[#This Row],[State]]</f>
        <v>658011202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659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0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659010003</v>
      </c>
      <c r="H9388" s="134">
        <f>Systematic[[#This Row],[SampleVariableLabel]]+100*Systematic[[#This Row],[State]]</f>
        <v>659010003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659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1D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659010004</v>
      </c>
      <c r="H9389" s="134">
        <f>Systematic[[#This Row],[SampleVariableLabel]]+100*Systematic[[#This Row],[State]]</f>
        <v>659010104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659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(M.1)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659010005</v>
      </c>
      <c r="H9390" s="134">
        <f>Systematic[[#This Row],[SampleVariableLabel]]+100*Systematic[[#This Row],[State]]</f>
        <v>659010205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659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2Oct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659010006</v>
      </c>
      <c r="H9391" s="134">
        <f>Systematic[[#This Row],[SampleVariableLabel]]+100*Systematic[[#This Row],[State]]</f>
        <v>659010306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659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3M2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659010001</v>
      </c>
      <c r="H9392" s="134">
        <f>Systematic[[#This Row],[SampleVariableLabel]]+100*Systematic[[#This Row],[State]]</f>
        <v>659010401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659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M(c)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659010002</v>
      </c>
      <c r="H9393" s="134">
        <f>Systematic[[#This Row],[SampleVariableLabel]]+100*Systematic[[#This Row],[State]]</f>
        <v>659010502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659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4P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659010003</v>
      </c>
      <c r="H9394" s="134">
        <f>Systematic[[#This Row],[SampleVariableLabel]]+100*Systematic[[#This Row],[State]]</f>
        <v>659010603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659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5G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659010004</v>
      </c>
      <c r="H9395" s="134">
        <f>Systematic[[#This Row],[SampleVariableLabel]]+100*Systematic[[#This Row],[State]]</f>
        <v>659010704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659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6S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659010005</v>
      </c>
      <c r="H9396" s="134">
        <f>Systematic[[#This Row],[SampleVariableLabel]]+100*Systematic[[#This Row],[State]]</f>
        <v>659010805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659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7Gp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659010006</v>
      </c>
      <c r="H9397" s="134">
        <f>Systematic[[#This Row],[SampleVariableLabel]]+100*Systematic[[#This Row],[State]]</f>
        <v>659010906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659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8U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659010001</v>
      </c>
      <c r="H9398" s="134">
        <f>Systematic[[#This Row],[SampleVariableLabel]]+100*Systematic[[#This Row],[State]]</f>
        <v>659011001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659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9Rot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659010002</v>
      </c>
      <c r="H9399" s="134">
        <f>Systematic[[#This Row],[SampleVariableLabel]]+100*Systematic[[#This Row],[State]]</f>
        <v>659011102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659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10Ama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659010003</v>
      </c>
      <c r="H9400" s="134">
        <f>Systematic[[#This Row],[SampleVariableLabel]]+100*Systematic[[#This Row],[State]]</f>
        <v>659011203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660</v>
      </c>
      <c r="B9401" s="1">
        <f>IF(C9401=0,IF(B9400=Protocol!$V$20,1,B9400+1),B9400)</f>
        <v>1</v>
      </c>
      <c r="C9401" s="1">
        <f>IF(C9400+1=Protocol!$V$21,0,C9400+1)</f>
        <v>0</v>
      </c>
      <c r="D9401" s="1">
        <f t="shared" si="309"/>
        <v>4</v>
      </c>
      <c r="E9401" s="1" t="str">
        <f>INDEX(Protocol[Mark],MATCH(C9401,Protocol[Step],0))</f>
        <v>0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660010004</v>
      </c>
      <c r="H9401" s="134">
        <f>Systematic[[#This Row],[SampleVariableLabel]]+100*Systematic[[#This Row],[State]]</f>
        <v>660010004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660</v>
      </c>
      <c r="B9402" s="1">
        <f>IF(C9402=0,IF(B9401=Protocol!$V$20,1,B9401+1),B9401)</f>
        <v>1</v>
      </c>
      <c r="C9402" s="1">
        <f>IF(C9401+1=Protocol!$V$21,0,C9401+1)</f>
        <v>1</v>
      </c>
      <c r="D9402" s="1">
        <f t="shared" si="309"/>
        <v>5</v>
      </c>
      <c r="E9402" s="1" t="str">
        <f>INDEX(Protocol[Mark],MATCH(C9402,Protocol[Step],0))</f>
        <v>1D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660010005</v>
      </c>
      <c r="H9402" s="134">
        <f>Systematic[[#This Row],[SampleVariableLabel]]+100*Systematic[[#This Row],[State]]</f>
        <v>660010105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660</v>
      </c>
      <c r="B9403" s="1">
        <f>IF(C9403=0,IF(B9402=Protocol!$V$20,1,B9402+1),B9402)</f>
        <v>1</v>
      </c>
      <c r="C9403" s="1">
        <f>IF(C9402+1=Protocol!$V$21,0,C9402+1)</f>
        <v>2</v>
      </c>
      <c r="D9403" s="1">
        <f t="shared" si="309"/>
        <v>6</v>
      </c>
      <c r="E9403" s="1" t="str">
        <f>INDEX(Protocol[Mark],MATCH(C9403,Protocol[Step],0))</f>
        <v>(M.1)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660010006</v>
      </c>
      <c r="H9403" s="134">
        <f>Systematic[[#This Row],[SampleVariableLabel]]+100*Systematic[[#This Row],[State]]</f>
        <v>660010206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660</v>
      </c>
      <c r="B9404" s="1">
        <f>IF(C9404=0,IF(B9403=Protocol!$V$20,1,B9403+1),B9403)</f>
        <v>1</v>
      </c>
      <c r="C9404" s="1">
        <f>IF(C9403+1=Protocol!$V$21,0,C9403+1)</f>
        <v>3</v>
      </c>
      <c r="D9404" s="1">
        <f t="shared" si="309"/>
        <v>1</v>
      </c>
      <c r="E9404" s="1" t="str">
        <f>INDEX(Protocol[Mark],MATCH(C9404,Protocol[Step],0))</f>
        <v>2Oct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660010001</v>
      </c>
      <c r="H9404" s="134">
        <f>Systematic[[#This Row],[SampleVariableLabel]]+100*Systematic[[#This Row],[State]]</f>
        <v>660010301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660</v>
      </c>
      <c r="B9405" s="1">
        <f>IF(C9405=0,IF(B9404=Protocol!$V$20,1,B9404+1),B9404)</f>
        <v>1</v>
      </c>
      <c r="C9405" s="1">
        <f>IF(C9404+1=Protocol!$V$21,0,C9404+1)</f>
        <v>4</v>
      </c>
      <c r="D9405" s="1">
        <f t="shared" si="309"/>
        <v>2</v>
      </c>
      <c r="E9405" s="1" t="str">
        <f>INDEX(Protocol[Mark],MATCH(C9405,Protocol[Step],0))</f>
        <v>3M2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660010002</v>
      </c>
      <c r="H9405" s="134">
        <f>Systematic[[#This Row],[SampleVariableLabel]]+100*Systematic[[#This Row],[State]]</f>
        <v>660010402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660</v>
      </c>
      <c r="B9406" s="1">
        <f>IF(C9406=0,IF(B9405=Protocol!$V$20,1,B9405+1),B9405)</f>
        <v>1</v>
      </c>
      <c r="C9406" s="1">
        <f>IF(C9405+1=Protocol!$V$21,0,C9405+1)</f>
        <v>5</v>
      </c>
      <c r="D9406" s="1">
        <f t="shared" si="309"/>
        <v>3</v>
      </c>
      <c r="E9406" s="1" t="str">
        <f>INDEX(Protocol[Mark],MATCH(C9406,Protocol[Step],0))</f>
        <v>M(c)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660010003</v>
      </c>
      <c r="H9406" s="134">
        <f>Systematic[[#This Row],[SampleVariableLabel]]+100*Systematic[[#This Row],[State]]</f>
        <v>660010503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660</v>
      </c>
      <c r="B9407" s="1">
        <f>IF(C9407=0,IF(B9406=Protocol!$V$20,1,B9406+1),B9406)</f>
        <v>1</v>
      </c>
      <c r="C9407" s="1">
        <f>IF(C9406+1=Protocol!$V$21,0,C9406+1)</f>
        <v>6</v>
      </c>
      <c r="D9407" s="1">
        <f t="shared" si="309"/>
        <v>4</v>
      </c>
      <c r="E9407" s="1" t="str">
        <f>INDEX(Protocol[Mark],MATCH(C9407,Protocol[Step],0))</f>
        <v>4P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660010004</v>
      </c>
      <c r="H9407" s="134">
        <f>Systematic[[#This Row],[SampleVariableLabel]]+100*Systematic[[#This Row],[State]]</f>
        <v>660010604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660</v>
      </c>
      <c r="B9408" s="1">
        <f>IF(C9408=0,IF(B9407=Protocol!$V$20,1,B9407+1),B9407)</f>
        <v>1</v>
      </c>
      <c r="C9408" s="1">
        <f>IF(C9407+1=Protocol!$V$21,0,C9407+1)</f>
        <v>7</v>
      </c>
      <c r="D9408" s="1">
        <f t="shared" si="309"/>
        <v>5</v>
      </c>
      <c r="E9408" s="1" t="str">
        <f>INDEX(Protocol[Mark],MATCH(C9408,Protocol[Step],0))</f>
        <v>5G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660010005</v>
      </c>
      <c r="H9408" s="134">
        <f>Systematic[[#This Row],[SampleVariableLabel]]+100*Systematic[[#This Row],[State]]</f>
        <v>660010705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660</v>
      </c>
      <c r="B9409" s="1">
        <f>IF(C9409=0,IF(B9408=Protocol!$V$20,1,B9408+1),B9408)</f>
        <v>1</v>
      </c>
      <c r="C9409" s="1">
        <f>IF(C9408+1=Protocol!$V$21,0,C9408+1)</f>
        <v>8</v>
      </c>
      <c r="D9409" s="1">
        <f t="shared" si="309"/>
        <v>6</v>
      </c>
      <c r="E9409" s="1" t="str">
        <f>INDEX(Protocol[Mark],MATCH(C9409,Protocol[Step],0))</f>
        <v>6S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660010006</v>
      </c>
      <c r="H9409" s="134">
        <f>Systematic[[#This Row],[SampleVariableLabel]]+100*Systematic[[#This Row],[State]]</f>
        <v>660010806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660</v>
      </c>
      <c r="B9410" s="1">
        <f>IF(C9410=0,IF(B9409=Protocol!$V$20,1,B9409+1),B9409)</f>
        <v>1</v>
      </c>
      <c r="C9410" s="1">
        <f>IF(C9409+1=Protocol!$V$21,0,C9409+1)</f>
        <v>9</v>
      </c>
      <c r="D9410" s="1">
        <f t="shared" si="309"/>
        <v>1</v>
      </c>
      <c r="E9410" s="1" t="str">
        <f>INDEX(Protocol[Mark],MATCH(C9410,Protocol[Step],0))</f>
        <v>7Gp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660010001</v>
      </c>
      <c r="H9410" s="134">
        <f>Systematic[[#This Row],[SampleVariableLabel]]+100*Systematic[[#This Row],[State]]</f>
        <v>660010901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660</v>
      </c>
      <c r="B9411" s="1">
        <f>IF(C9411=0,IF(B9410=Protocol!$V$20,1,B9410+1),B9410)</f>
        <v>1</v>
      </c>
      <c r="C9411" s="1">
        <f>IF(C9410+1=Protocol!$V$21,0,C9410+1)</f>
        <v>10</v>
      </c>
      <c r="D9411" s="1">
        <f t="shared" ref="D9411:D9474" si="311">IF(D9410=nVariables,1,D9410+1)</f>
        <v>2</v>
      </c>
      <c r="E9411" s="1" t="str">
        <f>INDEX(Protocol[Mark],MATCH(C9411,Protocol[Step],0))</f>
        <v>8U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660010002</v>
      </c>
      <c r="H9411" s="134">
        <f>Systematic[[#This Row],[SampleVariableLabel]]+100*Systematic[[#This Row],[State]]</f>
        <v>660011002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660</v>
      </c>
      <c r="B9412" s="1">
        <f>IF(C9412=0,IF(B9411=Protocol!$V$20,1,B9411+1),B9411)</f>
        <v>1</v>
      </c>
      <c r="C9412" s="1">
        <f>IF(C9411+1=Protocol!$V$21,0,C9411+1)</f>
        <v>11</v>
      </c>
      <c r="D9412" s="1">
        <f t="shared" si="311"/>
        <v>3</v>
      </c>
      <c r="E9412" s="1" t="str">
        <f>INDEX(Protocol[Mark],MATCH(C9412,Protocol[Step],0))</f>
        <v>9Rot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660010003</v>
      </c>
      <c r="H9412" s="134">
        <f>Systematic[[#This Row],[SampleVariableLabel]]+100*Systematic[[#This Row],[State]]</f>
        <v>660011103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660</v>
      </c>
      <c r="B9413" s="1">
        <f>IF(C9413=0,IF(B9412=Protocol!$V$20,1,B9412+1),B9412)</f>
        <v>1</v>
      </c>
      <c r="C9413" s="1">
        <f>IF(C9412+1=Protocol!$V$21,0,C9412+1)</f>
        <v>12</v>
      </c>
      <c r="D9413" s="1">
        <f t="shared" si="311"/>
        <v>4</v>
      </c>
      <c r="E9413" s="1" t="str">
        <f>INDEX(Protocol[Mark],MATCH(C9413,Protocol[Step],0))</f>
        <v>10Ama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660010004</v>
      </c>
      <c r="H9413" s="134">
        <f>Systematic[[#This Row],[SampleVariableLabel]]+100*Systematic[[#This Row],[State]]</f>
        <v>660011204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661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0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661010005</v>
      </c>
      <c r="H9414" s="134">
        <f>Systematic[[#This Row],[SampleVariableLabel]]+100*Systematic[[#This Row],[State]]</f>
        <v>661010005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661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661010006</v>
      </c>
      <c r="H9415" s="134">
        <f>Systematic[[#This Row],[SampleVariableLabel]]+100*Systematic[[#This Row],[State]]</f>
        <v>661010106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661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(M.1)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661010001</v>
      </c>
      <c r="H9416" s="134">
        <f>Systematic[[#This Row],[SampleVariableLabel]]+100*Systematic[[#This Row],[State]]</f>
        <v>661010201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661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2Oct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661010002</v>
      </c>
      <c r="H9417" s="134">
        <f>Systematic[[#This Row],[SampleVariableLabel]]+100*Systematic[[#This Row],[State]]</f>
        <v>661010302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661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3M2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661010003</v>
      </c>
      <c r="H9418" s="134">
        <f>Systematic[[#This Row],[SampleVariableLabel]]+100*Systematic[[#This Row],[State]]</f>
        <v>661010403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661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M(c)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661010004</v>
      </c>
      <c r="H9419" s="134">
        <f>Systematic[[#This Row],[SampleVariableLabel]]+100*Systematic[[#This Row],[State]]</f>
        <v>661010504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661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4P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661010005</v>
      </c>
      <c r="H9420" s="134">
        <f>Systematic[[#This Row],[SampleVariableLabel]]+100*Systematic[[#This Row],[State]]</f>
        <v>661010605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661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5G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661010006</v>
      </c>
      <c r="H9421" s="134">
        <f>Systematic[[#This Row],[SampleVariableLabel]]+100*Systematic[[#This Row],[State]]</f>
        <v>661010706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661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6S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661010001</v>
      </c>
      <c r="H9422" s="134">
        <f>Systematic[[#This Row],[SampleVariableLabel]]+100*Systematic[[#This Row],[State]]</f>
        <v>661010801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661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7Gp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661010002</v>
      </c>
      <c r="H9423" s="134">
        <f>Systematic[[#This Row],[SampleVariableLabel]]+100*Systematic[[#This Row],[State]]</f>
        <v>661010902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661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8U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661010003</v>
      </c>
      <c r="H9424" s="134">
        <f>Systematic[[#This Row],[SampleVariableLabel]]+100*Systematic[[#This Row],[State]]</f>
        <v>661011003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661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9Rot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661010004</v>
      </c>
      <c r="H9425" s="134">
        <f>Systematic[[#This Row],[SampleVariableLabel]]+100*Systematic[[#This Row],[State]]</f>
        <v>661011104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661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10Ama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661010005</v>
      </c>
      <c r="H9426" s="134">
        <f>Systematic[[#This Row],[SampleVariableLabel]]+100*Systematic[[#This Row],[State]]</f>
        <v>661011205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662</v>
      </c>
      <c r="B9427" s="1">
        <f>IF(C9427=0,IF(B9426=Protocol!$V$20,1,B9426+1),B9426)</f>
        <v>1</v>
      </c>
      <c r="C9427" s="1">
        <f>IF(C9426+1=Protocol!$V$21,0,C9426+1)</f>
        <v>0</v>
      </c>
      <c r="D9427" s="1">
        <f t="shared" si="311"/>
        <v>6</v>
      </c>
      <c r="E9427" s="1" t="str">
        <f>INDEX(Protocol[Mark],MATCH(C9427,Protocol[Step],0))</f>
        <v>0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662010006</v>
      </c>
      <c r="H9427" s="134">
        <f>Systematic[[#This Row],[SampleVariableLabel]]+100*Systematic[[#This Row],[State]]</f>
        <v>662010006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662</v>
      </c>
      <c r="B9428" s="1">
        <f>IF(C9428=0,IF(B9427=Protocol!$V$20,1,B9427+1),B9427)</f>
        <v>1</v>
      </c>
      <c r="C9428" s="1">
        <f>IF(C9427+1=Protocol!$V$21,0,C9427+1)</f>
        <v>1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662010001</v>
      </c>
      <c r="H9428" s="134">
        <f>Systematic[[#This Row],[SampleVariableLabel]]+100*Systematic[[#This Row],[State]]</f>
        <v>662010101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662</v>
      </c>
      <c r="B9429" s="1">
        <f>IF(C9429=0,IF(B9428=Protocol!$V$20,1,B9428+1),B9428)</f>
        <v>1</v>
      </c>
      <c r="C9429" s="1">
        <f>IF(C9428+1=Protocol!$V$21,0,C9428+1)</f>
        <v>2</v>
      </c>
      <c r="D9429" s="1">
        <f t="shared" si="311"/>
        <v>2</v>
      </c>
      <c r="E9429" s="1" t="str">
        <f>INDEX(Protocol[Mark],MATCH(C9429,Protocol[Step],0))</f>
        <v>(M.1)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662010002</v>
      </c>
      <c r="H9429" s="134">
        <f>Systematic[[#This Row],[SampleVariableLabel]]+100*Systematic[[#This Row],[State]]</f>
        <v>662010202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662</v>
      </c>
      <c r="B9430" s="1">
        <f>IF(C9430=0,IF(B9429=Protocol!$V$20,1,B9429+1),B9429)</f>
        <v>1</v>
      </c>
      <c r="C9430" s="1">
        <f>IF(C9429+1=Protocol!$V$21,0,C9429+1)</f>
        <v>3</v>
      </c>
      <c r="D9430" s="1">
        <f t="shared" si="311"/>
        <v>3</v>
      </c>
      <c r="E9430" s="1" t="str">
        <f>INDEX(Protocol[Mark],MATCH(C9430,Protocol[Step],0))</f>
        <v>2Oct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662010003</v>
      </c>
      <c r="H9430" s="134">
        <f>Systematic[[#This Row],[SampleVariableLabel]]+100*Systematic[[#This Row],[State]]</f>
        <v>662010303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662</v>
      </c>
      <c r="B9431" s="1">
        <f>IF(C9431=0,IF(B9430=Protocol!$V$20,1,B9430+1),B9430)</f>
        <v>1</v>
      </c>
      <c r="C9431" s="1">
        <f>IF(C9430+1=Protocol!$V$21,0,C9430+1)</f>
        <v>4</v>
      </c>
      <c r="D9431" s="1">
        <f t="shared" si="311"/>
        <v>4</v>
      </c>
      <c r="E9431" s="1" t="str">
        <f>INDEX(Protocol[Mark],MATCH(C9431,Protocol[Step],0))</f>
        <v>3M2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662010004</v>
      </c>
      <c r="H9431" s="134">
        <f>Systematic[[#This Row],[SampleVariableLabel]]+100*Systematic[[#This Row],[State]]</f>
        <v>662010404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662</v>
      </c>
      <c r="B9432" s="1">
        <f>IF(C9432=0,IF(B9431=Protocol!$V$20,1,B9431+1),B9431)</f>
        <v>1</v>
      </c>
      <c r="C9432" s="1">
        <f>IF(C9431+1=Protocol!$V$21,0,C9431+1)</f>
        <v>5</v>
      </c>
      <c r="D9432" s="1">
        <f t="shared" si="311"/>
        <v>5</v>
      </c>
      <c r="E9432" s="1" t="str">
        <f>INDEX(Protocol[Mark],MATCH(C9432,Protocol[Step],0))</f>
        <v>M(c)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662010005</v>
      </c>
      <c r="H9432" s="134">
        <f>Systematic[[#This Row],[SampleVariableLabel]]+100*Systematic[[#This Row],[State]]</f>
        <v>662010505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662</v>
      </c>
      <c r="B9433" s="1">
        <f>IF(C9433=0,IF(B9432=Protocol!$V$20,1,B9432+1),B9432)</f>
        <v>1</v>
      </c>
      <c r="C9433" s="1">
        <f>IF(C9432+1=Protocol!$V$21,0,C9432+1)</f>
        <v>6</v>
      </c>
      <c r="D9433" s="1">
        <f t="shared" si="311"/>
        <v>6</v>
      </c>
      <c r="E9433" s="1" t="str">
        <f>INDEX(Protocol[Mark],MATCH(C9433,Protocol[Step],0))</f>
        <v>4P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662010006</v>
      </c>
      <c r="H9433" s="134">
        <f>Systematic[[#This Row],[SampleVariableLabel]]+100*Systematic[[#This Row],[State]]</f>
        <v>662010606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662</v>
      </c>
      <c r="B9434" s="1">
        <f>IF(C9434=0,IF(B9433=Protocol!$V$20,1,B9433+1),B9433)</f>
        <v>1</v>
      </c>
      <c r="C9434" s="1">
        <f>IF(C9433+1=Protocol!$V$21,0,C9433+1)</f>
        <v>7</v>
      </c>
      <c r="D9434" s="1">
        <f t="shared" si="311"/>
        <v>1</v>
      </c>
      <c r="E9434" s="1" t="str">
        <f>INDEX(Protocol[Mark],MATCH(C9434,Protocol[Step],0))</f>
        <v>5G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662010001</v>
      </c>
      <c r="H9434" s="134">
        <f>Systematic[[#This Row],[SampleVariableLabel]]+100*Systematic[[#This Row],[State]]</f>
        <v>662010701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662</v>
      </c>
      <c r="B9435" s="1">
        <f>IF(C9435=0,IF(B9434=Protocol!$V$20,1,B9434+1),B9434)</f>
        <v>1</v>
      </c>
      <c r="C9435" s="1">
        <f>IF(C9434+1=Protocol!$V$21,0,C9434+1)</f>
        <v>8</v>
      </c>
      <c r="D9435" s="1">
        <f t="shared" si="311"/>
        <v>2</v>
      </c>
      <c r="E9435" s="1" t="str">
        <f>INDEX(Protocol[Mark],MATCH(C9435,Protocol[Step],0))</f>
        <v>6S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662010002</v>
      </c>
      <c r="H9435" s="134">
        <f>Systematic[[#This Row],[SampleVariableLabel]]+100*Systematic[[#This Row],[State]]</f>
        <v>662010802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662</v>
      </c>
      <c r="B9436" s="1">
        <f>IF(C9436=0,IF(B9435=Protocol!$V$20,1,B9435+1),B9435)</f>
        <v>1</v>
      </c>
      <c r="C9436" s="1">
        <f>IF(C9435+1=Protocol!$V$21,0,C9435+1)</f>
        <v>9</v>
      </c>
      <c r="D9436" s="1">
        <f t="shared" si="311"/>
        <v>3</v>
      </c>
      <c r="E9436" s="1" t="str">
        <f>INDEX(Protocol[Mark],MATCH(C9436,Protocol[Step],0))</f>
        <v>7Gp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662010003</v>
      </c>
      <c r="H9436" s="134">
        <f>Systematic[[#This Row],[SampleVariableLabel]]+100*Systematic[[#This Row],[State]]</f>
        <v>662010903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662</v>
      </c>
      <c r="B9437" s="1">
        <f>IF(C9437=0,IF(B9436=Protocol!$V$20,1,B9436+1),B9436)</f>
        <v>1</v>
      </c>
      <c r="C9437" s="1">
        <f>IF(C9436+1=Protocol!$V$21,0,C9436+1)</f>
        <v>10</v>
      </c>
      <c r="D9437" s="1">
        <f t="shared" si="311"/>
        <v>4</v>
      </c>
      <c r="E9437" s="1" t="str">
        <f>INDEX(Protocol[Mark],MATCH(C9437,Protocol[Step],0))</f>
        <v>8U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662010004</v>
      </c>
      <c r="H9437" s="134">
        <f>Systematic[[#This Row],[SampleVariableLabel]]+100*Systematic[[#This Row],[State]]</f>
        <v>662011004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662</v>
      </c>
      <c r="B9438" s="1">
        <f>IF(C9438=0,IF(B9437=Protocol!$V$20,1,B9437+1),B9437)</f>
        <v>1</v>
      </c>
      <c r="C9438" s="1">
        <f>IF(C9437+1=Protocol!$V$21,0,C9437+1)</f>
        <v>11</v>
      </c>
      <c r="D9438" s="1">
        <f t="shared" si="311"/>
        <v>5</v>
      </c>
      <c r="E9438" s="1" t="str">
        <f>INDEX(Protocol[Mark],MATCH(C9438,Protocol[Step],0))</f>
        <v>9Rot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662010005</v>
      </c>
      <c r="H9438" s="134">
        <f>Systematic[[#This Row],[SampleVariableLabel]]+100*Systematic[[#This Row],[State]]</f>
        <v>662011105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662</v>
      </c>
      <c r="B9439" s="1">
        <f>IF(C9439=0,IF(B9438=Protocol!$V$20,1,B9438+1),B9438)</f>
        <v>1</v>
      </c>
      <c r="C9439" s="1">
        <f>IF(C9438+1=Protocol!$V$21,0,C9438+1)</f>
        <v>12</v>
      </c>
      <c r="D9439" s="1">
        <f t="shared" si="311"/>
        <v>6</v>
      </c>
      <c r="E9439" s="1" t="str">
        <f>INDEX(Protocol[Mark],MATCH(C9439,Protocol[Step],0))</f>
        <v>10Ama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662010006</v>
      </c>
      <c r="H9439" s="134">
        <f>Systematic[[#This Row],[SampleVariableLabel]]+100*Systematic[[#This Row],[State]]</f>
        <v>662011206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663</v>
      </c>
      <c r="B9440" s="1">
        <f>IF(C9440=0,IF(B9439=Protocol!$V$20,1,B9439+1),B9439)</f>
        <v>1</v>
      </c>
      <c r="C9440" s="1">
        <f>IF(C9439+1=Protocol!$V$21,0,C9439+1)</f>
        <v>0</v>
      </c>
      <c r="D9440" s="1">
        <f t="shared" si="311"/>
        <v>1</v>
      </c>
      <c r="E9440" s="1" t="str">
        <f>INDEX(Protocol[Mark],MATCH(C9440,Protocol[Step],0))</f>
        <v>0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663010001</v>
      </c>
      <c r="H9440" s="134">
        <f>Systematic[[#This Row],[SampleVariableLabel]]+100*Systematic[[#This Row],[State]]</f>
        <v>663010001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663</v>
      </c>
      <c r="B9441" s="1">
        <f>IF(C9441=0,IF(B9440=Protocol!$V$20,1,B9440+1),B9440)</f>
        <v>1</v>
      </c>
      <c r="C9441" s="1">
        <f>IF(C9440+1=Protocol!$V$21,0,C9440+1)</f>
        <v>1</v>
      </c>
      <c r="D9441" s="1">
        <f t="shared" si="311"/>
        <v>2</v>
      </c>
      <c r="E9441" s="1" t="str">
        <f>INDEX(Protocol[Mark],MATCH(C9441,Protocol[Step],0))</f>
        <v>1D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663010002</v>
      </c>
      <c r="H9441" s="134">
        <f>Systematic[[#This Row],[SampleVariableLabel]]+100*Systematic[[#This Row],[State]]</f>
        <v>663010102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663</v>
      </c>
      <c r="B9442" s="1">
        <f>IF(C9442=0,IF(B9441=Protocol!$V$20,1,B9441+1),B9441)</f>
        <v>1</v>
      </c>
      <c r="C9442" s="1">
        <f>IF(C9441+1=Protocol!$V$21,0,C9441+1)</f>
        <v>2</v>
      </c>
      <c r="D9442" s="1">
        <f t="shared" si="311"/>
        <v>3</v>
      </c>
      <c r="E9442" s="1" t="str">
        <f>INDEX(Protocol[Mark],MATCH(C9442,Protocol[Step],0))</f>
        <v>(M.1)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663010003</v>
      </c>
      <c r="H9442" s="134">
        <f>Systematic[[#This Row],[SampleVariableLabel]]+100*Systematic[[#This Row],[State]]</f>
        <v>663010203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663</v>
      </c>
      <c r="B9443" s="1">
        <f>IF(C9443=0,IF(B9442=Protocol!$V$20,1,B9442+1),B9442)</f>
        <v>1</v>
      </c>
      <c r="C9443" s="1">
        <f>IF(C9442+1=Protocol!$V$21,0,C9442+1)</f>
        <v>3</v>
      </c>
      <c r="D9443" s="1">
        <f t="shared" si="311"/>
        <v>4</v>
      </c>
      <c r="E9443" s="1" t="str">
        <f>INDEX(Protocol[Mark],MATCH(C9443,Protocol[Step],0))</f>
        <v>2Oct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663010004</v>
      </c>
      <c r="H9443" s="134">
        <f>Systematic[[#This Row],[SampleVariableLabel]]+100*Systematic[[#This Row],[State]]</f>
        <v>663010304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663</v>
      </c>
      <c r="B9444" s="1">
        <f>IF(C9444=0,IF(B9443=Protocol!$V$20,1,B9443+1),B9443)</f>
        <v>1</v>
      </c>
      <c r="C9444" s="1">
        <f>IF(C9443+1=Protocol!$V$21,0,C9443+1)</f>
        <v>4</v>
      </c>
      <c r="D9444" s="1">
        <f t="shared" si="311"/>
        <v>5</v>
      </c>
      <c r="E9444" s="1" t="str">
        <f>INDEX(Protocol[Mark],MATCH(C9444,Protocol[Step],0))</f>
        <v>3M2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663010005</v>
      </c>
      <c r="H9444" s="134">
        <f>Systematic[[#This Row],[SampleVariableLabel]]+100*Systematic[[#This Row],[State]]</f>
        <v>663010405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663</v>
      </c>
      <c r="B9445" s="1">
        <f>IF(C9445=0,IF(B9444=Protocol!$V$20,1,B9444+1),B9444)</f>
        <v>1</v>
      </c>
      <c r="C9445" s="1">
        <f>IF(C9444+1=Protocol!$V$21,0,C9444+1)</f>
        <v>5</v>
      </c>
      <c r="D9445" s="1">
        <f t="shared" si="311"/>
        <v>6</v>
      </c>
      <c r="E9445" s="1" t="str">
        <f>INDEX(Protocol[Mark],MATCH(C9445,Protocol[Step],0))</f>
        <v>M(c)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663010006</v>
      </c>
      <c r="H9445" s="134">
        <f>Systematic[[#This Row],[SampleVariableLabel]]+100*Systematic[[#This Row],[State]]</f>
        <v>663010506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663</v>
      </c>
      <c r="B9446" s="1">
        <f>IF(C9446=0,IF(B9445=Protocol!$V$20,1,B9445+1),B9445)</f>
        <v>1</v>
      </c>
      <c r="C9446" s="1">
        <f>IF(C9445+1=Protocol!$V$21,0,C9445+1)</f>
        <v>6</v>
      </c>
      <c r="D9446" s="1">
        <f t="shared" si="311"/>
        <v>1</v>
      </c>
      <c r="E9446" s="1" t="str">
        <f>INDEX(Protocol[Mark],MATCH(C9446,Protocol[Step],0))</f>
        <v>4P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663010001</v>
      </c>
      <c r="H9446" s="134">
        <f>Systematic[[#This Row],[SampleVariableLabel]]+100*Systematic[[#This Row],[State]]</f>
        <v>663010601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663</v>
      </c>
      <c r="B9447" s="1">
        <f>IF(C9447=0,IF(B9446=Protocol!$V$20,1,B9446+1),B9446)</f>
        <v>1</v>
      </c>
      <c r="C9447" s="1">
        <f>IF(C9446+1=Protocol!$V$21,0,C9446+1)</f>
        <v>7</v>
      </c>
      <c r="D9447" s="1">
        <f t="shared" si="311"/>
        <v>2</v>
      </c>
      <c r="E9447" s="1" t="str">
        <f>INDEX(Protocol[Mark],MATCH(C9447,Protocol[Step],0))</f>
        <v>5G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663010002</v>
      </c>
      <c r="H9447" s="134">
        <f>Systematic[[#This Row],[SampleVariableLabel]]+100*Systematic[[#This Row],[State]]</f>
        <v>663010702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663</v>
      </c>
      <c r="B9448" s="1">
        <f>IF(C9448=0,IF(B9447=Protocol!$V$20,1,B9447+1),B9447)</f>
        <v>1</v>
      </c>
      <c r="C9448" s="1">
        <f>IF(C9447+1=Protocol!$V$21,0,C9447+1)</f>
        <v>8</v>
      </c>
      <c r="D9448" s="1">
        <f t="shared" si="311"/>
        <v>3</v>
      </c>
      <c r="E9448" s="1" t="str">
        <f>INDEX(Protocol[Mark],MATCH(C9448,Protocol[Step],0))</f>
        <v>6S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663010003</v>
      </c>
      <c r="H9448" s="134">
        <f>Systematic[[#This Row],[SampleVariableLabel]]+100*Systematic[[#This Row],[State]]</f>
        <v>663010803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663</v>
      </c>
      <c r="B9449" s="1">
        <f>IF(C9449=0,IF(B9448=Protocol!$V$20,1,B9448+1),B9448)</f>
        <v>1</v>
      </c>
      <c r="C9449" s="1">
        <f>IF(C9448+1=Protocol!$V$21,0,C9448+1)</f>
        <v>9</v>
      </c>
      <c r="D9449" s="1">
        <f t="shared" si="311"/>
        <v>4</v>
      </c>
      <c r="E9449" s="1" t="str">
        <f>INDEX(Protocol[Mark],MATCH(C9449,Protocol[Step],0))</f>
        <v>7Gp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663010004</v>
      </c>
      <c r="H9449" s="134">
        <f>Systematic[[#This Row],[SampleVariableLabel]]+100*Systematic[[#This Row],[State]]</f>
        <v>663010904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663</v>
      </c>
      <c r="B9450" s="1">
        <f>IF(C9450=0,IF(B9449=Protocol!$V$20,1,B9449+1),B9449)</f>
        <v>1</v>
      </c>
      <c r="C9450" s="1">
        <f>IF(C9449+1=Protocol!$V$21,0,C9449+1)</f>
        <v>10</v>
      </c>
      <c r="D9450" s="1">
        <f t="shared" si="311"/>
        <v>5</v>
      </c>
      <c r="E9450" s="1" t="str">
        <f>INDEX(Protocol[Mark],MATCH(C9450,Protocol[Step],0))</f>
        <v>8U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663010005</v>
      </c>
      <c r="H9450" s="134">
        <f>Systematic[[#This Row],[SampleVariableLabel]]+100*Systematic[[#This Row],[State]]</f>
        <v>663011005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663</v>
      </c>
      <c r="B9451" s="1">
        <f>IF(C9451=0,IF(B9450=Protocol!$V$20,1,B9450+1),B9450)</f>
        <v>1</v>
      </c>
      <c r="C9451" s="1">
        <f>IF(C9450+1=Protocol!$V$21,0,C9450+1)</f>
        <v>11</v>
      </c>
      <c r="D9451" s="1">
        <f t="shared" si="311"/>
        <v>6</v>
      </c>
      <c r="E9451" s="1" t="str">
        <f>INDEX(Protocol[Mark],MATCH(C9451,Protocol[Step],0))</f>
        <v>9Rot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663010006</v>
      </c>
      <c r="H9451" s="134">
        <f>Systematic[[#This Row],[SampleVariableLabel]]+100*Systematic[[#This Row],[State]]</f>
        <v>663011106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663</v>
      </c>
      <c r="B9452" s="1">
        <f>IF(C9452=0,IF(B9451=Protocol!$V$20,1,B9451+1),B9451)</f>
        <v>1</v>
      </c>
      <c r="C9452" s="1">
        <f>IF(C9451+1=Protocol!$V$21,0,C9451+1)</f>
        <v>12</v>
      </c>
      <c r="D9452" s="1">
        <f t="shared" si="311"/>
        <v>1</v>
      </c>
      <c r="E9452" s="1" t="str">
        <f>INDEX(Protocol[Mark],MATCH(C9452,Protocol[Step],0))</f>
        <v>10Ama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663010001</v>
      </c>
      <c r="H9452" s="134">
        <f>Systematic[[#This Row],[SampleVariableLabel]]+100*Systematic[[#This Row],[State]]</f>
        <v>663011201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664</v>
      </c>
      <c r="B9453" s="1">
        <f>IF(C9453=0,IF(B9452=Protocol!$V$20,1,B9452+1),B9452)</f>
        <v>1</v>
      </c>
      <c r="C9453" s="1">
        <f>IF(C9452+1=Protocol!$V$21,0,C9452+1)</f>
        <v>0</v>
      </c>
      <c r="D9453" s="1">
        <f t="shared" si="311"/>
        <v>2</v>
      </c>
      <c r="E9453" s="1" t="str">
        <f>INDEX(Protocol[Mark],MATCH(C9453,Protocol[Step],0))</f>
        <v>0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664010002</v>
      </c>
      <c r="H9453" s="134">
        <f>Systematic[[#This Row],[SampleVariableLabel]]+100*Systematic[[#This Row],[State]]</f>
        <v>664010002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664</v>
      </c>
      <c r="B9454" s="1">
        <f>IF(C9454=0,IF(B9453=Protocol!$V$20,1,B9453+1),B9453)</f>
        <v>1</v>
      </c>
      <c r="C9454" s="1">
        <f>IF(C9453+1=Protocol!$V$21,0,C9453+1)</f>
        <v>1</v>
      </c>
      <c r="D9454" s="1">
        <f t="shared" si="311"/>
        <v>3</v>
      </c>
      <c r="E9454" s="1" t="str">
        <f>INDEX(Protocol[Mark],MATCH(C9454,Protocol[Step],0))</f>
        <v>1D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664010003</v>
      </c>
      <c r="H9454" s="134">
        <f>Systematic[[#This Row],[SampleVariableLabel]]+100*Systematic[[#This Row],[State]]</f>
        <v>664010103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664</v>
      </c>
      <c r="B9455" s="1">
        <f>IF(C9455=0,IF(B9454=Protocol!$V$20,1,B9454+1),B9454)</f>
        <v>1</v>
      </c>
      <c r="C9455" s="1">
        <f>IF(C9454+1=Protocol!$V$21,0,C9454+1)</f>
        <v>2</v>
      </c>
      <c r="D9455" s="1">
        <f t="shared" si="311"/>
        <v>4</v>
      </c>
      <c r="E9455" s="1" t="str">
        <f>INDEX(Protocol[Mark],MATCH(C9455,Protocol[Step],0))</f>
        <v>(M.1)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664010004</v>
      </c>
      <c r="H9455" s="134">
        <f>Systematic[[#This Row],[SampleVariableLabel]]+100*Systematic[[#This Row],[State]]</f>
        <v>664010204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664</v>
      </c>
      <c r="B9456" s="1">
        <f>IF(C9456=0,IF(B9455=Protocol!$V$20,1,B9455+1),B9455)</f>
        <v>1</v>
      </c>
      <c r="C9456" s="1">
        <f>IF(C9455+1=Protocol!$V$21,0,C9455+1)</f>
        <v>3</v>
      </c>
      <c r="D9456" s="1">
        <f t="shared" si="311"/>
        <v>5</v>
      </c>
      <c r="E9456" s="1" t="str">
        <f>INDEX(Protocol[Mark],MATCH(C9456,Protocol[Step],0))</f>
        <v>2Oct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664010005</v>
      </c>
      <c r="H9456" s="134">
        <f>Systematic[[#This Row],[SampleVariableLabel]]+100*Systematic[[#This Row],[State]]</f>
        <v>664010305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664</v>
      </c>
      <c r="B9457" s="1">
        <f>IF(C9457=0,IF(B9456=Protocol!$V$20,1,B9456+1),B9456)</f>
        <v>1</v>
      </c>
      <c r="C9457" s="1">
        <f>IF(C9456+1=Protocol!$V$21,0,C9456+1)</f>
        <v>4</v>
      </c>
      <c r="D9457" s="1">
        <f t="shared" si="311"/>
        <v>6</v>
      </c>
      <c r="E9457" s="1" t="str">
        <f>INDEX(Protocol[Mark],MATCH(C9457,Protocol[Step],0))</f>
        <v>3M2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664010006</v>
      </c>
      <c r="H9457" s="134">
        <f>Systematic[[#This Row],[SampleVariableLabel]]+100*Systematic[[#This Row],[State]]</f>
        <v>664010406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664</v>
      </c>
      <c r="B9458" s="1">
        <f>IF(C9458=0,IF(B9457=Protocol!$V$20,1,B9457+1),B9457)</f>
        <v>1</v>
      </c>
      <c r="C9458" s="1">
        <f>IF(C9457+1=Protocol!$V$21,0,C9457+1)</f>
        <v>5</v>
      </c>
      <c r="D9458" s="1">
        <f t="shared" si="311"/>
        <v>1</v>
      </c>
      <c r="E9458" s="1" t="str">
        <f>INDEX(Protocol[Mark],MATCH(C9458,Protocol[Step],0))</f>
        <v>M(c)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664010001</v>
      </c>
      <c r="H9458" s="134">
        <f>Systematic[[#This Row],[SampleVariableLabel]]+100*Systematic[[#This Row],[State]]</f>
        <v>664010501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664</v>
      </c>
      <c r="B9459" s="1">
        <f>IF(C9459=0,IF(B9458=Protocol!$V$20,1,B9458+1),B9458)</f>
        <v>1</v>
      </c>
      <c r="C9459" s="1">
        <f>IF(C9458+1=Protocol!$V$21,0,C9458+1)</f>
        <v>6</v>
      </c>
      <c r="D9459" s="1">
        <f t="shared" si="311"/>
        <v>2</v>
      </c>
      <c r="E9459" s="1" t="str">
        <f>INDEX(Protocol[Mark],MATCH(C9459,Protocol[Step],0))</f>
        <v>4P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664010002</v>
      </c>
      <c r="H9459" s="134">
        <f>Systematic[[#This Row],[SampleVariableLabel]]+100*Systematic[[#This Row],[State]]</f>
        <v>664010602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664</v>
      </c>
      <c r="B9460" s="1">
        <f>IF(C9460=0,IF(B9459=Protocol!$V$20,1,B9459+1),B9459)</f>
        <v>1</v>
      </c>
      <c r="C9460" s="1">
        <f>IF(C9459+1=Protocol!$V$21,0,C9459+1)</f>
        <v>7</v>
      </c>
      <c r="D9460" s="1">
        <f t="shared" si="311"/>
        <v>3</v>
      </c>
      <c r="E9460" s="1" t="str">
        <f>INDEX(Protocol[Mark],MATCH(C9460,Protocol[Step],0))</f>
        <v>5G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664010003</v>
      </c>
      <c r="H9460" s="134">
        <f>Systematic[[#This Row],[SampleVariableLabel]]+100*Systematic[[#This Row],[State]]</f>
        <v>664010703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664</v>
      </c>
      <c r="B9461" s="1">
        <f>IF(C9461=0,IF(B9460=Protocol!$V$20,1,B9460+1),B9460)</f>
        <v>1</v>
      </c>
      <c r="C9461" s="1">
        <f>IF(C9460+1=Protocol!$V$21,0,C9460+1)</f>
        <v>8</v>
      </c>
      <c r="D9461" s="1">
        <f t="shared" si="311"/>
        <v>4</v>
      </c>
      <c r="E9461" s="1" t="str">
        <f>INDEX(Protocol[Mark],MATCH(C9461,Protocol[Step],0))</f>
        <v>6S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664010004</v>
      </c>
      <c r="H9461" s="134">
        <f>Systematic[[#This Row],[SampleVariableLabel]]+100*Systematic[[#This Row],[State]]</f>
        <v>664010804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664</v>
      </c>
      <c r="B9462" s="1">
        <f>IF(C9462=0,IF(B9461=Protocol!$V$20,1,B9461+1),B9461)</f>
        <v>1</v>
      </c>
      <c r="C9462" s="1">
        <f>IF(C9461+1=Protocol!$V$21,0,C9461+1)</f>
        <v>9</v>
      </c>
      <c r="D9462" s="1">
        <f t="shared" si="311"/>
        <v>5</v>
      </c>
      <c r="E9462" s="1" t="str">
        <f>INDEX(Protocol[Mark],MATCH(C9462,Protocol[Step],0))</f>
        <v>7Gp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664010005</v>
      </c>
      <c r="H9462" s="134">
        <f>Systematic[[#This Row],[SampleVariableLabel]]+100*Systematic[[#This Row],[State]]</f>
        <v>664010905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664</v>
      </c>
      <c r="B9463" s="1">
        <f>IF(C9463=0,IF(B9462=Protocol!$V$20,1,B9462+1),B9462)</f>
        <v>1</v>
      </c>
      <c r="C9463" s="1">
        <f>IF(C9462+1=Protocol!$V$21,0,C9462+1)</f>
        <v>10</v>
      </c>
      <c r="D9463" s="1">
        <f t="shared" si="311"/>
        <v>6</v>
      </c>
      <c r="E9463" s="1" t="str">
        <f>INDEX(Protocol[Mark],MATCH(C9463,Protocol[Step],0))</f>
        <v>8U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664010006</v>
      </c>
      <c r="H9463" s="134">
        <f>Systematic[[#This Row],[SampleVariableLabel]]+100*Systematic[[#This Row],[State]]</f>
        <v>664011006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664</v>
      </c>
      <c r="B9464" s="1">
        <f>IF(C9464=0,IF(B9463=Protocol!$V$20,1,B9463+1),B9463)</f>
        <v>1</v>
      </c>
      <c r="C9464" s="1">
        <f>IF(C9463+1=Protocol!$V$21,0,C9463+1)</f>
        <v>11</v>
      </c>
      <c r="D9464" s="1">
        <f t="shared" si="311"/>
        <v>1</v>
      </c>
      <c r="E9464" s="1" t="str">
        <f>INDEX(Protocol[Mark],MATCH(C9464,Protocol[Step],0))</f>
        <v>9Rot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664010001</v>
      </c>
      <c r="H9464" s="134">
        <f>Systematic[[#This Row],[SampleVariableLabel]]+100*Systematic[[#This Row],[State]]</f>
        <v>664011101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664</v>
      </c>
      <c r="B9465" s="1">
        <f>IF(C9465=0,IF(B9464=Protocol!$V$20,1,B9464+1),B9464)</f>
        <v>1</v>
      </c>
      <c r="C9465" s="1">
        <f>IF(C9464+1=Protocol!$V$21,0,C9464+1)</f>
        <v>12</v>
      </c>
      <c r="D9465" s="1">
        <f t="shared" si="311"/>
        <v>2</v>
      </c>
      <c r="E9465" s="1" t="str">
        <f>INDEX(Protocol[Mark],MATCH(C9465,Protocol[Step],0))</f>
        <v>10Ama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664010002</v>
      </c>
      <c r="H9465" s="134">
        <f>Systematic[[#This Row],[SampleVariableLabel]]+100*Systematic[[#This Row],[State]]</f>
        <v>664011202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665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0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665010003</v>
      </c>
      <c r="H9466" s="134">
        <f>Systematic[[#This Row],[SampleVariableLabel]]+100*Systematic[[#This Row],[State]]</f>
        <v>665010003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665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1D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665010004</v>
      </c>
      <c r="H9467" s="134">
        <f>Systematic[[#This Row],[SampleVariableLabel]]+100*Systematic[[#This Row],[State]]</f>
        <v>665010104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665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(M.1)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665010005</v>
      </c>
      <c r="H9468" s="134">
        <f>Systematic[[#This Row],[SampleVariableLabel]]+100*Systematic[[#This Row],[State]]</f>
        <v>665010205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665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2Oct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665010006</v>
      </c>
      <c r="H9469" s="134">
        <f>Systematic[[#This Row],[SampleVariableLabel]]+100*Systematic[[#This Row],[State]]</f>
        <v>665010306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665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3M2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665010001</v>
      </c>
      <c r="H9470" s="134">
        <f>Systematic[[#This Row],[SampleVariableLabel]]+100*Systematic[[#This Row],[State]]</f>
        <v>665010401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665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M(c)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665010002</v>
      </c>
      <c r="H9471" s="134">
        <f>Systematic[[#This Row],[SampleVariableLabel]]+100*Systematic[[#This Row],[State]]</f>
        <v>665010502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665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4P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665010003</v>
      </c>
      <c r="H9472" s="134">
        <f>Systematic[[#This Row],[SampleVariableLabel]]+100*Systematic[[#This Row],[State]]</f>
        <v>665010603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665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5G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665010004</v>
      </c>
      <c r="H9473" s="134">
        <f>Systematic[[#This Row],[SampleVariableLabel]]+100*Systematic[[#This Row],[State]]</f>
        <v>665010704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665</v>
      </c>
      <c r="B9474" s="1">
        <f>IF(C9474=0,IF(B9473=Protocol!$V$20,1,B9473+1),B9473)</f>
        <v>1</v>
      </c>
      <c r="C9474" s="1">
        <f>IF(C9473+1=Protocol!$V$21,0,C9473+1)</f>
        <v>8</v>
      </c>
      <c r="D9474" s="1">
        <f t="shared" si="311"/>
        <v>5</v>
      </c>
      <c r="E9474" s="1" t="str">
        <f>INDEX(Protocol[Mark],MATCH(C9474,Protocol[Step],0))</f>
        <v>6S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665010005</v>
      </c>
      <c r="H9474" s="134">
        <f>Systematic[[#This Row],[SampleVariableLabel]]+100*Systematic[[#This Row],[State]]</f>
        <v>665010805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665</v>
      </c>
      <c r="B9475" s="1">
        <f>IF(C9475=0,IF(B9474=Protocol!$V$20,1,B9474+1),B9474)</f>
        <v>1</v>
      </c>
      <c r="C9475" s="1">
        <f>IF(C9474+1=Protocol!$V$21,0,C9474+1)</f>
        <v>9</v>
      </c>
      <c r="D9475" s="1">
        <f t="shared" ref="D9475:D9538" si="313">IF(D9474=nVariables,1,D9474+1)</f>
        <v>6</v>
      </c>
      <c r="E9475" s="1" t="str">
        <f>INDEX(Protocol[Mark],MATCH(C9475,Protocol[Step],0))</f>
        <v>7Gp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665010006</v>
      </c>
      <c r="H9475" s="134">
        <f>Systematic[[#This Row],[SampleVariableLabel]]+100*Systematic[[#This Row],[State]]</f>
        <v>665010906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665</v>
      </c>
      <c r="B9476" s="1">
        <f>IF(C9476=0,IF(B9475=Protocol!$V$20,1,B9475+1),B9475)</f>
        <v>1</v>
      </c>
      <c r="C9476" s="1">
        <f>IF(C9475+1=Protocol!$V$21,0,C9475+1)</f>
        <v>10</v>
      </c>
      <c r="D9476" s="1">
        <f t="shared" si="313"/>
        <v>1</v>
      </c>
      <c r="E9476" s="1" t="str">
        <f>INDEX(Protocol[Mark],MATCH(C9476,Protocol[Step],0))</f>
        <v>8U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665010001</v>
      </c>
      <c r="H9476" s="134">
        <f>Systematic[[#This Row],[SampleVariableLabel]]+100*Systematic[[#This Row],[State]]</f>
        <v>665011001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665</v>
      </c>
      <c r="B9477" s="1">
        <f>IF(C9477=0,IF(B9476=Protocol!$V$20,1,B9476+1),B9476)</f>
        <v>1</v>
      </c>
      <c r="C9477" s="1">
        <f>IF(C9476+1=Protocol!$V$21,0,C9476+1)</f>
        <v>11</v>
      </c>
      <c r="D9477" s="1">
        <f t="shared" si="313"/>
        <v>2</v>
      </c>
      <c r="E9477" s="1" t="str">
        <f>INDEX(Protocol[Mark],MATCH(C9477,Protocol[Step],0))</f>
        <v>9Rot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665010002</v>
      </c>
      <c r="H9477" s="134">
        <f>Systematic[[#This Row],[SampleVariableLabel]]+100*Systematic[[#This Row],[State]]</f>
        <v>665011102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665</v>
      </c>
      <c r="B9478" s="1">
        <f>IF(C9478=0,IF(B9477=Protocol!$V$20,1,B9477+1),B9477)</f>
        <v>1</v>
      </c>
      <c r="C9478" s="1">
        <f>IF(C9477+1=Protocol!$V$21,0,C9477+1)</f>
        <v>12</v>
      </c>
      <c r="D9478" s="1">
        <f t="shared" si="313"/>
        <v>3</v>
      </c>
      <c r="E9478" s="1" t="str">
        <f>INDEX(Protocol[Mark],MATCH(C9478,Protocol[Step],0))</f>
        <v>10Ama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665010003</v>
      </c>
      <c r="H9478" s="134">
        <f>Systematic[[#This Row],[SampleVariableLabel]]+100*Systematic[[#This Row],[State]]</f>
        <v>665011203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666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0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666010004</v>
      </c>
      <c r="H9479" s="134">
        <f>Systematic[[#This Row],[SampleVariableLabel]]+100*Systematic[[#This Row],[State]]</f>
        <v>666010004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666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1D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666010005</v>
      </c>
      <c r="H9480" s="134">
        <f>Systematic[[#This Row],[SampleVariableLabel]]+100*Systematic[[#This Row],[State]]</f>
        <v>666010105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666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(M.1)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666010006</v>
      </c>
      <c r="H9481" s="134">
        <f>Systematic[[#This Row],[SampleVariableLabel]]+100*Systematic[[#This Row],[State]]</f>
        <v>666010206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666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2Oct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666010001</v>
      </c>
      <c r="H9482" s="134">
        <f>Systematic[[#This Row],[SampleVariableLabel]]+100*Systematic[[#This Row],[State]]</f>
        <v>666010301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666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3M2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666010002</v>
      </c>
      <c r="H9483" s="134">
        <f>Systematic[[#This Row],[SampleVariableLabel]]+100*Systematic[[#This Row],[State]]</f>
        <v>666010402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666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M(c)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666010003</v>
      </c>
      <c r="H9484" s="134">
        <f>Systematic[[#This Row],[SampleVariableLabel]]+100*Systematic[[#This Row],[State]]</f>
        <v>666010503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666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4P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666010004</v>
      </c>
      <c r="H9485" s="134">
        <f>Systematic[[#This Row],[SampleVariableLabel]]+100*Systematic[[#This Row],[State]]</f>
        <v>666010604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666</v>
      </c>
      <c r="B9486" s="1">
        <f>IF(C9486=0,IF(B9485=Protocol!$V$20,1,B9485+1),B9485)</f>
        <v>1</v>
      </c>
      <c r="C9486" s="1">
        <f>IF(C9485+1=Protocol!$V$21,0,C9485+1)</f>
        <v>7</v>
      </c>
      <c r="D9486" s="1">
        <f t="shared" si="313"/>
        <v>5</v>
      </c>
      <c r="E9486" s="1" t="str">
        <f>INDEX(Protocol[Mark],MATCH(C9486,Protocol[Step],0))</f>
        <v>5G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666010005</v>
      </c>
      <c r="H9486" s="134">
        <f>Systematic[[#This Row],[SampleVariableLabel]]+100*Systematic[[#This Row],[State]]</f>
        <v>666010705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666</v>
      </c>
      <c r="B9487" s="1">
        <f>IF(C9487=0,IF(B9486=Protocol!$V$20,1,B9486+1),B9486)</f>
        <v>1</v>
      </c>
      <c r="C9487" s="1">
        <f>IF(C9486+1=Protocol!$V$21,0,C9486+1)</f>
        <v>8</v>
      </c>
      <c r="D9487" s="1">
        <f t="shared" si="313"/>
        <v>6</v>
      </c>
      <c r="E9487" s="1" t="str">
        <f>INDEX(Protocol[Mark],MATCH(C9487,Protocol[Step],0))</f>
        <v>6S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666010006</v>
      </c>
      <c r="H9487" s="134">
        <f>Systematic[[#This Row],[SampleVariableLabel]]+100*Systematic[[#This Row],[State]]</f>
        <v>666010806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666</v>
      </c>
      <c r="B9488" s="1">
        <f>IF(C9488=0,IF(B9487=Protocol!$V$20,1,B9487+1),B9487)</f>
        <v>1</v>
      </c>
      <c r="C9488" s="1">
        <f>IF(C9487+1=Protocol!$V$21,0,C9487+1)</f>
        <v>9</v>
      </c>
      <c r="D9488" s="1">
        <f t="shared" si="313"/>
        <v>1</v>
      </c>
      <c r="E9488" s="1" t="str">
        <f>INDEX(Protocol[Mark],MATCH(C9488,Protocol[Step],0))</f>
        <v>7Gp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666010001</v>
      </c>
      <c r="H9488" s="134">
        <f>Systematic[[#This Row],[SampleVariableLabel]]+100*Systematic[[#This Row],[State]]</f>
        <v>666010901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666</v>
      </c>
      <c r="B9489" s="1">
        <f>IF(C9489=0,IF(B9488=Protocol!$V$20,1,B9488+1),B9488)</f>
        <v>1</v>
      </c>
      <c r="C9489" s="1">
        <f>IF(C9488+1=Protocol!$V$21,0,C9488+1)</f>
        <v>10</v>
      </c>
      <c r="D9489" s="1">
        <f t="shared" si="313"/>
        <v>2</v>
      </c>
      <c r="E9489" s="1" t="str">
        <f>INDEX(Protocol[Mark],MATCH(C9489,Protocol[Step],0))</f>
        <v>8U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666010002</v>
      </c>
      <c r="H9489" s="134">
        <f>Systematic[[#This Row],[SampleVariableLabel]]+100*Systematic[[#This Row],[State]]</f>
        <v>666011002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666</v>
      </c>
      <c r="B9490" s="1">
        <f>IF(C9490=0,IF(B9489=Protocol!$V$20,1,B9489+1),B9489)</f>
        <v>1</v>
      </c>
      <c r="C9490" s="1">
        <f>IF(C9489+1=Protocol!$V$21,0,C9489+1)</f>
        <v>11</v>
      </c>
      <c r="D9490" s="1">
        <f t="shared" si="313"/>
        <v>3</v>
      </c>
      <c r="E9490" s="1" t="str">
        <f>INDEX(Protocol[Mark],MATCH(C9490,Protocol[Step],0))</f>
        <v>9Rot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666010003</v>
      </c>
      <c r="H9490" s="134">
        <f>Systematic[[#This Row],[SampleVariableLabel]]+100*Systematic[[#This Row],[State]]</f>
        <v>666011103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666</v>
      </c>
      <c r="B9491" s="1">
        <f>IF(C9491=0,IF(B9490=Protocol!$V$20,1,B9490+1),B9490)</f>
        <v>1</v>
      </c>
      <c r="C9491" s="1">
        <f>IF(C9490+1=Protocol!$V$21,0,C9490+1)</f>
        <v>12</v>
      </c>
      <c r="D9491" s="1">
        <f t="shared" si="313"/>
        <v>4</v>
      </c>
      <c r="E9491" s="1" t="str">
        <f>INDEX(Protocol[Mark],MATCH(C9491,Protocol[Step],0))</f>
        <v>10Ama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666010004</v>
      </c>
      <c r="H9491" s="134">
        <f>Systematic[[#This Row],[SampleVariableLabel]]+100*Systematic[[#This Row],[State]]</f>
        <v>666011204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667</v>
      </c>
      <c r="B9492" s="1">
        <f>IF(C9492=0,IF(B9491=Protocol!$V$20,1,B9491+1),B9491)</f>
        <v>1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0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667010005</v>
      </c>
      <c r="H9492" s="134">
        <f>Systematic[[#This Row],[SampleVariableLabel]]+100*Systematic[[#This Row],[State]]</f>
        <v>667010005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667</v>
      </c>
      <c r="B9493" s="1">
        <f>IF(C9493=0,IF(B9492=Protocol!$V$20,1,B9492+1),B9492)</f>
        <v>1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1D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667010006</v>
      </c>
      <c r="H9493" s="134">
        <f>Systematic[[#This Row],[SampleVariableLabel]]+100*Systematic[[#This Row],[State]]</f>
        <v>667010106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667</v>
      </c>
      <c r="B9494" s="1">
        <f>IF(C9494=0,IF(B9493=Protocol!$V$20,1,B9493+1),B9493)</f>
        <v>1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(M.1)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667010001</v>
      </c>
      <c r="H9494" s="134">
        <f>Systematic[[#This Row],[SampleVariableLabel]]+100*Systematic[[#This Row],[State]]</f>
        <v>667010201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667</v>
      </c>
      <c r="B9495" s="1">
        <f>IF(C9495=0,IF(B9494=Protocol!$V$20,1,B9494+1),B9494)</f>
        <v>1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2Oct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667010002</v>
      </c>
      <c r="H9495" s="134">
        <f>Systematic[[#This Row],[SampleVariableLabel]]+100*Systematic[[#This Row],[State]]</f>
        <v>667010302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667</v>
      </c>
      <c r="B9496" s="1">
        <f>IF(C9496=0,IF(B9495=Protocol!$V$20,1,B9495+1),B9495)</f>
        <v>1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3M2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667010003</v>
      </c>
      <c r="H9496" s="134">
        <f>Systematic[[#This Row],[SampleVariableLabel]]+100*Systematic[[#This Row],[State]]</f>
        <v>667010403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667</v>
      </c>
      <c r="B9497" s="1">
        <f>IF(C9497=0,IF(B9496=Protocol!$V$20,1,B9496+1),B9496)</f>
        <v>1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M(c)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667010004</v>
      </c>
      <c r="H9497" s="134">
        <f>Systematic[[#This Row],[SampleVariableLabel]]+100*Systematic[[#This Row],[State]]</f>
        <v>667010504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667</v>
      </c>
      <c r="B9498" s="1">
        <f>IF(C9498=0,IF(B9497=Protocol!$V$20,1,B9497+1),B9497)</f>
        <v>1</v>
      </c>
      <c r="C9498" s="1">
        <f>IF(C9497+1=Protocol!$V$21,0,C9497+1)</f>
        <v>6</v>
      </c>
      <c r="D9498" s="1">
        <f t="shared" si="313"/>
        <v>5</v>
      </c>
      <c r="E9498" s="1" t="str">
        <f>INDEX(Protocol[Mark],MATCH(C9498,Protocol[Step],0))</f>
        <v>4P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667010005</v>
      </c>
      <c r="H9498" s="134">
        <f>Systematic[[#This Row],[SampleVariableLabel]]+100*Systematic[[#This Row],[State]]</f>
        <v>667010605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667</v>
      </c>
      <c r="B9499" s="1">
        <f>IF(C9499=0,IF(B9498=Protocol!$V$20,1,B9498+1),B9498)</f>
        <v>1</v>
      </c>
      <c r="C9499" s="1">
        <f>IF(C9498+1=Protocol!$V$21,0,C9498+1)</f>
        <v>7</v>
      </c>
      <c r="D9499" s="1">
        <f t="shared" si="313"/>
        <v>6</v>
      </c>
      <c r="E9499" s="1" t="str">
        <f>INDEX(Protocol[Mark],MATCH(C9499,Protocol[Step],0))</f>
        <v>5G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667010006</v>
      </c>
      <c r="H9499" s="134">
        <f>Systematic[[#This Row],[SampleVariableLabel]]+100*Systematic[[#This Row],[State]]</f>
        <v>667010706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667</v>
      </c>
      <c r="B9500" s="1">
        <f>IF(C9500=0,IF(B9499=Protocol!$V$20,1,B9499+1),B9499)</f>
        <v>1</v>
      </c>
      <c r="C9500" s="1">
        <f>IF(C9499+1=Protocol!$V$21,0,C9499+1)</f>
        <v>8</v>
      </c>
      <c r="D9500" s="1">
        <f t="shared" si="313"/>
        <v>1</v>
      </c>
      <c r="E9500" s="1" t="str">
        <f>INDEX(Protocol[Mark],MATCH(C9500,Protocol[Step],0))</f>
        <v>6S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667010001</v>
      </c>
      <c r="H9500" s="134">
        <f>Systematic[[#This Row],[SampleVariableLabel]]+100*Systematic[[#This Row],[State]]</f>
        <v>667010801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667</v>
      </c>
      <c r="B9501" s="1">
        <f>IF(C9501=0,IF(B9500=Protocol!$V$20,1,B9500+1),B9500)</f>
        <v>1</v>
      </c>
      <c r="C9501" s="1">
        <f>IF(C9500+1=Protocol!$V$21,0,C9500+1)</f>
        <v>9</v>
      </c>
      <c r="D9501" s="1">
        <f t="shared" si="313"/>
        <v>2</v>
      </c>
      <c r="E9501" s="1" t="str">
        <f>INDEX(Protocol[Mark],MATCH(C9501,Protocol[Step],0))</f>
        <v>7Gp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667010002</v>
      </c>
      <c r="H9501" s="134">
        <f>Systematic[[#This Row],[SampleVariableLabel]]+100*Systematic[[#This Row],[State]]</f>
        <v>667010902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667</v>
      </c>
      <c r="B9502" s="1">
        <f>IF(C9502=0,IF(B9501=Protocol!$V$20,1,B9501+1),B9501)</f>
        <v>1</v>
      </c>
      <c r="C9502" s="1">
        <f>IF(C9501+1=Protocol!$V$21,0,C9501+1)</f>
        <v>10</v>
      </c>
      <c r="D9502" s="1">
        <f t="shared" si="313"/>
        <v>3</v>
      </c>
      <c r="E9502" s="1" t="str">
        <f>INDEX(Protocol[Mark],MATCH(C9502,Protocol[Step],0))</f>
        <v>8U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667010003</v>
      </c>
      <c r="H9502" s="134">
        <f>Systematic[[#This Row],[SampleVariableLabel]]+100*Systematic[[#This Row],[State]]</f>
        <v>667011003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667</v>
      </c>
      <c r="B9503" s="1">
        <f>IF(C9503=0,IF(B9502=Protocol!$V$20,1,B9502+1),B9502)</f>
        <v>1</v>
      </c>
      <c r="C9503" s="1">
        <f>IF(C9502+1=Protocol!$V$21,0,C9502+1)</f>
        <v>11</v>
      </c>
      <c r="D9503" s="1">
        <f t="shared" si="313"/>
        <v>4</v>
      </c>
      <c r="E9503" s="1" t="str">
        <f>INDEX(Protocol[Mark],MATCH(C9503,Protocol[Step],0))</f>
        <v>9Rot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667010004</v>
      </c>
      <c r="H9503" s="134">
        <f>Systematic[[#This Row],[SampleVariableLabel]]+100*Systematic[[#This Row],[State]]</f>
        <v>667011104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667</v>
      </c>
      <c r="B9504" s="1">
        <f>IF(C9504=0,IF(B9503=Protocol!$V$20,1,B9503+1),B9503)</f>
        <v>1</v>
      </c>
      <c r="C9504" s="1">
        <f>IF(C9503+1=Protocol!$V$21,0,C9503+1)</f>
        <v>12</v>
      </c>
      <c r="D9504" s="1">
        <f t="shared" si="313"/>
        <v>5</v>
      </c>
      <c r="E9504" s="1" t="str">
        <f>INDEX(Protocol[Mark],MATCH(C9504,Protocol[Step],0))</f>
        <v>10Ama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667010005</v>
      </c>
      <c r="H9504" s="134">
        <f>Systematic[[#This Row],[SampleVariableLabel]]+100*Systematic[[#This Row],[State]]</f>
        <v>667011205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668</v>
      </c>
      <c r="B9505" s="1">
        <f>IF(C9505=0,IF(B9504=Protocol!$V$20,1,B9504+1),B9504)</f>
        <v>1</v>
      </c>
      <c r="C9505" s="1">
        <f>IF(C9504+1=Protocol!$V$21,0,C9504+1)</f>
        <v>0</v>
      </c>
      <c r="D9505" s="1">
        <f t="shared" si="313"/>
        <v>6</v>
      </c>
      <c r="E9505" s="1" t="str">
        <f>INDEX(Protocol[Mark],MATCH(C9505,Protocol[Step],0))</f>
        <v>0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668010006</v>
      </c>
      <c r="H9505" s="134">
        <f>Systematic[[#This Row],[SampleVariableLabel]]+100*Systematic[[#This Row],[State]]</f>
        <v>668010006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668</v>
      </c>
      <c r="B9506" s="1">
        <f>IF(C9506=0,IF(B9505=Protocol!$V$20,1,B9505+1),B9505)</f>
        <v>1</v>
      </c>
      <c r="C9506" s="1">
        <f>IF(C9505+1=Protocol!$V$21,0,C9505+1)</f>
        <v>1</v>
      </c>
      <c r="D9506" s="1">
        <f t="shared" si="313"/>
        <v>1</v>
      </c>
      <c r="E9506" s="1" t="str">
        <f>INDEX(Protocol[Mark],MATCH(C9506,Protocol[Step],0))</f>
        <v>1D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668010001</v>
      </c>
      <c r="H9506" s="134">
        <f>Systematic[[#This Row],[SampleVariableLabel]]+100*Systematic[[#This Row],[State]]</f>
        <v>668010101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668</v>
      </c>
      <c r="B9507" s="1">
        <f>IF(C9507=0,IF(B9506=Protocol!$V$20,1,B9506+1),B9506)</f>
        <v>1</v>
      </c>
      <c r="C9507" s="1">
        <f>IF(C9506+1=Protocol!$V$21,0,C9506+1)</f>
        <v>2</v>
      </c>
      <c r="D9507" s="1">
        <f t="shared" si="313"/>
        <v>2</v>
      </c>
      <c r="E9507" s="1" t="str">
        <f>INDEX(Protocol[Mark],MATCH(C9507,Protocol[Step],0))</f>
        <v>(M.1)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668010002</v>
      </c>
      <c r="H9507" s="134">
        <f>Systematic[[#This Row],[SampleVariableLabel]]+100*Systematic[[#This Row],[State]]</f>
        <v>668010202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668</v>
      </c>
      <c r="B9508" s="1">
        <f>IF(C9508=0,IF(B9507=Protocol!$V$20,1,B9507+1),B9507)</f>
        <v>1</v>
      </c>
      <c r="C9508" s="1">
        <f>IF(C9507+1=Protocol!$V$21,0,C9507+1)</f>
        <v>3</v>
      </c>
      <c r="D9508" s="1">
        <f t="shared" si="313"/>
        <v>3</v>
      </c>
      <c r="E9508" s="1" t="str">
        <f>INDEX(Protocol[Mark],MATCH(C9508,Protocol[Step],0))</f>
        <v>2Oct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668010003</v>
      </c>
      <c r="H9508" s="134">
        <f>Systematic[[#This Row],[SampleVariableLabel]]+100*Systematic[[#This Row],[State]]</f>
        <v>668010303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668</v>
      </c>
      <c r="B9509" s="1">
        <f>IF(C9509=0,IF(B9508=Protocol!$V$20,1,B9508+1),B9508)</f>
        <v>1</v>
      </c>
      <c r="C9509" s="1">
        <f>IF(C9508+1=Protocol!$V$21,0,C9508+1)</f>
        <v>4</v>
      </c>
      <c r="D9509" s="1">
        <f t="shared" si="313"/>
        <v>4</v>
      </c>
      <c r="E9509" s="1" t="str">
        <f>INDEX(Protocol[Mark],MATCH(C9509,Protocol[Step],0))</f>
        <v>3M2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668010004</v>
      </c>
      <c r="H9509" s="134">
        <f>Systematic[[#This Row],[SampleVariableLabel]]+100*Systematic[[#This Row],[State]]</f>
        <v>668010404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668</v>
      </c>
      <c r="B9510" s="1">
        <f>IF(C9510=0,IF(B9509=Protocol!$V$20,1,B9509+1),B9509)</f>
        <v>1</v>
      </c>
      <c r="C9510" s="1">
        <f>IF(C9509+1=Protocol!$V$21,0,C9509+1)</f>
        <v>5</v>
      </c>
      <c r="D9510" s="1">
        <f t="shared" si="313"/>
        <v>5</v>
      </c>
      <c r="E9510" s="1" t="str">
        <f>INDEX(Protocol[Mark],MATCH(C9510,Protocol[Step],0))</f>
        <v>M(c)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668010005</v>
      </c>
      <c r="H9510" s="134">
        <f>Systematic[[#This Row],[SampleVariableLabel]]+100*Systematic[[#This Row],[State]]</f>
        <v>668010505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668</v>
      </c>
      <c r="B9511" s="1">
        <f>IF(C9511=0,IF(B9510=Protocol!$V$20,1,B9510+1),B9510)</f>
        <v>1</v>
      </c>
      <c r="C9511" s="1">
        <f>IF(C9510+1=Protocol!$V$21,0,C9510+1)</f>
        <v>6</v>
      </c>
      <c r="D9511" s="1">
        <f t="shared" si="313"/>
        <v>6</v>
      </c>
      <c r="E9511" s="1" t="str">
        <f>INDEX(Protocol[Mark],MATCH(C9511,Protocol[Step],0))</f>
        <v>4P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668010006</v>
      </c>
      <c r="H9511" s="134">
        <f>Systematic[[#This Row],[SampleVariableLabel]]+100*Systematic[[#This Row],[State]]</f>
        <v>668010606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668</v>
      </c>
      <c r="B9512" s="1">
        <f>IF(C9512=0,IF(B9511=Protocol!$V$20,1,B9511+1),B9511)</f>
        <v>1</v>
      </c>
      <c r="C9512" s="1">
        <f>IF(C9511+1=Protocol!$V$21,0,C9511+1)</f>
        <v>7</v>
      </c>
      <c r="D9512" s="1">
        <f t="shared" si="313"/>
        <v>1</v>
      </c>
      <c r="E9512" s="1" t="str">
        <f>INDEX(Protocol[Mark],MATCH(C9512,Protocol[Step],0))</f>
        <v>5G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668010001</v>
      </c>
      <c r="H9512" s="134">
        <f>Systematic[[#This Row],[SampleVariableLabel]]+100*Systematic[[#This Row],[State]]</f>
        <v>668010701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668</v>
      </c>
      <c r="B9513" s="1">
        <f>IF(C9513=0,IF(B9512=Protocol!$V$20,1,B9512+1),B9512)</f>
        <v>1</v>
      </c>
      <c r="C9513" s="1">
        <f>IF(C9512+1=Protocol!$V$21,0,C9512+1)</f>
        <v>8</v>
      </c>
      <c r="D9513" s="1">
        <f t="shared" si="313"/>
        <v>2</v>
      </c>
      <c r="E9513" s="1" t="str">
        <f>INDEX(Protocol[Mark],MATCH(C9513,Protocol[Step],0))</f>
        <v>6S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668010002</v>
      </c>
      <c r="H9513" s="134">
        <f>Systematic[[#This Row],[SampleVariableLabel]]+100*Systematic[[#This Row],[State]]</f>
        <v>668010802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668</v>
      </c>
      <c r="B9514" s="1">
        <f>IF(C9514=0,IF(B9513=Protocol!$V$20,1,B9513+1),B9513)</f>
        <v>1</v>
      </c>
      <c r="C9514" s="1">
        <f>IF(C9513+1=Protocol!$V$21,0,C9513+1)</f>
        <v>9</v>
      </c>
      <c r="D9514" s="1">
        <f t="shared" si="313"/>
        <v>3</v>
      </c>
      <c r="E9514" s="1" t="str">
        <f>INDEX(Protocol[Mark],MATCH(C9514,Protocol[Step],0))</f>
        <v>7Gp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668010003</v>
      </c>
      <c r="H9514" s="134">
        <f>Systematic[[#This Row],[SampleVariableLabel]]+100*Systematic[[#This Row],[State]]</f>
        <v>668010903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668</v>
      </c>
      <c r="B9515" s="1">
        <f>IF(C9515=0,IF(B9514=Protocol!$V$20,1,B9514+1),B9514)</f>
        <v>1</v>
      </c>
      <c r="C9515" s="1">
        <f>IF(C9514+1=Protocol!$V$21,0,C9514+1)</f>
        <v>10</v>
      </c>
      <c r="D9515" s="1">
        <f t="shared" si="313"/>
        <v>4</v>
      </c>
      <c r="E9515" s="1" t="str">
        <f>INDEX(Protocol[Mark],MATCH(C9515,Protocol[Step],0))</f>
        <v>8U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668010004</v>
      </c>
      <c r="H9515" s="134">
        <f>Systematic[[#This Row],[SampleVariableLabel]]+100*Systematic[[#This Row],[State]]</f>
        <v>668011004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668</v>
      </c>
      <c r="B9516" s="1">
        <f>IF(C9516=0,IF(B9515=Protocol!$V$20,1,B9515+1),B9515)</f>
        <v>1</v>
      </c>
      <c r="C9516" s="1">
        <f>IF(C9515+1=Protocol!$V$21,0,C9515+1)</f>
        <v>11</v>
      </c>
      <c r="D9516" s="1">
        <f t="shared" si="313"/>
        <v>5</v>
      </c>
      <c r="E9516" s="1" t="str">
        <f>INDEX(Protocol[Mark],MATCH(C9516,Protocol[Step],0))</f>
        <v>9Rot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668010005</v>
      </c>
      <c r="H9516" s="134">
        <f>Systematic[[#This Row],[SampleVariableLabel]]+100*Systematic[[#This Row],[State]]</f>
        <v>668011105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668</v>
      </c>
      <c r="B9517" s="1">
        <f>IF(C9517=0,IF(B9516=Protocol!$V$20,1,B9516+1),B9516)</f>
        <v>1</v>
      </c>
      <c r="C9517" s="1">
        <f>IF(C9516+1=Protocol!$V$21,0,C9516+1)</f>
        <v>12</v>
      </c>
      <c r="D9517" s="1">
        <f t="shared" si="313"/>
        <v>6</v>
      </c>
      <c r="E9517" s="1" t="str">
        <f>INDEX(Protocol[Mark],MATCH(C9517,Protocol[Step],0))</f>
        <v>10Ama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668010006</v>
      </c>
      <c r="H9517" s="134">
        <f>Systematic[[#This Row],[SampleVariableLabel]]+100*Systematic[[#This Row],[State]]</f>
        <v>668011206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669</v>
      </c>
      <c r="B9518" s="1">
        <f>IF(C9518=0,IF(B9517=Protocol!$V$20,1,B9517+1),B9517)</f>
        <v>1</v>
      </c>
      <c r="C9518" s="1">
        <f>IF(C9517+1=Protocol!$V$21,0,C9517+1)</f>
        <v>0</v>
      </c>
      <c r="D9518" s="1">
        <f t="shared" si="313"/>
        <v>1</v>
      </c>
      <c r="E9518" s="1" t="str">
        <f>INDEX(Protocol[Mark],MATCH(C9518,Protocol[Step],0))</f>
        <v>0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669010001</v>
      </c>
      <c r="H9518" s="134">
        <f>Systematic[[#This Row],[SampleVariableLabel]]+100*Systematic[[#This Row],[State]]</f>
        <v>669010001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669</v>
      </c>
      <c r="B9519" s="1">
        <f>IF(C9519=0,IF(B9518=Protocol!$V$20,1,B9518+1),B9518)</f>
        <v>1</v>
      </c>
      <c r="C9519" s="1">
        <f>IF(C9518+1=Protocol!$V$21,0,C9518+1)</f>
        <v>1</v>
      </c>
      <c r="D9519" s="1">
        <f t="shared" si="313"/>
        <v>2</v>
      </c>
      <c r="E9519" s="1" t="str">
        <f>INDEX(Protocol[Mark],MATCH(C9519,Protocol[Step],0))</f>
        <v>1D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669010002</v>
      </c>
      <c r="H9519" s="134">
        <f>Systematic[[#This Row],[SampleVariableLabel]]+100*Systematic[[#This Row],[State]]</f>
        <v>669010102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669</v>
      </c>
      <c r="B9520" s="1">
        <f>IF(C9520=0,IF(B9519=Protocol!$V$20,1,B9519+1),B9519)</f>
        <v>1</v>
      </c>
      <c r="C9520" s="1">
        <f>IF(C9519+1=Protocol!$V$21,0,C9519+1)</f>
        <v>2</v>
      </c>
      <c r="D9520" s="1">
        <f t="shared" si="313"/>
        <v>3</v>
      </c>
      <c r="E9520" s="1" t="str">
        <f>INDEX(Protocol[Mark],MATCH(C9520,Protocol[Step],0))</f>
        <v>(M.1)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669010003</v>
      </c>
      <c r="H9520" s="134">
        <f>Systematic[[#This Row],[SampleVariableLabel]]+100*Systematic[[#This Row],[State]]</f>
        <v>669010203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669</v>
      </c>
      <c r="B9521" s="1">
        <f>IF(C9521=0,IF(B9520=Protocol!$V$20,1,B9520+1),B9520)</f>
        <v>1</v>
      </c>
      <c r="C9521" s="1">
        <f>IF(C9520+1=Protocol!$V$21,0,C9520+1)</f>
        <v>3</v>
      </c>
      <c r="D9521" s="1">
        <f t="shared" si="313"/>
        <v>4</v>
      </c>
      <c r="E9521" s="1" t="str">
        <f>INDEX(Protocol[Mark],MATCH(C9521,Protocol[Step],0))</f>
        <v>2Oct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669010004</v>
      </c>
      <c r="H9521" s="134">
        <f>Systematic[[#This Row],[SampleVariableLabel]]+100*Systematic[[#This Row],[State]]</f>
        <v>669010304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669</v>
      </c>
      <c r="B9522" s="1">
        <f>IF(C9522=0,IF(B9521=Protocol!$V$20,1,B9521+1),B9521)</f>
        <v>1</v>
      </c>
      <c r="C9522" s="1">
        <f>IF(C9521+1=Protocol!$V$21,0,C9521+1)</f>
        <v>4</v>
      </c>
      <c r="D9522" s="1">
        <f t="shared" si="313"/>
        <v>5</v>
      </c>
      <c r="E9522" s="1" t="str">
        <f>INDEX(Protocol[Mark],MATCH(C9522,Protocol[Step],0))</f>
        <v>3M2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669010005</v>
      </c>
      <c r="H9522" s="134">
        <f>Systematic[[#This Row],[SampleVariableLabel]]+100*Systematic[[#This Row],[State]]</f>
        <v>669010405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669</v>
      </c>
      <c r="B9523" s="1">
        <f>IF(C9523=0,IF(B9522=Protocol!$V$20,1,B9522+1),B9522)</f>
        <v>1</v>
      </c>
      <c r="C9523" s="1">
        <f>IF(C9522+1=Protocol!$V$21,0,C9522+1)</f>
        <v>5</v>
      </c>
      <c r="D9523" s="1">
        <f t="shared" si="313"/>
        <v>6</v>
      </c>
      <c r="E9523" s="1" t="str">
        <f>INDEX(Protocol[Mark],MATCH(C9523,Protocol[Step],0))</f>
        <v>M(c)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669010006</v>
      </c>
      <c r="H9523" s="134">
        <f>Systematic[[#This Row],[SampleVariableLabel]]+100*Systematic[[#This Row],[State]]</f>
        <v>669010506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669</v>
      </c>
      <c r="B9524" s="1">
        <f>IF(C9524=0,IF(B9523=Protocol!$V$20,1,B9523+1),B9523)</f>
        <v>1</v>
      </c>
      <c r="C9524" s="1">
        <f>IF(C9523+1=Protocol!$V$21,0,C9523+1)</f>
        <v>6</v>
      </c>
      <c r="D9524" s="1">
        <f t="shared" si="313"/>
        <v>1</v>
      </c>
      <c r="E9524" s="1" t="str">
        <f>INDEX(Protocol[Mark],MATCH(C9524,Protocol[Step],0))</f>
        <v>4P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669010001</v>
      </c>
      <c r="H9524" s="134">
        <f>Systematic[[#This Row],[SampleVariableLabel]]+100*Systematic[[#This Row],[State]]</f>
        <v>669010601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669</v>
      </c>
      <c r="B9525" s="1">
        <f>IF(C9525=0,IF(B9524=Protocol!$V$20,1,B9524+1),B9524)</f>
        <v>1</v>
      </c>
      <c r="C9525" s="1">
        <f>IF(C9524+1=Protocol!$V$21,0,C9524+1)</f>
        <v>7</v>
      </c>
      <c r="D9525" s="1">
        <f t="shared" si="313"/>
        <v>2</v>
      </c>
      <c r="E9525" s="1" t="str">
        <f>INDEX(Protocol[Mark],MATCH(C9525,Protocol[Step],0))</f>
        <v>5G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669010002</v>
      </c>
      <c r="H9525" s="134">
        <f>Systematic[[#This Row],[SampleVariableLabel]]+100*Systematic[[#This Row],[State]]</f>
        <v>669010702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669</v>
      </c>
      <c r="B9526" s="1">
        <f>IF(C9526=0,IF(B9525=Protocol!$V$20,1,B9525+1),B9525)</f>
        <v>1</v>
      </c>
      <c r="C9526" s="1">
        <f>IF(C9525+1=Protocol!$V$21,0,C9525+1)</f>
        <v>8</v>
      </c>
      <c r="D9526" s="1">
        <f t="shared" si="313"/>
        <v>3</v>
      </c>
      <c r="E9526" s="1" t="str">
        <f>INDEX(Protocol[Mark],MATCH(C9526,Protocol[Step],0))</f>
        <v>6S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669010003</v>
      </c>
      <c r="H9526" s="134">
        <f>Systematic[[#This Row],[SampleVariableLabel]]+100*Systematic[[#This Row],[State]]</f>
        <v>669010803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669</v>
      </c>
      <c r="B9527" s="1">
        <f>IF(C9527=0,IF(B9526=Protocol!$V$20,1,B9526+1),B9526)</f>
        <v>1</v>
      </c>
      <c r="C9527" s="1">
        <f>IF(C9526+1=Protocol!$V$21,0,C9526+1)</f>
        <v>9</v>
      </c>
      <c r="D9527" s="1">
        <f t="shared" si="313"/>
        <v>4</v>
      </c>
      <c r="E9527" s="1" t="str">
        <f>INDEX(Protocol[Mark],MATCH(C9527,Protocol[Step],0))</f>
        <v>7Gp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669010004</v>
      </c>
      <c r="H9527" s="134">
        <f>Systematic[[#This Row],[SampleVariableLabel]]+100*Systematic[[#This Row],[State]]</f>
        <v>669010904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669</v>
      </c>
      <c r="B9528" s="1">
        <f>IF(C9528=0,IF(B9527=Protocol!$V$20,1,B9527+1),B9527)</f>
        <v>1</v>
      </c>
      <c r="C9528" s="1">
        <f>IF(C9527+1=Protocol!$V$21,0,C9527+1)</f>
        <v>10</v>
      </c>
      <c r="D9528" s="1">
        <f t="shared" si="313"/>
        <v>5</v>
      </c>
      <c r="E9528" s="1" t="str">
        <f>INDEX(Protocol[Mark],MATCH(C9528,Protocol[Step],0))</f>
        <v>8U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669010005</v>
      </c>
      <c r="H9528" s="134">
        <f>Systematic[[#This Row],[SampleVariableLabel]]+100*Systematic[[#This Row],[State]]</f>
        <v>669011005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669</v>
      </c>
      <c r="B9529" s="1">
        <f>IF(C9529=0,IF(B9528=Protocol!$V$20,1,B9528+1),B9528)</f>
        <v>1</v>
      </c>
      <c r="C9529" s="1">
        <f>IF(C9528+1=Protocol!$V$21,0,C9528+1)</f>
        <v>11</v>
      </c>
      <c r="D9529" s="1">
        <f t="shared" si="313"/>
        <v>6</v>
      </c>
      <c r="E9529" s="1" t="str">
        <f>INDEX(Protocol[Mark],MATCH(C9529,Protocol[Step],0))</f>
        <v>9Rot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669010006</v>
      </c>
      <c r="H9529" s="134">
        <f>Systematic[[#This Row],[SampleVariableLabel]]+100*Systematic[[#This Row],[State]]</f>
        <v>669011106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669</v>
      </c>
      <c r="B9530" s="1">
        <f>IF(C9530=0,IF(B9529=Protocol!$V$20,1,B9529+1),B9529)</f>
        <v>1</v>
      </c>
      <c r="C9530" s="1">
        <f>IF(C9529+1=Protocol!$V$21,0,C9529+1)</f>
        <v>12</v>
      </c>
      <c r="D9530" s="1">
        <f t="shared" si="313"/>
        <v>1</v>
      </c>
      <c r="E9530" s="1" t="str">
        <f>INDEX(Protocol[Mark],MATCH(C9530,Protocol[Step],0))</f>
        <v>10Ama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669010001</v>
      </c>
      <c r="H9530" s="134">
        <f>Systematic[[#This Row],[SampleVariableLabel]]+100*Systematic[[#This Row],[State]]</f>
        <v>669011201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670</v>
      </c>
      <c r="B9531" s="1">
        <f>IF(C9531=0,IF(B9530=Protocol!$V$20,1,B9530+1),B9530)</f>
        <v>1</v>
      </c>
      <c r="C9531" s="1">
        <f>IF(C9530+1=Protocol!$V$21,0,C9530+1)</f>
        <v>0</v>
      </c>
      <c r="D9531" s="1">
        <f t="shared" si="313"/>
        <v>2</v>
      </c>
      <c r="E9531" s="1" t="str">
        <f>INDEX(Protocol[Mark],MATCH(C9531,Protocol[Step],0))</f>
        <v>0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670010002</v>
      </c>
      <c r="H9531" s="134">
        <f>Systematic[[#This Row],[SampleVariableLabel]]+100*Systematic[[#This Row],[State]]</f>
        <v>670010002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670</v>
      </c>
      <c r="B9532" s="1">
        <f>IF(C9532=0,IF(B9531=Protocol!$V$20,1,B9531+1),B9531)</f>
        <v>1</v>
      </c>
      <c r="C9532" s="1">
        <f>IF(C9531+1=Protocol!$V$21,0,C9531+1)</f>
        <v>1</v>
      </c>
      <c r="D9532" s="1">
        <f t="shared" si="313"/>
        <v>3</v>
      </c>
      <c r="E9532" s="1" t="str">
        <f>INDEX(Protocol[Mark],MATCH(C9532,Protocol[Step],0))</f>
        <v>1D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670010003</v>
      </c>
      <c r="H9532" s="134">
        <f>Systematic[[#This Row],[SampleVariableLabel]]+100*Systematic[[#This Row],[State]]</f>
        <v>670010103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670</v>
      </c>
      <c r="B9533" s="1">
        <f>IF(C9533=0,IF(B9532=Protocol!$V$20,1,B9532+1),B9532)</f>
        <v>1</v>
      </c>
      <c r="C9533" s="1">
        <f>IF(C9532+1=Protocol!$V$21,0,C9532+1)</f>
        <v>2</v>
      </c>
      <c r="D9533" s="1">
        <f t="shared" si="313"/>
        <v>4</v>
      </c>
      <c r="E9533" s="1" t="str">
        <f>INDEX(Protocol[Mark],MATCH(C9533,Protocol[Step],0))</f>
        <v>(M.1)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670010004</v>
      </c>
      <c r="H9533" s="134">
        <f>Systematic[[#This Row],[SampleVariableLabel]]+100*Systematic[[#This Row],[State]]</f>
        <v>670010204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670</v>
      </c>
      <c r="B9534" s="1">
        <f>IF(C9534=0,IF(B9533=Protocol!$V$20,1,B9533+1),B9533)</f>
        <v>1</v>
      </c>
      <c r="C9534" s="1">
        <f>IF(C9533+1=Protocol!$V$21,0,C9533+1)</f>
        <v>3</v>
      </c>
      <c r="D9534" s="1">
        <f t="shared" si="313"/>
        <v>5</v>
      </c>
      <c r="E9534" s="1" t="str">
        <f>INDEX(Protocol[Mark],MATCH(C9534,Protocol[Step],0))</f>
        <v>2Oct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670010005</v>
      </c>
      <c r="H9534" s="134">
        <f>Systematic[[#This Row],[SampleVariableLabel]]+100*Systematic[[#This Row],[State]]</f>
        <v>670010305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670</v>
      </c>
      <c r="B9535" s="1">
        <f>IF(C9535=0,IF(B9534=Protocol!$V$20,1,B9534+1),B9534)</f>
        <v>1</v>
      </c>
      <c r="C9535" s="1">
        <f>IF(C9534+1=Protocol!$V$21,0,C9534+1)</f>
        <v>4</v>
      </c>
      <c r="D9535" s="1">
        <f t="shared" si="313"/>
        <v>6</v>
      </c>
      <c r="E9535" s="1" t="str">
        <f>INDEX(Protocol[Mark],MATCH(C9535,Protocol[Step],0))</f>
        <v>3M2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670010006</v>
      </c>
      <c r="H9535" s="134">
        <f>Systematic[[#This Row],[SampleVariableLabel]]+100*Systematic[[#This Row],[State]]</f>
        <v>670010406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670</v>
      </c>
      <c r="B9536" s="1">
        <f>IF(C9536=0,IF(B9535=Protocol!$V$20,1,B9535+1),B9535)</f>
        <v>1</v>
      </c>
      <c r="C9536" s="1">
        <f>IF(C9535+1=Protocol!$V$21,0,C9535+1)</f>
        <v>5</v>
      </c>
      <c r="D9536" s="1">
        <f t="shared" si="313"/>
        <v>1</v>
      </c>
      <c r="E9536" s="1" t="str">
        <f>INDEX(Protocol[Mark],MATCH(C9536,Protocol[Step],0))</f>
        <v>M(c)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670010001</v>
      </c>
      <c r="H9536" s="134">
        <f>Systematic[[#This Row],[SampleVariableLabel]]+100*Systematic[[#This Row],[State]]</f>
        <v>670010501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670</v>
      </c>
      <c r="B9537" s="1">
        <f>IF(C9537=0,IF(B9536=Protocol!$V$20,1,B9536+1),B9536)</f>
        <v>1</v>
      </c>
      <c r="C9537" s="1">
        <f>IF(C9536+1=Protocol!$V$21,0,C9536+1)</f>
        <v>6</v>
      </c>
      <c r="D9537" s="1">
        <f t="shared" si="313"/>
        <v>2</v>
      </c>
      <c r="E9537" s="1" t="str">
        <f>INDEX(Protocol[Mark],MATCH(C9537,Protocol[Step],0))</f>
        <v>4P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670010002</v>
      </c>
      <c r="H9537" s="134">
        <f>Systematic[[#This Row],[SampleVariableLabel]]+100*Systematic[[#This Row],[State]]</f>
        <v>670010602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670</v>
      </c>
      <c r="B9538" s="1">
        <f>IF(C9538=0,IF(B9537=Protocol!$V$20,1,B9537+1),B9537)</f>
        <v>1</v>
      </c>
      <c r="C9538" s="1">
        <f>IF(C9537+1=Protocol!$V$21,0,C9537+1)</f>
        <v>7</v>
      </c>
      <c r="D9538" s="1">
        <f t="shared" si="313"/>
        <v>3</v>
      </c>
      <c r="E9538" s="1" t="str">
        <f>INDEX(Protocol[Mark],MATCH(C9538,Protocol[Step],0))</f>
        <v>5G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670010003</v>
      </c>
      <c r="H9538" s="134">
        <f>Systematic[[#This Row],[SampleVariableLabel]]+100*Systematic[[#This Row],[State]]</f>
        <v>670010703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670</v>
      </c>
      <c r="B9539" s="1">
        <f>IF(C9539=0,IF(B9538=Protocol!$V$20,1,B9538+1),B9538)</f>
        <v>1</v>
      </c>
      <c r="C9539" s="1">
        <f>IF(C9538+1=Protocol!$V$21,0,C9538+1)</f>
        <v>8</v>
      </c>
      <c r="D9539" s="1">
        <f t="shared" ref="D9539:D9602" si="315">IF(D9538=nVariables,1,D9538+1)</f>
        <v>4</v>
      </c>
      <c r="E9539" s="1" t="str">
        <f>INDEX(Protocol[Mark],MATCH(C9539,Protocol[Step],0))</f>
        <v>6S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670010004</v>
      </c>
      <c r="H9539" s="134">
        <f>Systematic[[#This Row],[SampleVariableLabel]]+100*Systematic[[#This Row],[State]]</f>
        <v>670010804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670</v>
      </c>
      <c r="B9540" s="1">
        <f>IF(C9540=0,IF(B9539=Protocol!$V$20,1,B9539+1),B9539)</f>
        <v>1</v>
      </c>
      <c r="C9540" s="1">
        <f>IF(C9539+1=Protocol!$V$21,0,C9539+1)</f>
        <v>9</v>
      </c>
      <c r="D9540" s="1">
        <f t="shared" si="315"/>
        <v>5</v>
      </c>
      <c r="E9540" s="1" t="str">
        <f>INDEX(Protocol[Mark],MATCH(C9540,Protocol[Step],0))</f>
        <v>7Gp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670010005</v>
      </c>
      <c r="H9540" s="134">
        <f>Systematic[[#This Row],[SampleVariableLabel]]+100*Systematic[[#This Row],[State]]</f>
        <v>670010905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670</v>
      </c>
      <c r="B9541" s="1">
        <f>IF(C9541=0,IF(B9540=Protocol!$V$20,1,B9540+1),B9540)</f>
        <v>1</v>
      </c>
      <c r="C9541" s="1">
        <f>IF(C9540+1=Protocol!$V$21,0,C9540+1)</f>
        <v>10</v>
      </c>
      <c r="D9541" s="1">
        <f t="shared" si="315"/>
        <v>6</v>
      </c>
      <c r="E9541" s="1" t="str">
        <f>INDEX(Protocol[Mark],MATCH(C9541,Protocol[Step],0))</f>
        <v>8U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670010006</v>
      </c>
      <c r="H9541" s="134">
        <f>Systematic[[#This Row],[SampleVariableLabel]]+100*Systematic[[#This Row],[State]]</f>
        <v>670011006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670</v>
      </c>
      <c r="B9542" s="1">
        <f>IF(C9542=0,IF(B9541=Protocol!$V$20,1,B9541+1),B9541)</f>
        <v>1</v>
      </c>
      <c r="C9542" s="1">
        <f>IF(C9541+1=Protocol!$V$21,0,C9541+1)</f>
        <v>11</v>
      </c>
      <c r="D9542" s="1">
        <f t="shared" si="315"/>
        <v>1</v>
      </c>
      <c r="E9542" s="1" t="str">
        <f>INDEX(Protocol[Mark],MATCH(C9542,Protocol[Step],0))</f>
        <v>9Rot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670010001</v>
      </c>
      <c r="H9542" s="134">
        <f>Systematic[[#This Row],[SampleVariableLabel]]+100*Systematic[[#This Row],[State]]</f>
        <v>670011101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670</v>
      </c>
      <c r="B9543" s="1">
        <f>IF(C9543=0,IF(B9542=Protocol!$V$20,1,B9542+1),B9542)</f>
        <v>1</v>
      </c>
      <c r="C9543" s="1">
        <f>IF(C9542+1=Protocol!$V$21,0,C9542+1)</f>
        <v>12</v>
      </c>
      <c r="D9543" s="1">
        <f t="shared" si="315"/>
        <v>2</v>
      </c>
      <c r="E9543" s="1" t="str">
        <f>INDEX(Protocol[Mark],MATCH(C9543,Protocol[Step],0))</f>
        <v>10Ama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670010002</v>
      </c>
      <c r="H9543" s="134">
        <f>Systematic[[#This Row],[SampleVariableLabel]]+100*Systematic[[#This Row],[State]]</f>
        <v>670011202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671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0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671010003</v>
      </c>
      <c r="H9544" s="134">
        <f>Systematic[[#This Row],[SampleVariableLabel]]+100*Systematic[[#This Row],[State]]</f>
        <v>671010003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671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1D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671010004</v>
      </c>
      <c r="H9545" s="134">
        <f>Systematic[[#This Row],[SampleVariableLabel]]+100*Systematic[[#This Row],[State]]</f>
        <v>671010104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671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(M.1)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671010005</v>
      </c>
      <c r="H9546" s="134">
        <f>Systematic[[#This Row],[SampleVariableLabel]]+100*Systematic[[#This Row],[State]]</f>
        <v>671010205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671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2Oct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671010006</v>
      </c>
      <c r="H9547" s="134">
        <f>Systematic[[#This Row],[SampleVariableLabel]]+100*Systematic[[#This Row],[State]]</f>
        <v>671010306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671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3M2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671010001</v>
      </c>
      <c r="H9548" s="134">
        <f>Systematic[[#This Row],[SampleVariableLabel]]+100*Systematic[[#This Row],[State]]</f>
        <v>671010401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671</v>
      </c>
      <c r="B9549" s="1">
        <f>IF(C9549=0,IF(B9548=Protocol!$V$20,1,B9548+1),B9548)</f>
        <v>1</v>
      </c>
      <c r="C9549" s="1">
        <f>IF(C9548+1=Protocol!$V$21,0,C9548+1)</f>
        <v>5</v>
      </c>
      <c r="D9549" s="1">
        <f t="shared" si="315"/>
        <v>2</v>
      </c>
      <c r="E9549" s="1" t="str">
        <f>INDEX(Protocol[Mark],MATCH(C9549,Protocol[Step],0))</f>
        <v>M(c)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671010002</v>
      </c>
      <c r="H9549" s="134">
        <f>Systematic[[#This Row],[SampleVariableLabel]]+100*Systematic[[#This Row],[State]]</f>
        <v>671010502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671</v>
      </c>
      <c r="B9550" s="1">
        <f>IF(C9550=0,IF(B9549=Protocol!$V$20,1,B9549+1),B9549)</f>
        <v>1</v>
      </c>
      <c r="C9550" s="1">
        <f>IF(C9549+1=Protocol!$V$21,0,C9549+1)</f>
        <v>6</v>
      </c>
      <c r="D9550" s="1">
        <f t="shared" si="315"/>
        <v>3</v>
      </c>
      <c r="E9550" s="1" t="str">
        <f>INDEX(Protocol[Mark],MATCH(C9550,Protocol[Step],0))</f>
        <v>4P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671010003</v>
      </c>
      <c r="H9550" s="134">
        <f>Systematic[[#This Row],[SampleVariableLabel]]+100*Systematic[[#This Row],[State]]</f>
        <v>671010603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671</v>
      </c>
      <c r="B9551" s="1">
        <f>IF(C9551=0,IF(B9550=Protocol!$V$20,1,B9550+1),B9550)</f>
        <v>1</v>
      </c>
      <c r="C9551" s="1">
        <f>IF(C9550+1=Protocol!$V$21,0,C9550+1)</f>
        <v>7</v>
      </c>
      <c r="D9551" s="1">
        <f t="shared" si="315"/>
        <v>4</v>
      </c>
      <c r="E9551" s="1" t="str">
        <f>INDEX(Protocol[Mark],MATCH(C9551,Protocol[Step],0))</f>
        <v>5G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671010004</v>
      </c>
      <c r="H9551" s="134">
        <f>Systematic[[#This Row],[SampleVariableLabel]]+100*Systematic[[#This Row],[State]]</f>
        <v>671010704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671</v>
      </c>
      <c r="B9552" s="1">
        <f>IF(C9552=0,IF(B9551=Protocol!$V$20,1,B9551+1),B9551)</f>
        <v>1</v>
      </c>
      <c r="C9552" s="1">
        <f>IF(C9551+1=Protocol!$V$21,0,C9551+1)</f>
        <v>8</v>
      </c>
      <c r="D9552" s="1">
        <f t="shared" si="315"/>
        <v>5</v>
      </c>
      <c r="E9552" s="1" t="str">
        <f>INDEX(Protocol[Mark],MATCH(C9552,Protocol[Step],0))</f>
        <v>6S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671010005</v>
      </c>
      <c r="H9552" s="134">
        <f>Systematic[[#This Row],[SampleVariableLabel]]+100*Systematic[[#This Row],[State]]</f>
        <v>671010805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671</v>
      </c>
      <c r="B9553" s="1">
        <f>IF(C9553=0,IF(B9552=Protocol!$V$20,1,B9552+1),B9552)</f>
        <v>1</v>
      </c>
      <c r="C9553" s="1">
        <f>IF(C9552+1=Protocol!$V$21,0,C9552+1)</f>
        <v>9</v>
      </c>
      <c r="D9553" s="1">
        <f t="shared" si="315"/>
        <v>6</v>
      </c>
      <c r="E9553" s="1" t="str">
        <f>INDEX(Protocol[Mark],MATCH(C9553,Protocol[Step],0))</f>
        <v>7Gp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671010006</v>
      </c>
      <c r="H9553" s="134">
        <f>Systematic[[#This Row],[SampleVariableLabel]]+100*Systematic[[#This Row],[State]]</f>
        <v>671010906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671</v>
      </c>
      <c r="B9554" s="1">
        <f>IF(C9554=0,IF(B9553=Protocol!$V$20,1,B9553+1),B9553)</f>
        <v>1</v>
      </c>
      <c r="C9554" s="1">
        <f>IF(C9553+1=Protocol!$V$21,0,C9553+1)</f>
        <v>10</v>
      </c>
      <c r="D9554" s="1">
        <f t="shared" si="315"/>
        <v>1</v>
      </c>
      <c r="E9554" s="1" t="str">
        <f>INDEX(Protocol[Mark],MATCH(C9554,Protocol[Step],0))</f>
        <v>8U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671010001</v>
      </c>
      <c r="H9554" s="134">
        <f>Systematic[[#This Row],[SampleVariableLabel]]+100*Systematic[[#This Row],[State]]</f>
        <v>671011001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671</v>
      </c>
      <c r="B9555" s="1">
        <f>IF(C9555=0,IF(B9554=Protocol!$V$20,1,B9554+1),B9554)</f>
        <v>1</v>
      </c>
      <c r="C9555" s="1">
        <f>IF(C9554+1=Protocol!$V$21,0,C9554+1)</f>
        <v>11</v>
      </c>
      <c r="D9555" s="1">
        <f t="shared" si="315"/>
        <v>2</v>
      </c>
      <c r="E9555" s="1" t="str">
        <f>INDEX(Protocol[Mark],MATCH(C9555,Protocol[Step],0))</f>
        <v>9Rot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671010002</v>
      </c>
      <c r="H9555" s="134">
        <f>Systematic[[#This Row],[SampleVariableLabel]]+100*Systematic[[#This Row],[State]]</f>
        <v>671011102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671</v>
      </c>
      <c r="B9556" s="1">
        <f>IF(C9556=0,IF(B9555=Protocol!$V$20,1,B9555+1),B9555)</f>
        <v>1</v>
      </c>
      <c r="C9556" s="1">
        <f>IF(C9555+1=Protocol!$V$21,0,C9555+1)</f>
        <v>12</v>
      </c>
      <c r="D9556" s="1">
        <f t="shared" si="315"/>
        <v>3</v>
      </c>
      <c r="E9556" s="1" t="str">
        <f>INDEX(Protocol[Mark],MATCH(C9556,Protocol[Step],0))</f>
        <v>10Ama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671010003</v>
      </c>
      <c r="H9556" s="134">
        <f>Systematic[[#This Row],[SampleVariableLabel]]+100*Systematic[[#This Row],[State]]</f>
        <v>671011203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672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0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672010004</v>
      </c>
      <c r="H9557" s="134">
        <f>Systematic[[#This Row],[SampleVariableLabel]]+100*Systematic[[#This Row],[State]]</f>
        <v>672010004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672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1D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672010005</v>
      </c>
      <c r="H9558" s="134">
        <f>Systematic[[#This Row],[SampleVariableLabel]]+100*Systematic[[#This Row],[State]]</f>
        <v>672010105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672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(M.1)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672010006</v>
      </c>
      <c r="H9559" s="134">
        <f>Systematic[[#This Row],[SampleVariableLabel]]+100*Systematic[[#This Row],[State]]</f>
        <v>672010206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672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2Oct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672010001</v>
      </c>
      <c r="H9560" s="134">
        <f>Systematic[[#This Row],[SampleVariableLabel]]+100*Systematic[[#This Row],[State]]</f>
        <v>672010301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672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3M2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672010002</v>
      </c>
      <c r="H9561" s="134">
        <f>Systematic[[#This Row],[SampleVariableLabel]]+100*Systematic[[#This Row],[State]]</f>
        <v>672010402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672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M(c)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672010003</v>
      </c>
      <c r="H9562" s="134">
        <f>Systematic[[#This Row],[SampleVariableLabel]]+100*Systematic[[#This Row],[State]]</f>
        <v>672010503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672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4P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672010004</v>
      </c>
      <c r="H9563" s="134">
        <f>Systematic[[#This Row],[SampleVariableLabel]]+100*Systematic[[#This Row],[State]]</f>
        <v>672010604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672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5G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672010005</v>
      </c>
      <c r="H9564" s="134">
        <f>Systematic[[#This Row],[SampleVariableLabel]]+100*Systematic[[#This Row],[State]]</f>
        <v>672010705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672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6S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672010006</v>
      </c>
      <c r="H9565" s="134">
        <f>Systematic[[#This Row],[SampleVariableLabel]]+100*Systematic[[#This Row],[State]]</f>
        <v>672010806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672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7Gp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672010001</v>
      </c>
      <c r="H9566" s="134">
        <f>Systematic[[#This Row],[SampleVariableLabel]]+100*Systematic[[#This Row],[State]]</f>
        <v>672010901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672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8U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672010002</v>
      </c>
      <c r="H9567" s="134">
        <f>Systematic[[#This Row],[SampleVariableLabel]]+100*Systematic[[#This Row],[State]]</f>
        <v>672011002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672</v>
      </c>
      <c r="B9568" s="1">
        <f>IF(C9568=0,IF(B9567=Protocol!$V$20,1,B9567+1),B9567)</f>
        <v>1</v>
      </c>
      <c r="C9568" s="1">
        <f>IF(C9567+1=Protocol!$V$21,0,C9567+1)</f>
        <v>11</v>
      </c>
      <c r="D9568" s="1">
        <f t="shared" si="315"/>
        <v>3</v>
      </c>
      <c r="E9568" s="1" t="str">
        <f>INDEX(Protocol[Mark],MATCH(C9568,Protocol[Step],0))</f>
        <v>9Rot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672010003</v>
      </c>
      <c r="H9568" s="134">
        <f>Systematic[[#This Row],[SampleVariableLabel]]+100*Systematic[[#This Row],[State]]</f>
        <v>672011103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672</v>
      </c>
      <c r="B9569" s="1">
        <f>IF(C9569=0,IF(B9568=Protocol!$V$20,1,B9568+1),B9568)</f>
        <v>1</v>
      </c>
      <c r="C9569" s="1">
        <f>IF(C9568+1=Protocol!$V$21,0,C9568+1)</f>
        <v>12</v>
      </c>
      <c r="D9569" s="1">
        <f t="shared" si="315"/>
        <v>4</v>
      </c>
      <c r="E9569" s="1" t="str">
        <f>INDEX(Protocol[Mark],MATCH(C9569,Protocol[Step],0))</f>
        <v>10Ama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672010004</v>
      </c>
      <c r="H9569" s="134">
        <f>Systematic[[#This Row],[SampleVariableLabel]]+100*Systematic[[#This Row],[State]]</f>
        <v>672011204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673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0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673010005</v>
      </c>
      <c r="H9570" s="134">
        <f>Systematic[[#This Row],[SampleVariableLabel]]+100*Systematic[[#This Row],[State]]</f>
        <v>673010005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673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673010006</v>
      </c>
      <c r="H9571" s="134">
        <f>Systematic[[#This Row],[SampleVariableLabel]]+100*Systematic[[#This Row],[State]]</f>
        <v>673010106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673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(M.1)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673010001</v>
      </c>
      <c r="H9572" s="134">
        <f>Systematic[[#This Row],[SampleVariableLabel]]+100*Systematic[[#This Row],[State]]</f>
        <v>673010201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673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2Oct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673010002</v>
      </c>
      <c r="H9573" s="134">
        <f>Systematic[[#This Row],[SampleVariableLabel]]+100*Systematic[[#This Row],[State]]</f>
        <v>673010302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673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3M2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673010003</v>
      </c>
      <c r="H9574" s="134">
        <f>Systematic[[#This Row],[SampleVariableLabel]]+100*Systematic[[#This Row],[State]]</f>
        <v>673010403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673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M(c)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673010004</v>
      </c>
      <c r="H9575" s="134">
        <f>Systematic[[#This Row],[SampleVariableLabel]]+100*Systematic[[#This Row],[State]]</f>
        <v>673010504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673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4P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673010005</v>
      </c>
      <c r="H9576" s="134">
        <f>Systematic[[#This Row],[SampleVariableLabel]]+100*Systematic[[#This Row],[State]]</f>
        <v>673010605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673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5G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673010006</v>
      </c>
      <c r="H9577" s="134">
        <f>Systematic[[#This Row],[SampleVariableLabel]]+100*Systematic[[#This Row],[State]]</f>
        <v>673010706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673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6S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673010001</v>
      </c>
      <c r="H9578" s="134">
        <f>Systematic[[#This Row],[SampleVariableLabel]]+100*Systematic[[#This Row],[State]]</f>
        <v>673010801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673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7Gp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673010002</v>
      </c>
      <c r="H9579" s="134">
        <f>Systematic[[#This Row],[SampleVariableLabel]]+100*Systematic[[#This Row],[State]]</f>
        <v>673010902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673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8U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673010003</v>
      </c>
      <c r="H9580" s="134">
        <f>Systematic[[#This Row],[SampleVariableLabel]]+100*Systematic[[#This Row],[State]]</f>
        <v>673011003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673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9Rot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673010004</v>
      </c>
      <c r="H9581" s="134">
        <f>Systematic[[#This Row],[SampleVariableLabel]]+100*Systematic[[#This Row],[State]]</f>
        <v>673011104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673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10Ama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673010005</v>
      </c>
      <c r="H9582" s="134">
        <f>Systematic[[#This Row],[SampleVariableLabel]]+100*Systematic[[#This Row],[State]]</f>
        <v>673011205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674</v>
      </c>
      <c r="B9583" s="1">
        <f>IF(C9583=0,IF(B9582=Protocol!$V$20,1,B9582+1),B9582)</f>
        <v>1</v>
      </c>
      <c r="C9583" s="1">
        <f>IF(C9582+1=Protocol!$V$21,0,C9582+1)</f>
        <v>0</v>
      </c>
      <c r="D9583" s="1">
        <f t="shared" si="315"/>
        <v>6</v>
      </c>
      <c r="E9583" s="1" t="str">
        <f>INDEX(Protocol[Mark],MATCH(C9583,Protocol[Step],0))</f>
        <v>0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674010006</v>
      </c>
      <c r="H9583" s="134">
        <f>Systematic[[#This Row],[SampleVariableLabel]]+100*Systematic[[#This Row],[State]]</f>
        <v>674010006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674</v>
      </c>
      <c r="B9584" s="1">
        <f>IF(C9584=0,IF(B9583=Protocol!$V$20,1,B9583+1),B9583)</f>
        <v>1</v>
      </c>
      <c r="C9584" s="1">
        <f>IF(C9583+1=Protocol!$V$21,0,C9583+1)</f>
        <v>1</v>
      </c>
      <c r="D9584" s="1">
        <f t="shared" si="315"/>
        <v>1</v>
      </c>
      <c r="E9584" s="1" t="str">
        <f>INDEX(Protocol[Mark],MATCH(C9584,Protocol[Step],0))</f>
        <v>1D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674010001</v>
      </c>
      <c r="H9584" s="134">
        <f>Systematic[[#This Row],[SampleVariableLabel]]+100*Systematic[[#This Row],[State]]</f>
        <v>674010101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674</v>
      </c>
      <c r="B9585" s="1">
        <f>IF(C9585=0,IF(B9584=Protocol!$V$20,1,B9584+1),B9584)</f>
        <v>1</v>
      </c>
      <c r="C9585" s="1">
        <f>IF(C9584+1=Protocol!$V$21,0,C9584+1)</f>
        <v>2</v>
      </c>
      <c r="D9585" s="1">
        <f t="shared" si="315"/>
        <v>2</v>
      </c>
      <c r="E9585" s="1" t="str">
        <f>INDEX(Protocol[Mark],MATCH(C9585,Protocol[Step],0))</f>
        <v>(M.1)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674010002</v>
      </c>
      <c r="H9585" s="134">
        <f>Systematic[[#This Row],[SampleVariableLabel]]+100*Systematic[[#This Row],[State]]</f>
        <v>674010202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674</v>
      </c>
      <c r="B9586" s="1">
        <f>IF(C9586=0,IF(B9585=Protocol!$V$20,1,B9585+1),B9585)</f>
        <v>1</v>
      </c>
      <c r="C9586" s="1">
        <f>IF(C9585+1=Protocol!$V$21,0,C9585+1)</f>
        <v>3</v>
      </c>
      <c r="D9586" s="1">
        <f t="shared" si="315"/>
        <v>3</v>
      </c>
      <c r="E9586" s="1" t="str">
        <f>INDEX(Protocol[Mark],MATCH(C9586,Protocol[Step],0))</f>
        <v>2Oct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674010003</v>
      </c>
      <c r="H9586" s="134">
        <f>Systematic[[#This Row],[SampleVariableLabel]]+100*Systematic[[#This Row],[State]]</f>
        <v>674010303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674</v>
      </c>
      <c r="B9587" s="1">
        <f>IF(C9587=0,IF(B9586=Protocol!$V$20,1,B9586+1),B9586)</f>
        <v>1</v>
      </c>
      <c r="C9587" s="1">
        <f>IF(C9586+1=Protocol!$V$21,0,C9586+1)</f>
        <v>4</v>
      </c>
      <c r="D9587" s="1">
        <f t="shared" si="315"/>
        <v>4</v>
      </c>
      <c r="E9587" s="1" t="str">
        <f>INDEX(Protocol[Mark],MATCH(C9587,Protocol[Step],0))</f>
        <v>3M2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674010004</v>
      </c>
      <c r="H9587" s="134">
        <f>Systematic[[#This Row],[SampleVariableLabel]]+100*Systematic[[#This Row],[State]]</f>
        <v>674010404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674</v>
      </c>
      <c r="B9588" s="1">
        <f>IF(C9588=0,IF(B9587=Protocol!$V$20,1,B9587+1),B9587)</f>
        <v>1</v>
      </c>
      <c r="C9588" s="1">
        <f>IF(C9587+1=Protocol!$V$21,0,C9587+1)</f>
        <v>5</v>
      </c>
      <c r="D9588" s="1">
        <f t="shared" si="315"/>
        <v>5</v>
      </c>
      <c r="E9588" s="1" t="str">
        <f>INDEX(Protocol[Mark],MATCH(C9588,Protocol[Step],0))</f>
        <v>M(c)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674010005</v>
      </c>
      <c r="H9588" s="134">
        <f>Systematic[[#This Row],[SampleVariableLabel]]+100*Systematic[[#This Row],[State]]</f>
        <v>674010505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674</v>
      </c>
      <c r="B9589" s="1">
        <f>IF(C9589=0,IF(B9588=Protocol!$V$20,1,B9588+1),B9588)</f>
        <v>1</v>
      </c>
      <c r="C9589" s="1">
        <f>IF(C9588+1=Protocol!$V$21,0,C9588+1)</f>
        <v>6</v>
      </c>
      <c r="D9589" s="1">
        <f t="shared" si="315"/>
        <v>6</v>
      </c>
      <c r="E9589" s="1" t="str">
        <f>INDEX(Protocol[Mark],MATCH(C9589,Protocol[Step],0))</f>
        <v>4P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674010006</v>
      </c>
      <c r="H9589" s="134">
        <f>Systematic[[#This Row],[SampleVariableLabel]]+100*Systematic[[#This Row],[State]]</f>
        <v>674010606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674</v>
      </c>
      <c r="B9590" s="1">
        <f>IF(C9590=0,IF(B9589=Protocol!$V$20,1,B9589+1),B9589)</f>
        <v>1</v>
      </c>
      <c r="C9590" s="1">
        <f>IF(C9589+1=Protocol!$V$21,0,C9589+1)</f>
        <v>7</v>
      </c>
      <c r="D9590" s="1">
        <f t="shared" si="315"/>
        <v>1</v>
      </c>
      <c r="E9590" s="1" t="str">
        <f>INDEX(Protocol[Mark],MATCH(C9590,Protocol[Step],0))</f>
        <v>5G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674010001</v>
      </c>
      <c r="H9590" s="134">
        <f>Systematic[[#This Row],[SampleVariableLabel]]+100*Systematic[[#This Row],[State]]</f>
        <v>674010701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674</v>
      </c>
      <c r="B9591" s="1">
        <f>IF(C9591=0,IF(B9590=Protocol!$V$20,1,B9590+1),B9590)</f>
        <v>1</v>
      </c>
      <c r="C9591" s="1">
        <f>IF(C9590+1=Protocol!$V$21,0,C9590+1)</f>
        <v>8</v>
      </c>
      <c r="D9591" s="1">
        <f t="shared" si="315"/>
        <v>2</v>
      </c>
      <c r="E9591" s="1" t="str">
        <f>INDEX(Protocol[Mark],MATCH(C9591,Protocol[Step],0))</f>
        <v>6S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674010002</v>
      </c>
      <c r="H9591" s="134">
        <f>Systematic[[#This Row],[SampleVariableLabel]]+100*Systematic[[#This Row],[State]]</f>
        <v>674010802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674</v>
      </c>
      <c r="B9592" s="1">
        <f>IF(C9592=0,IF(B9591=Protocol!$V$20,1,B9591+1),B9591)</f>
        <v>1</v>
      </c>
      <c r="C9592" s="1">
        <f>IF(C9591+1=Protocol!$V$21,0,C9591+1)</f>
        <v>9</v>
      </c>
      <c r="D9592" s="1">
        <f t="shared" si="315"/>
        <v>3</v>
      </c>
      <c r="E9592" s="1" t="str">
        <f>INDEX(Protocol[Mark],MATCH(C9592,Protocol[Step],0))</f>
        <v>7Gp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674010003</v>
      </c>
      <c r="H9592" s="134">
        <f>Systematic[[#This Row],[SampleVariableLabel]]+100*Systematic[[#This Row],[State]]</f>
        <v>674010903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674</v>
      </c>
      <c r="B9593" s="1">
        <f>IF(C9593=0,IF(B9592=Protocol!$V$20,1,B9592+1),B9592)</f>
        <v>1</v>
      </c>
      <c r="C9593" s="1">
        <f>IF(C9592+1=Protocol!$V$21,0,C9592+1)</f>
        <v>10</v>
      </c>
      <c r="D9593" s="1">
        <f t="shared" si="315"/>
        <v>4</v>
      </c>
      <c r="E9593" s="1" t="str">
        <f>INDEX(Protocol[Mark],MATCH(C9593,Protocol[Step],0))</f>
        <v>8U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674010004</v>
      </c>
      <c r="H9593" s="134">
        <f>Systematic[[#This Row],[SampleVariableLabel]]+100*Systematic[[#This Row],[State]]</f>
        <v>674011004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674</v>
      </c>
      <c r="B9594" s="1">
        <f>IF(C9594=0,IF(B9593=Protocol!$V$20,1,B9593+1),B9593)</f>
        <v>1</v>
      </c>
      <c r="C9594" s="1">
        <f>IF(C9593+1=Protocol!$V$21,0,C9593+1)</f>
        <v>11</v>
      </c>
      <c r="D9594" s="1">
        <f t="shared" si="315"/>
        <v>5</v>
      </c>
      <c r="E9594" s="1" t="str">
        <f>INDEX(Protocol[Mark],MATCH(C9594,Protocol[Step],0))</f>
        <v>9Rot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674010005</v>
      </c>
      <c r="H9594" s="134">
        <f>Systematic[[#This Row],[SampleVariableLabel]]+100*Systematic[[#This Row],[State]]</f>
        <v>674011105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674</v>
      </c>
      <c r="B9595" s="1">
        <f>IF(C9595=0,IF(B9594=Protocol!$V$20,1,B9594+1),B9594)</f>
        <v>1</v>
      </c>
      <c r="C9595" s="1">
        <f>IF(C9594+1=Protocol!$V$21,0,C9594+1)</f>
        <v>12</v>
      </c>
      <c r="D9595" s="1">
        <f t="shared" si="315"/>
        <v>6</v>
      </c>
      <c r="E9595" s="1" t="str">
        <f>INDEX(Protocol[Mark],MATCH(C9595,Protocol[Step],0))</f>
        <v>10Ama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674010006</v>
      </c>
      <c r="H9595" s="134">
        <f>Systematic[[#This Row],[SampleVariableLabel]]+100*Systematic[[#This Row],[State]]</f>
        <v>674011206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675</v>
      </c>
      <c r="B9596" s="1">
        <f>IF(C9596=0,IF(B9595=Protocol!$V$20,1,B9595+1),B9595)</f>
        <v>1</v>
      </c>
      <c r="C9596" s="1">
        <f>IF(C9595+1=Protocol!$V$21,0,C9595+1)</f>
        <v>0</v>
      </c>
      <c r="D9596" s="1">
        <f t="shared" si="315"/>
        <v>1</v>
      </c>
      <c r="E9596" s="1" t="str">
        <f>INDEX(Protocol[Mark],MATCH(C9596,Protocol[Step],0))</f>
        <v>0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675010001</v>
      </c>
      <c r="H9596" s="134">
        <f>Systematic[[#This Row],[SampleVariableLabel]]+100*Systematic[[#This Row],[State]]</f>
        <v>675010001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675</v>
      </c>
      <c r="B9597" s="1">
        <f>IF(C9597=0,IF(B9596=Protocol!$V$20,1,B9596+1),B9596)</f>
        <v>1</v>
      </c>
      <c r="C9597" s="1">
        <f>IF(C9596+1=Protocol!$V$21,0,C9596+1)</f>
        <v>1</v>
      </c>
      <c r="D9597" s="1">
        <f t="shared" si="315"/>
        <v>2</v>
      </c>
      <c r="E9597" s="1" t="str">
        <f>INDEX(Protocol[Mark],MATCH(C9597,Protocol[Step],0))</f>
        <v>1D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675010002</v>
      </c>
      <c r="H9597" s="134">
        <f>Systematic[[#This Row],[SampleVariableLabel]]+100*Systematic[[#This Row],[State]]</f>
        <v>675010102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675</v>
      </c>
      <c r="B9598" s="1">
        <f>IF(C9598=0,IF(B9597=Protocol!$V$20,1,B9597+1),B9597)</f>
        <v>1</v>
      </c>
      <c r="C9598" s="1">
        <f>IF(C9597+1=Protocol!$V$21,0,C9597+1)</f>
        <v>2</v>
      </c>
      <c r="D9598" s="1">
        <f t="shared" si="315"/>
        <v>3</v>
      </c>
      <c r="E9598" s="1" t="str">
        <f>INDEX(Protocol[Mark],MATCH(C9598,Protocol[Step],0))</f>
        <v>(M.1)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675010003</v>
      </c>
      <c r="H9598" s="134">
        <f>Systematic[[#This Row],[SampleVariableLabel]]+100*Systematic[[#This Row],[State]]</f>
        <v>675010203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675</v>
      </c>
      <c r="B9599" s="1">
        <f>IF(C9599=0,IF(B9598=Protocol!$V$20,1,B9598+1),B9598)</f>
        <v>1</v>
      </c>
      <c r="C9599" s="1">
        <f>IF(C9598+1=Protocol!$V$21,0,C9598+1)</f>
        <v>3</v>
      </c>
      <c r="D9599" s="1">
        <f t="shared" si="315"/>
        <v>4</v>
      </c>
      <c r="E9599" s="1" t="str">
        <f>INDEX(Protocol[Mark],MATCH(C9599,Protocol[Step],0))</f>
        <v>2Oct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675010004</v>
      </c>
      <c r="H9599" s="134">
        <f>Systematic[[#This Row],[SampleVariableLabel]]+100*Systematic[[#This Row],[State]]</f>
        <v>675010304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675</v>
      </c>
      <c r="B9600" s="1">
        <f>IF(C9600=0,IF(B9599=Protocol!$V$20,1,B9599+1),B9599)</f>
        <v>1</v>
      </c>
      <c r="C9600" s="1">
        <f>IF(C9599+1=Protocol!$V$21,0,C9599+1)</f>
        <v>4</v>
      </c>
      <c r="D9600" s="1">
        <f t="shared" si="315"/>
        <v>5</v>
      </c>
      <c r="E9600" s="1" t="str">
        <f>INDEX(Protocol[Mark],MATCH(C9600,Protocol[Step],0))</f>
        <v>3M2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675010005</v>
      </c>
      <c r="H9600" s="134">
        <f>Systematic[[#This Row],[SampleVariableLabel]]+100*Systematic[[#This Row],[State]]</f>
        <v>675010405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675</v>
      </c>
      <c r="B9601" s="1">
        <f>IF(C9601=0,IF(B9600=Protocol!$V$20,1,B9600+1),B9600)</f>
        <v>1</v>
      </c>
      <c r="C9601" s="1">
        <f>IF(C9600+1=Protocol!$V$21,0,C9600+1)</f>
        <v>5</v>
      </c>
      <c r="D9601" s="1">
        <f t="shared" si="315"/>
        <v>6</v>
      </c>
      <c r="E9601" s="1" t="str">
        <f>INDEX(Protocol[Mark],MATCH(C9601,Protocol[Step],0))</f>
        <v>M(c)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675010006</v>
      </c>
      <c r="H9601" s="134">
        <f>Systematic[[#This Row],[SampleVariableLabel]]+100*Systematic[[#This Row],[State]]</f>
        <v>675010506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675</v>
      </c>
      <c r="B9602" s="1">
        <f>IF(C9602=0,IF(B9601=Protocol!$V$20,1,B9601+1),B9601)</f>
        <v>1</v>
      </c>
      <c r="C9602" s="1">
        <f>IF(C9601+1=Protocol!$V$21,0,C9601+1)</f>
        <v>6</v>
      </c>
      <c r="D9602" s="1">
        <f t="shared" si="315"/>
        <v>1</v>
      </c>
      <c r="E9602" s="1" t="str">
        <f>INDEX(Protocol[Mark],MATCH(C9602,Protocol[Step],0))</f>
        <v>4P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675010001</v>
      </c>
      <c r="H9602" s="134">
        <f>Systematic[[#This Row],[SampleVariableLabel]]+100*Systematic[[#This Row],[State]]</f>
        <v>675010601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675</v>
      </c>
      <c r="B9603" s="1">
        <f>IF(C9603=0,IF(B9602=Protocol!$V$20,1,B9602+1),B9602)</f>
        <v>1</v>
      </c>
      <c r="C9603" s="1">
        <f>IF(C9602+1=Protocol!$V$21,0,C9602+1)</f>
        <v>7</v>
      </c>
      <c r="D9603" s="1">
        <f t="shared" ref="D9603:D9666" si="317">IF(D9602=nVariables,1,D9602+1)</f>
        <v>2</v>
      </c>
      <c r="E9603" s="1" t="str">
        <f>INDEX(Protocol[Mark],MATCH(C9603,Protocol[Step],0))</f>
        <v>5G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675010002</v>
      </c>
      <c r="H9603" s="134">
        <f>Systematic[[#This Row],[SampleVariableLabel]]+100*Systematic[[#This Row],[State]]</f>
        <v>675010702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675</v>
      </c>
      <c r="B9604" s="1">
        <f>IF(C9604=0,IF(B9603=Protocol!$V$20,1,B9603+1),B9603)</f>
        <v>1</v>
      </c>
      <c r="C9604" s="1">
        <f>IF(C9603+1=Protocol!$V$21,0,C9603+1)</f>
        <v>8</v>
      </c>
      <c r="D9604" s="1">
        <f t="shared" si="317"/>
        <v>3</v>
      </c>
      <c r="E9604" s="1" t="str">
        <f>INDEX(Protocol[Mark],MATCH(C9604,Protocol[Step],0))</f>
        <v>6S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675010003</v>
      </c>
      <c r="H9604" s="134">
        <f>Systematic[[#This Row],[SampleVariableLabel]]+100*Systematic[[#This Row],[State]]</f>
        <v>675010803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675</v>
      </c>
      <c r="B9605" s="1">
        <f>IF(C9605=0,IF(B9604=Protocol!$V$20,1,B9604+1),B9604)</f>
        <v>1</v>
      </c>
      <c r="C9605" s="1">
        <f>IF(C9604+1=Protocol!$V$21,0,C9604+1)</f>
        <v>9</v>
      </c>
      <c r="D9605" s="1">
        <f t="shared" si="317"/>
        <v>4</v>
      </c>
      <c r="E9605" s="1" t="str">
        <f>INDEX(Protocol[Mark],MATCH(C9605,Protocol[Step],0))</f>
        <v>7Gp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675010004</v>
      </c>
      <c r="H9605" s="134">
        <f>Systematic[[#This Row],[SampleVariableLabel]]+100*Systematic[[#This Row],[State]]</f>
        <v>675010904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675</v>
      </c>
      <c r="B9606" s="1">
        <f>IF(C9606=0,IF(B9605=Protocol!$V$20,1,B9605+1),B9605)</f>
        <v>1</v>
      </c>
      <c r="C9606" s="1">
        <f>IF(C9605+1=Protocol!$V$21,0,C9605+1)</f>
        <v>10</v>
      </c>
      <c r="D9606" s="1">
        <f t="shared" si="317"/>
        <v>5</v>
      </c>
      <c r="E9606" s="1" t="str">
        <f>INDEX(Protocol[Mark],MATCH(C9606,Protocol[Step],0))</f>
        <v>8U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675010005</v>
      </c>
      <c r="H9606" s="134">
        <f>Systematic[[#This Row],[SampleVariableLabel]]+100*Systematic[[#This Row],[State]]</f>
        <v>675011005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675</v>
      </c>
      <c r="B9607" s="1">
        <f>IF(C9607=0,IF(B9606=Protocol!$V$20,1,B9606+1),B9606)</f>
        <v>1</v>
      </c>
      <c r="C9607" s="1">
        <f>IF(C9606+1=Protocol!$V$21,0,C9606+1)</f>
        <v>11</v>
      </c>
      <c r="D9607" s="1">
        <f t="shared" si="317"/>
        <v>6</v>
      </c>
      <c r="E9607" s="1" t="str">
        <f>INDEX(Protocol[Mark],MATCH(C9607,Protocol[Step],0))</f>
        <v>9Rot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675010006</v>
      </c>
      <c r="H9607" s="134">
        <f>Systematic[[#This Row],[SampleVariableLabel]]+100*Systematic[[#This Row],[State]]</f>
        <v>675011106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675</v>
      </c>
      <c r="B9608" s="1">
        <f>IF(C9608=0,IF(B9607=Protocol!$V$20,1,B9607+1),B9607)</f>
        <v>1</v>
      </c>
      <c r="C9608" s="1">
        <f>IF(C9607+1=Protocol!$V$21,0,C9607+1)</f>
        <v>12</v>
      </c>
      <c r="D9608" s="1">
        <f t="shared" si="317"/>
        <v>1</v>
      </c>
      <c r="E9608" s="1" t="str">
        <f>INDEX(Protocol[Mark],MATCH(C9608,Protocol[Step],0))</f>
        <v>10Ama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675010001</v>
      </c>
      <c r="H9608" s="134">
        <f>Systematic[[#This Row],[SampleVariableLabel]]+100*Systematic[[#This Row],[State]]</f>
        <v>675011201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676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0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676010002</v>
      </c>
      <c r="H9609" s="134">
        <f>Systematic[[#This Row],[SampleVariableLabel]]+100*Systematic[[#This Row],[State]]</f>
        <v>676010002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676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1D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676010003</v>
      </c>
      <c r="H9610" s="134">
        <f>Systematic[[#This Row],[SampleVariableLabel]]+100*Systematic[[#This Row],[State]]</f>
        <v>676010103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676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(M.1)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676010004</v>
      </c>
      <c r="H9611" s="134">
        <f>Systematic[[#This Row],[SampleVariableLabel]]+100*Systematic[[#This Row],[State]]</f>
        <v>676010204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676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2Oct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676010005</v>
      </c>
      <c r="H9612" s="134">
        <f>Systematic[[#This Row],[SampleVariableLabel]]+100*Systematic[[#This Row],[State]]</f>
        <v>676010305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676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3M2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676010006</v>
      </c>
      <c r="H9613" s="134">
        <f>Systematic[[#This Row],[SampleVariableLabel]]+100*Systematic[[#This Row],[State]]</f>
        <v>676010406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676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M(c)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676010001</v>
      </c>
      <c r="H9614" s="134">
        <f>Systematic[[#This Row],[SampleVariableLabel]]+100*Systematic[[#This Row],[State]]</f>
        <v>676010501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676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4P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676010002</v>
      </c>
      <c r="H9615" s="134">
        <f>Systematic[[#This Row],[SampleVariableLabel]]+100*Systematic[[#This Row],[State]]</f>
        <v>676010602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676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5G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676010003</v>
      </c>
      <c r="H9616" s="134">
        <f>Systematic[[#This Row],[SampleVariableLabel]]+100*Systematic[[#This Row],[State]]</f>
        <v>676010703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676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6S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676010004</v>
      </c>
      <c r="H9617" s="134">
        <f>Systematic[[#This Row],[SampleVariableLabel]]+100*Systematic[[#This Row],[State]]</f>
        <v>676010804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676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7Gp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676010005</v>
      </c>
      <c r="H9618" s="134">
        <f>Systematic[[#This Row],[SampleVariableLabel]]+100*Systematic[[#This Row],[State]]</f>
        <v>676010905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676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8U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676010006</v>
      </c>
      <c r="H9619" s="134">
        <f>Systematic[[#This Row],[SampleVariableLabel]]+100*Systematic[[#This Row],[State]]</f>
        <v>676011006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676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9Rot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676010001</v>
      </c>
      <c r="H9620" s="134">
        <f>Systematic[[#This Row],[SampleVariableLabel]]+100*Systematic[[#This Row],[State]]</f>
        <v>676011101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676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10Ama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676010002</v>
      </c>
      <c r="H9621" s="134">
        <f>Systematic[[#This Row],[SampleVariableLabel]]+100*Systematic[[#This Row],[State]]</f>
        <v>676011202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677</v>
      </c>
      <c r="B9622" s="1">
        <f>IF(C9622=0,IF(B9621=Protocol!$V$20,1,B9621+1),B9621)</f>
        <v>1</v>
      </c>
      <c r="C9622" s="1">
        <f>IF(C9621+1=Protocol!$V$21,0,C9621+1)</f>
        <v>0</v>
      </c>
      <c r="D9622" s="1">
        <f t="shared" si="317"/>
        <v>3</v>
      </c>
      <c r="E9622" s="1" t="str">
        <f>INDEX(Protocol[Mark],MATCH(C9622,Protocol[Step],0))</f>
        <v>0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677010003</v>
      </c>
      <c r="H9622" s="134">
        <f>Systematic[[#This Row],[SampleVariableLabel]]+100*Systematic[[#This Row],[State]]</f>
        <v>677010003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677</v>
      </c>
      <c r="B9623" s="1">
        <f>IF(C9623=0,IF(B9622=Protocol!$V$20,1,B9622+1),B9622)</f>
        <v>1</v>
      </c>
      <c r="C9623" s="1">
        <f>IF(C9622+1=Protocol!$V$21,0,C9622+1)</f>
        <v>1</v>
      </c>
      <c r="D9623" s="1">
        <f t="shared" si="317"/>
        <v>4</v>
      </c>
      <c r="E9623" s="1" t="str">
        <f>INDEX(Protocol[Mark],MATCH(C9623,Protocol[Step],0))</f>
        <v>1D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677010004</v>
      </c>
      <c r="H9623" s="134">
        <f>Systematic[[#This Row],[SampleVariableLabel]]+100*Systematic[[#This Row],[State]]</f>
        <v>677010104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677</v>
      </c>
      <c r="B9624" s="1">
        <f>IF(C9624=0,IF(B9623=Protocol!$V$20,1,B9623+1),B9623)</f>
        <v>1</v>
      </c>
      <c r="C9624" s="1">
        <f>IF(C9623+1=Protocol!$V$21,0,C9623+1)</f>
        <v>2</v>
      </c>
      <c r="D9624" s="1">
        <f t="shared" si="317"/>
        <v>5</v>
      </c>
      <c r="E9624" s="1" t="str">
        <f>INDEX(Protocol[Mark],MATCH(C9624,Protocol[Step],0))</f>
        <v>(M.1)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677010005</v>
      </c>
      <c r="H9624" s="134">
        <f>Systematic[[#This Row],[SampleVariableLabel]]+100*Systematic[[#This Row],[State]]</f>
        <v>677010205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677</v>
      </c>
      <c r="B9625" s="1">
        <f>IF(C9625=0,IF(B9624=Protocol!$V$20,1,B9624+1),B9624)</f>
        <v>1</v>
      </c>
      <c r="C9625" s="1">
        <f>IF(C9624+1=Protocol!$V$21,0,C9624+1)</f>
        <v>3</v>
      </c>
      <c r="D9625" s="1">
        <f t="shared" si="317"/>
        <v>6</v>
      </c>
      <c r="E9625" s="1" t="str">
        <f>INDEX(Protocol[Mark],MATCH(C9625,Protocol[Step],0))</f>
        <v>2Oct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677010006</v>
      </c>
      <c r="H9625" s="134">
        <f>Systematic[[#This Row],[SampleVariableLabel]]+100*Systematic[[#This Row],[State]]</f>
        <v>677010306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677</v>
      </c>
      <c r="B9626" s="1">
        <f>IF(C9626=0,IF(B9625=Protocol!$V$20,1,B9625+1),B9625)</f>
        <v>1</v>
      </c>
      <c r="C9626" s="1">
        <f>IF(C9625+1=Protocol!$V$21,0,C9625+1)</f>
        <v>4</v>
      </c>
      <c r="D9626" s="1">
        <f t="shared" si="317"/>
        <v>1</v>
      </c>
      <c r="E9626" s="1" t="str">
        <f>INDEX(Protocol[Mark],MATCH(C9626,Protocol[Step],0))</f>
        <v>3M2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677010001</v>
      </c>
      <c r="H9626" s="134">
        <f>Systematic[[#This Row],[SampleVariableLabel]]+100*Systematic[[#This Row],[State]]</f>
        <v>677010401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677</v>
      </c>
      <c r="B9627" s="1">
        <f>IF(C9627=0,IF(B9626=Protocol!$V$20,1,B9626+1),B9626)</f>
        <v>1</v>
      </c>
      <c r="C9627" s="1">
        <f>IF(C9626+1=Protocol!$V$21,0,C9626+1)</f>
        <v>5</v>
      </c>
      <c r="D9627" s="1">
        <f t="shared" si="317"/>
        <v>2</v>
      </c>
      <c r="E9627" s="1" t="str">
        <f>INDEX(Protocol[Mark],MATCH(C9627,Protocol[Step],0))</f>
        <v>M(c)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677010002</v>
      </c>
      <c r="H9627" s="134">
        <f>Systematic[[#This Row],[SampleVariableLabel]]+100*Systematic[[#This Row],[State]]</f>
        <v>677010502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677</v>
      </c>
      <c r="B9628" s="1">
        <f>IF(C9628=0,IF(B9627=Protocol!$V$20,1,B9627+1),B9627)</f>
        <v>1</v>
      </c>
      <c r="C9628" s="1">
        <f>IF(C9627+1=Protocol!$V$21,0,C9627+1)</f>
        <v>6</v>
      </c>
      <c r="D9628" s="1">
        <f t="shared" si="317"/>
        <v>3</v>
      </c>
      <c r="E9628" s="1" t="str">
        <f>INDEX(Protocol[Mark],MATCH(C9628,Protocol[Step],0))</f>
        <v>4P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677010003</v>
      </c>
      <c r="H9628" s="134">
        <f>Systematic[[#This Row],[SampleVariableLabel]]+100*Systematic[[#This Row],[State]]</f>
        <v>677010603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677</v>
      </c>
      <c r="B9629" s="1">
        <f>IF(C9629=0,IF(B9628=Protocol!$V$20,1,B9628+1),B9628)</f>
        <v>1</v>
      </c>
      <c r="C9629" s="1">
        <f>IF(C9628+1=Protocol!$V$21,0,C9628+1)</f>
        <v>7</v>
      </c>
      <c r="D9629" s="1">
        <f t="shared" si="317"/>
        <v>4</v>
      </c>
      <c r="E9629" s="1" t="str">
        <f>INDEX(Protocol[Mark],MATCH(C9629,Protocol[Step],0))</f>
        <v>5G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677010004</v>
      </c>
      <c r="H9629" s="134">
        <f>Systematic[[#This Row],[SampleVariableLabel]]+100*Systematic[[#This Row],[State]]</f>
        <v>677010704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677</v>
      </c>
      <c r="B9630" s="1">
        <f>IF(C9630=0,IF(B9629=Protocol!$V$20,1,B9629+1),B9629)</f>
        <v>1</v>
      </c>
      <c r="C9630" s="1">
        <f>IF(C9629+1=Protocol!$V$21,0,C9629+1)</f>
        <v>8</v>
      </c>
      <c r="D9630" s="1">
        <f t="shared" si="317"/>
        <v>5</v>
      </c>
      <c r="E9630" s="1" t="str">
        <f>INDEX(Protocol[Mark],MATCH(C9630,Protocol[Step],0))</f>
        <v>6S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677010005</v>
      </c>
      <c r="H9630" s="134">
        <f>Systematic[[#This Row],[SampleVariableLabel]]+100*Systematic[[#This Row],[State]]</f>
        <v>677010805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677</v>
      </c>
      <c r="B9631" s="1">
        <f>IF(C9631=0,IF(B9630=Protocol!$V$20,1,B9630+1),B9630)</f>
        <v>1</v>
      </c>
      <c r="C9631" s="1">
        <f>IF(C9630+1=Protocol!$V$21,0,C9630+1)</f>
        <v>9</v>
      </c>
      <c r="D9631" s="1">
        <f t="shared" si="317"/>
        <v>6</v>
      </c>
      <c r="E9631" s="1" t="str">
        <f>INDEX(Protocol[Mark],MATCH(C9631,Protocol[Step],0))</f>
        <v>7Gp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677010006</v>
      </c>
      <c r="H9631" s="134">
        <f>Systematic[[#This Row],[SampleVariableLabel]]+100*Systematic[[#This Row],[State]]</f>
        <v>677010906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677</v>
      </c>
      <c r="B9632" s="1">
        <f>IF(C9632=0,IF(B9631=Protocol!$V$20,1,B9631+1),B9631)</f>
        <v>1</v>
      </c>
      <c r="C9632" s="1">
        <f>IF(C9631+1=Protocol!$V$21,0,C9631+1)</f>
        <v>10</v>
      </c>
      <c r="D9632" s="1">
        <f t="shared" si="317"/>
        <v>1</v>
      </c>
      <c r="E9632" s="1" t="str">
        <f>INDEX(Protocol[Mark],MATCH(C9632,Protocol[Step],0))</f>
        <v>8U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677010001</v>
      </c>
      <c r="H9632" s="134">
        <f>Systematic[[#This Row],[SampleVariableLabel]]+100*Systematic[[#This Row],[State]]</f>
        <v>677011001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677</v>
      </c>
      <c r="B9633" s="1">
        <f>IF(C9633=0,IF(B9632=Protocol!$V$20,1,B9632+1),B9632)</f>
        <v>1</v>
      </c>
      <c r="C9633" s="1">
        <f>IF(C9632+1=Protocol!$V$21,0,C9632+1)</f>
        <v>11</v>
      </c>
      <c r="D9633" s="1">
        <f t="shared" si="317"/>
        <v>2</v>
      </c>
      <c r="E9633" s="1" t="str">
        <f>INDEX(Protocol[Mark],MATCH(C9633,Protocol[Step],0))</f>
        <v>9Rot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677010002</v>
      </c>
      <c r="H9633" s="134">
        <f>Systematic[[#This Row],[SampleVariableLabel]]+100*Systematic[[#This Row],[State]]</f>
        <v>677011102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677</v>
      </c>
      <c r="B9634" s="1">
        <f>IF(C9634=0,IF(B9633=Protocol!$V$20,1,B9633+1),B9633)</f>
        <v>1</v>
      </c>
      <c r="C9634" s="1">
        <f>IF(C9633+1=Protocol!$V$21,0,C9633+1)</f>
        <v>12</v>
      </c>
      <c r="D9634" s="1">
        <f t="shared" si="317"/>
        <v>3</v>
      </c>
      <c r="E9634" s="1" t="str">
        <f>INDEX(Protocol[Mark],MATCH(C9634,Protocol[Step],0))</f>
        <v>10Ama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677010003</v>
      </c>
      <c r="H9634" s="134">
        <f>Systematic[[#This Row],[SampleVariableLabel]]+100*Systematic[[#This Row],[State]]</f>
        <v>677011203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678</v>
      </c>
      <c r="B9635" s="1">
        <f>IF(C9635=0,IF(B9634=Protocol!$V$20,1,B9634+1),B9634)</f>
        <v>1</v>
      </c>
      <c r="C9635" s="1">
        <f>IF(C9634+1=Protocol!$V$21,0,C9634+1)</f>
        <v>0</v>
      </c>
      <c r="D9635" s="1">
        <f t="shared" si="317"/>
        <v>4</v>
      </c>
      <c r="E9635" s="1" t="str">
        <f>INDEX(Protocol[Mark],MATCH(C9635,Protocol[Step],0))</f>
        <v>0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678010004</v>
      </c>
      <c r="H9635" s="134">
        <f>Systematic[[#This Row],[SampleVariableLabel]]+100*Systematic[[#This Row],[State]]</f>
        <v>678010004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678</v>
      </c>
      <c r="B9636" s="1">
        <f>IF(C9636=0,IF(B9635=Protocol!$V$20,1,B9635+1),B9635)</f>
        <v>1</v>
      </c>
      <c r="C9636" s="1">
        <f>IF(C9635+1=Protocol!$V$21,0,C9635+1)</f>
        <v>1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678010005</v>
      </c>
      <c r="H9636" s="134">
        <f>Systematic[[#This Row],[SampleVariableLabel]]+100*Systematic[[#This Row],[State]]</f>
        <v>678010105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678</v>
      </c>
      <c r="B9637" s="1">
        <f>IF(C9637=0,IF(B9636=Protocol!$V$20,1,B9636+1),B9636)</f>
        <v>1</v>
      </c>
      <c r="C9637" s="1">
        <f>IF(C9636+1=Protocol!$V$21,0,C9636+1)</f>
        <v>2</v>
      </c>
      <c r="D9637" s="1">
        <f t="shared" si="317"/>
        <v>6</v>
      </c>
      <c r="E9637" s="1" t="str">
        <f>INDEX(Protocol[Mark],MATCH(C9637,Protocol[Step],0))</f>
        <v>(M.1)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678010006</v>
      </c>
      <c r="H9637" s="134">
        <f>Systematic[[#This Row],[SampleVariableLabel]]+100*Systematic[[#This Row],[State]]</f>
        <v>678010206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678</v>
      </c>
      <c r="B9638" s="1">
        <f>IF(C9638=0,IF(B9637=Protocol!$V$20,1,B9637+1),B9637)</f>
        <v>1</v>
      </c>
      <c r="C9638" s="1">
        <f>IF(C9637+1=Protocol!$V$21,0,C9637+1)</f>
        <v>3</v>
      </c>
      <c r="D9638" s="1">
        <f t="shared" si="317"/>
        <v>1</v>
      </c>
      <c r="E9638" s="1" t="str">
        <f>INDEX(Protocol[Mark],MATCH(C9638,Protocol[Step],0))</f>
        <v>2Oct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678010001</v>
      </c>
      <c r="H9638" s="134">
        <f>Systematic[[#This Row],[SampleVariableLabel]]+100*Systematic[[#This Row],[State]]</f>
        <v>678010301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678</v>
      </c>
      <c r="B9639" s="1">
        <f>IF(C9639=0,IF(B9638=Protocol!$V$20,1,B9638+1),B9638)</f>
        <v>1</v>
      </c>
      <c r="C9639" s="1">
        <f>IF(C9638+1=Protocol!$V$21,0,C9638+1)</f>
        <v>4</v>
      </c>
      <c r="D9639" s="1">
        <f t="shared" si="317"/>
        <v>2</v>
      </c>
      <c r="E9639" s="1" t="str">
        <f>INDEX(Protocol[Mark],MATCH(C9639,Protocol[Step],0))</f>
        <v>3M2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678010002</v>
      </c>
      <c r="H9639" s="134">
        <f>Systematic[[#This Row],[SampleVariableLabel]]+100*Systematic[[#This Row],[State]]</f>
        <v>678010402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678</v>
      </c>
      <c r="B9640" s="1">
        <f>IF(C9640=0,IF(B9639=Protocol!$V$20,1,B9639+1),B9639)</f>
        <v>1</v>
      </c>
      <c r="C9640" s="1">
        <f>IF(C9639+1=Protocol!$V$21,0,C9639+1)</f>
        <v>5</v>
      </c>
      <c r="D9640" s="1">
        <f t="shared" si="317"/>
        <v>3</v>
      </c>
      <c r="E9640" s="1" t="str">
        <f>INDEX(Protocol[Mark],MATCH(C9640,Protocol[Step],0))</f>
        <v>M(c)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678010003</v>
      </c>
      <c r="H9640" s="134">
        <f>Systematic[[#This Row],[SampleVariableLabel]]+100*Systematic[[#This Row],[State]]</f>
        <v>678010503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678</v>
      </c>
      <c r="B9641" s="1">
        <f>IF(C9641=0,IF(B9640=Protocol!$V$20,1,B9640+1),B9640)</f>
        <v>1</v>
      </c>
      <c r="C9641" s="1">
        <f>IF(C9640+1=Protocol!$V$21,0,C9640+1)</f>
        <v>6</v>
      </c>
      <c r="D9641" s="1">
        <f t="shared" si="317"/>
        <v>4</v>
      </c>
      <c r="E9641" s="1" t="str">
        <f>INDEX(Protocol[Mark],MATCH(C9641,Protocol[Step],0))</f>
        <v>4P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678010004</v>
      </c>
      <c r="H9641" s="134">
        <f>Systematic[[#This Row],[SampleVariableLabel]]+100*Systematic[[#This Row],[State]]</f>
        <v>678010604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678</v>
      </c>
      <c r="B9642" s="1">
        <f>IF(C9642=0,IF(B9641=Protocol!$V$20,1,B9641+1),B9641)</f>
        <v>1</v>
      </c>
      <c r="C9642" s="1">
        <f>IF(C9641+1=Protocol!$V$21,0,C9641+1)</f>
        <v>7</v>
      </c>
      <c r="D9642" s="1">
        <f t="shared" si="317"/>
        <v>5</v>
      </c>
      <c r="E9642" s="1" t="str">
        <f>INDEX(Protocol[Mark],MATCH(C9642,Protocol[Step],0))</f>
        <v>5G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678010005</v>
      </c>
      <c r="H9642" s="134">
        <f>Systematic[[#This Row],[SampleVariableLabel]]+100*Systematic[[#This Row],[State]]</f>
        <v>678010705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678</v>
      </c>
      <c r="B9643" s="1">
        <f>IF(C9643=0,IF(B9642=Protocol!$V$20,1,B9642+1),B9642)</f>
        <v>1</v>
      </c>
      <c r="C9643" s="1">
        <f>IF(C9642+1=Protocol!$V$21,0,C9642+1)</f>
        <v>8</v>
      </c>
      <c r="D9643" s="1">
        <f t="shared" si="317"/>
        <v>6</v>
      </c>
      <c r="E9643" s="1" t="str">
        <f>INDEX(Protocol[Mark],MATCH(C9643,Protocol[Step],0))</f>
        <v>6S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678010006</v>
      </c>
      <c r="H9643" s="134">
        <f>Systematic[[#This Row],[SampleVariableLabel]]+100*Systematic[[#This Row],[State]]</f>
        <v>678010806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678</v>
      </c>
      <c r="B9644" s="1">
        <f>IF(C9644=0,IF(B9643=Protocol!$V$20,1,B9643+1),B9643)</f>
        <v>1</v>
      </c>
      <c r="C9644" s="1">
        <f>IF(C9643+1=Protocol!$V$21,0,C9643+1)</f>
        <v>9</v>
      </c>
      <c r="D9644" s="1">
        <f t="shared" si="317"/>
        <v>1</v>
      </c>
      <c r="E9644" s="1" t="str">
        <f>INDEX(Protocol[Mark],MATCH(C9644,Protocol[Step],0))</f>
        <v>7Gp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678010001</v>
      </c>
      <c r="H9644" s="134">
        <f>Systematic[[#This Row],[SampleVariableLabel]]+100*Systematic[[#This Row],[State]]</f>
        <v>678010901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678</v>
      </c>
      <c r="B9645" s="1">
        <f>IF(C9645=0,IF(B9644=Protocol!$V$20,1,B9644+1),B9644)</f>
        <v>1</v>
      </c>
      <c r="C9645" s="1">
        <f>IF(C9644+1=Protocol!$V$21,0,C9644+1)</f>
        <v>10</v>
      </c>
      <c r="D9645" s="1">
        <f t="shared" si="317"/>
        <v>2</v>
      </c>
      <c r="E9645" s="1" t="str">
        <f>INDEX(Protocol[Mark],MATCH(C9645,Protocol[Step],0))</f>
        <v>8U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678010002</v>
      </c>
      <c r="H9645" s="134">
        <f>Systematic[[#This Row],[SampleVariableLabel]]+100*Systematic[[#This Row],[State]]</f>
        <v>678011002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678</v>
      </c>
      <c r="B9646" s="1">
        <f>IF(C9646=0,IF(B9645=Protocol!$V$20,1,B9645+1),B9645)</f>
        <v>1</v>
      </c>
      <c r="C9646" s="1">
        <f>IF(C9645+1=Protocol!$V$21,0,C9645+1)</f>
        <v>11</v>
      </c>
      <c r="D9646" s="1">
        <f t="shared" si="317"/>
        <v>3</v>
      </c>
      <c r="E9646" s="1" t="str">
        <f>INDEX(Protocol[Mark],MATCH(C9646,Protocol[Step],0))</f>
        <v>9Rot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678010003</v>
      </c>
      <c r="H9646" s="134">
        <f>Systematic[[#This Row],[SampleVariableLabel]]+100*Systematic[[#This Row],[State]]</f>
        <v>678011103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678</v>
      </c>
      <c r="B9647" s="1">
        <f>IF(C9647=0,IF(B9646=Protocol!$V$20,1,B9646+1),B9646)</f>
        <v>1</v>
      </c>
      <c r="C9647" s="1">
        <f>IF(C9646+1=Protocol!$V$21,0,C9646+1)</f>
        <v>12</v>
      </c>
      <c r="D9647" s="1">
        <f t="shared" si="317"/>
        <v>4</v>
      </c>
      <c r="E9647" s="1" t="str">
        <f>INDEX(Protocol[Mark],MATCH(C9647,Protocol[Step],0))</f>
        <v>10Ama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678010004</v>
      </c>
      <c r="H9647" s="134">
        <f>Systematic[[#This Row],[SampleVariableLabel]]+100*Systematic[[#This Row],[State]]</f>
        <v>678011204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679</v>
      </c>
      <c r="B9648" s="1">
        <f>IF(C9648=0,IF(B9647=Protocol!$V$20,1,B9647+1),B9647)</f>
        <v>1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0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679010005</v>
      </c>
      <c r="H9648" s="134">
        <f>Systematic[[#This Row],[SampleVariableLabel]]+100*Systematic[[#This Row],[State]]</f>
        <v>679010005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679</v>
      </c>
      <c r="B9649" s="1">
        <f>IF(C9649=0,IF(B9648=Protocol!$V$20,1,B9648+1),B9648)</f>
        <v>1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679010006</v>
      </c>
      <c r="H9649" s="134">
        <f>Systematic[[#This Row],[SampleVariableLabel]]+100*Systematic[[#This Row],[State]]</f>
        <v>679010106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679</v>
      </c>
      <c r="B9650" s="1">
        <f>IF(C9650=0,IF(B9649=Protocol!$V$20,1,B9649+1),B9649)</f>
        <v>1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(M.1)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679010001</v>
      </c>
      <c r="H9650" s="134">
        <f>Systematic[[#This Row],[SampleVariableLabel]]+100*Systematic[[#This Row],[State]]</f>
        <v>679010201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679</v>
      </c>
      <c r="B9651" s="1">
        <f>IF(C9651=0,IF(B9650=Protocol!$V$20,1,B9650+1),B9650)</f>
        <v>1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2Oct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679010002</v>
      </c>
      <c r="H9651" s="134">
        <f>Systematic[[#This Row],[SampleVariableLabel]]+100*Systematic[[#This Row],[State]]</f>
        <v>679010302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679</v>
      </c>
      <c r="B9652" s="1">
        <f>IF(C9652=0,IF(B9651=Protocol!$V$20,1,B9651+1),B9651)</f>
        <v>1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3M2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679010003</v>
      </c>
      <c r="H9652" s="134">
        <f>Systematic[[#This Row],[SampleVariableLabel]]+100*Systematic[[#This Row],[State]]</f>
        <v>679010403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679</v>
      </c>
      <c r="B9653" s="1">
        <f>IF(C9653=0,IF(B9652=Protocol!$V$20,1,B9652+1),B9652)</f>
        <v>1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M(c)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679010004</v>
      </c>
      <c r="H9653" s="134">
        <f>Systematic[[#This Row],[SampleVariableLabel]]+100*Systematic[[#This Row],[State]]</f>
        <v>679010504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679</v>
      </c>
      <c r="B9654" s="1">
        <f>IF(C9654=0,IF(B9653=Protocol!$V$20,1,B9653+1),B9653)</f>
        <v>1</v>
      </c>
      <c r="C9654" s="1">
        <f>IF(C9653+1=Protocol!$V$21,0,C9653+1)</f>
        <v>6</v>
      </c>
      <c r="D9654" s="1">
        <f t="shared" si="317"/>
        <v>5</v>
      </c>
      <c r="E9654" s="1" t="str">
        <f>INDEX(Protocol[Mark],MATCH(C9654,Protocol[Step],0))</f>
        <v>4P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679010005</v>
      </c>
      <c r="H9654" s="134">
        <f>Systematic[[#This Row],[SampleVariableLabel]]+100*Systematic[[#This Row],[State]]</f>
        <v>679010605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679</v>
      </c>
      <c r="B9655" s="1">
        <f>IF(C9655=0,IF(B9654=Protocol!$V$20,1,B9654+1),B9654)</f>
        <v>1</v>
      </c>
      <c r="C9655" s="1">
        <f>IF(C9654+1=Protocol!$V$21,0,C9654+1)</f>
        <v>7</v>
      </c>
      <c r="D9655" s="1">
        <f t="shared" si="317"/>
        <v>6</v>
      </c>
      <c r="E9655" s="1" t="str">
        <f>INDEX(Protocol[Mark],MATCH(C9655,Protocol[Step],0))</f>
        <v>5G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679010006</v>
      </c>
      <c r="H9655" s="134">
        <f>Systematic[[#This Row],[SampleVariableLabel]]+100*Systematic[[#This Row],[State]]</f>
        <v>679010706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679</v>
      </c>
      <c r="B9656" s="1">
        <f>IF(C9656=0,IF(B9655=Protocol!$V$20,1,B9655+1),B9655)</f>
        <v>1</v>
      </c>
      <c r="C9656" s="1">
        <f>IF(C9655+1=Protocol!$V$21,0,C9655+1)</f>
        <v>8</v>
      </c>
      <c r="D9656" s="1">
        <f t="shared" si="317"/>
        <v>1</v>
      </c>
      <c r="E9656" s="1" t="str">
        <f>INDEX(Protocol[Mark],MATCH(C9656,Protocol[Step],0))</f>
        <v>6S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679010001</v>
      </c>
      <c r="H9656" s="134">
        <f>Systematic[[#This Row],[SampleVariableLabel]]+100*Systematic[[#This Row],[State]]</f>
        <v>679010801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679</v>
      </c>
      <c r="B9657" s="1">
        <f>IF(C9657=0,IF(B9656=Protocol!$V$20,1,B9656+1),B9656)</f>
        <v>1</v>
      </c>
      <c r="C9657" s="1">
        <f>IF(C9656+1=Protocol!$V$21,0,C9656+1)</f>
        <v>9</v>
      </c>
      <c r="D9657" s="1">
        <f t="shared" si="317"/>
        <v>2</v>
      </c>
      <c r="E9657" s="1" t="str">
        <f>INDEX(Protocol[Mark],MATCH(C9657,Protocol[Step],0))</f>
        <v>7Gp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679010002</v>
      </c>
      <c r="H9657" s="134">
        <f>Systematic[[#This Row],[SampleVariableLabel]]+100*Systematic[[#This Row],[State]]</f>
        <v>679010902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679</v>
      </c>
      <c r="B9658" s="1">
        <f>IF(C9658=0,IF(B9657=Protocol!$V$20,1,B9657+1),B9657)</f>
        <v>1</v>
      </c>
      <c r="C9658" s="1">
        <f>IF(C9657+1=Protocol!$V$21,0,C9657+1)</f>
        <v>10</v>
      </c>
      <c r="D9658" s="1">
        <f t="shared" si="317"/>
        <v>3</v>
      </c>
      <c r="E9658" s="1" t="str">
        <f>INDEX(Protocol[Mark],MATCH(C9658,Protocol[Step],0))</f>
        <v>8U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679010003</v>
      </c>
      <c r="H9658" s="134">
        <f>Systematic[[#This Row],[SampleVariableLabel]]+100*Systematic[[#This Row],[State]]</f>
        <v>679011003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679</v>
      </c>
      <c r="B9659" s="1">
        <f>IF(C9659=0,IF(B9658=Protocol!$V$20,1,B9658+1),B9658)</f>
        <v>1</v>
      </c>
      <c r="C9659" s="1">
        <f>IF(C9658+1=Protocol!$V$21,0,C9658+1)</f>
        <v>11</v>
      </c>
      <c r="D9659" s="1">
        <f t="shared" si="317"/>
        <v>4</v>
      </c>
      <c r="E9659" s="1" t="str">
        <f>INDEX(Protocol[Mark],MATCH(C9659,Protocol[Step],0))</f>
        <v>9Rot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679010004</v>
      </c>
      <c r="H9659" s="134">
        <f>Systematic[[#This Row],[SampleVariableLabel]]+100*Systematic[[#This Row],[State]]</f>
        <v>679011104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679</v>
      </c>
      <c r="B9660" s="1">
        <f>IF(C9660=0,IF(B9659=Protocol!$V$20,1,B9659+1),B9659)</f>
        <v>1</v>
      </c>
      <c r="C9660" s="1">
        <f>IF(C9659+1=Protocol!$V$21,0,C9659+1)</f>
        <v>12</v>
      </c>
      <c r="D9660" s="1">
        <f t="shared" si="317"/>
        <v>5</v>
      </c>
      <c r="E9660" s="1" t="str">
        <f>INDEX(Protocol[Mark],MATCH(C9660,Protocol[Step],0))</f>
        <v>10Ama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679010005</v>
      </c>
      <c r="H9660" s="134">
        <f>Systematic[[#This Row],[SampleVariableLabel]]+100*Systematic[[#This Row],[State]]</f>
        <v>679011205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680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0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680010006</v>
      </c>
      <c r="H9661" s="134">
        <f>Systematic[[#This Row],[SampleVariableLabel]]+100*Systematic[[#This Row],[State]]</f>
        <v>680010006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680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1D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680010001</v>
      </c>
      <c r="H9662" s="134">
        <f>Systematic[[#This Row],[SampleVariableLabel]]+100*Systematic[[#This Row],[State]]</f>
        <v>680010101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680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(M.1)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680010002</v>
      </c>
      <c r="H9663" s="134">
        <f>Systematic[[#This Row],[SampleVariableLabel]]+100*Systematic[[#This Row],[State]]</f>
        <v>680010202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680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2Oct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680010003</v>
      </c>
      <c r="H9664" s="134">
        <f>Systematic[[#This Row],[SampleVariableLabel]]+100*Systematic[[#This Row],[State]]</f>
        <v>680010303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680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3M2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680010004</v>
      </c>
      <c r="H9665" s="134">
        <f>Systematic[[#This Row],[SampleVariableLabel]]+100*Systematic[[#This Row],[State]]</f>
        <v>680010404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680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M(c)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680010005</v>
      </c>
      <c r="H9666" s="134">
        <f>Systematic[[#This Row],[SampleVariableLabel]]+100*Systematic[[#This Row],[State]]</f>
        <v>680010505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680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4P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680010006</v>
      </c>
      <c r="H9667" s="134">
        <f>Systematic[[#This Row],[SampleVariableLabel]]+100*Systematic[[#This Row],[State]]</f>
        <v>680010606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680</v>
      </c>
      <c r="B9668" s="1">
        <f>IF(C9668=0,IF(B9667=Protocol!$V$20,1,B9667+1),B9667)</f>
        <v>1</v>
      </c>
      <c r="C9668" s="1">
        <f>IF(C9667+1=Protocol!$V$21,0,C9667+1)</f>
        <v>7</v>
      </c>
      <c r="D9668" s="1">
        <f t="shared" si="319"/>
        <v>1</v>
      </c>
      <c r="E9668" s="1" t="str">
        <f>INDEX(Protocol[Mark],MATCH(C9668,Protocol[Step],0))</f>
        <v>5G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680010001</v>
      </c>
      <c r="H9668" s="134">
        <f>Systematic[[#This Row],[SampleVariableLabel]]+100*Systematic[[#This Row],[State]]</f>
        <v>680010701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680</v>
      </c>
      <c r="B9669" s="1">
        <f>IF(C9669=0,IF(B9668=Protocol!$V$20,1,B9668+1),B9668)</f>
        <v>1</v>
      </c>
      <c r="C9669" s="1">
        <f>IF(C9668+1=Protocol!$V$21,0,C9668+1)</f>
        <v>8</v>
      </c>
      <c r="D9669" s="1">
        <f t="shared" si="319"/>
        <v>2</v>
      </c>
      <c r="E9669" s="1" t="str">
        <f>INDEX(Protocol[Mark],MATCH(C9669,Protocol[Step],0))</f>
        <v>6S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680010002</v>
      </c>
      <c r="H9669" s="134">
        <f>Systematic[[#This Row],[SampleVariableLabel]]+100*Systematic[[#This Row],[State]]</f>
        <v>680010802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680</v>
      </c>
      <c r="B9670" s="1">
        <f>IF(C9670=0,IF(B9669=Protocol!$V$20,1,B9669+1),B9669)</f>
        <v>1</v>
      </c>
      <c r="C9670" s="1">
        <f>IF(C9669+1=Protocol!$V$21,0,C9669+1)</f>
        <v>9</v>
      </c>
      <c r="D9670" s="1">
        <f t="shared" si="319"/>
        <v>3</v>
      </c>
      <c r="E9670" s="1" t="str">
        <f>INDEX(Protocol[Mark],MATCH(C9670,Protocol[Step],0))</f>
        <v>7Gp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680010003</v>
      </c>
      <c r="H9670" s="134">
        <f>Systematic[[#This Row],[SampleVariableLabel]]+100*Systematic[[#This Row],[State]]</f>
        <v>680010903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680</v>
      </c>
      <c r="B9671" s="1">
        <f>IF(C9671=0,IF(B9670=Protocol!$V$20,1,B9670+1),B9670)</f>
        <v>1</v>
      </c>
      <c r="C9671" s="1">
        <f>IF(C9670+1=Protocol!$V$21,0,C9670+1)</f>
        <v>10</v>
      </c>
      <c r="D9671" s="1">
        <f t="shared" si="319"/>
        <v>4</v>
      </c>
      <c r="E9671" s="1" t="str">
        <f>INDEX(Protocol[Mark],MATCH(C9671,Protocol[Step],0))</f>
        <v>8U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680010004</v>
      </c>
      <c r="H9671" s="134">
        <f>Systematic[[#This Row],[SampleVariableLabel]]+100*Systematic[[#This Row],[State]]</f>
        <v>680011004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680</v>
      </c>
      <c r="B9672" s="1">
        <f>IF(C9672=0,IF(B9671=Protocol!$V$20,1,B9671+1),B9671)</f>
        <v>1</v>
      </c>
      <c r="C9672" s="1">
        <f>IF(C9671+1=Protocol!$V$21,0,C9671+1)</f>
        <v>11</v>
      </c>
      <c r="D9672" s="1">
        <f t="shared" si="319"/>
        <v>5</v>
      </c>
      <c r="E9672" s="1" t="str">
        <f>INDEX(Protocol[Mark],MATCH(C9672,Protocol[Step],0))</f>
        <v>9Rot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680010005</v>
      </c>
      <c r="H9672" s="134">
        <f>Systematic[[#This Row],[SampleVariableLabel]]+100*Systematic[[#This Row],[State]]</f>
        <v>680011105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680</v>
      </c>
      <c r="B9673" s="1">
        <f>IF(C9673=0,IF(B9672=Protocol!$V$20,1,B9672+1),B9672)</f>
        <v>1</v>
      </c>
      <c r="C9673" s="1">
        <f>IF(C9672+1=Protocol!$V$21,0,C9672+1)</f>
        <v>12</v>
      </c>
      <c r="D9673" s="1">
        <f t="shared" si="319"/>
        <v>6</v>
      </c>
      <c r="E9673" s="1" t="str">
        <f>INDEX(Protocol[Mark],MATCH(C9673,Protocol[Step],0))</f>
        <v>10Ama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680010006</v>
      </c>
      <c r="H9673" s="134">
        <f>Systematic[[#This Row],[SampleVariableLabel]]+100*Systematic[[#This Row],[State]]</f>
        <v>680011206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681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0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681010001</v>
      </c>
      <c r="H9674" s="134">
        <f>Systematic[[#This Row],[SampleVariableLabel]]+100*Systematic[[#This Row],[State]]</f>
        <v>681010001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681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1D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681010002</v>
      </c>
      <c r="H9675" s="134">
        <f>Systematic[[#This Row],[SampleVariableLabel]]+100*Systematic[[#This Row],[State]]</f>
        <v>681010102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681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(M.1)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681010003</v>
      </c>
      <c r="H9676" s="134">
        <f>Systematic[[#This Row],[SampleVariableLabel]]+100*Systematic[[#This Row],[State]]</f>
        <v>681010203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681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2Oct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681010004</v>
      </c>
      <c r="H9677" s="134">
        <f>Systematic[[#This Row],[SampleVariableLabel]]+100*Systematic[[#This Row],[State]]</f>
        <v>681010304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681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3M2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681010005</v>
      </c>
      <c r="H9678" s="134">
        <f>Systematic[[#This Row],[SampleVariableLabel]]+100*Systematic[[#This Row],[State]]</f>
        <v>681010405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681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M(c)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681010006</v>
      </c>
      <c r="H9679" s="134">
        <f>Systematic[[#This Row],[SampleVariableLabel]]+100*Systematic[[#This Row],[State]]</f>
        <v>681010506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681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4P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681010001</v>
      </c>
      <c r="H9680" s="134">
        <f>Systematic[[#This Row],[SampleVariableLabel]]+100*Systematic[[#This Row],[State]]</f>
        <v>681010601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681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5G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681010002</v>
      </c>
      <c r="H9681" s="134">
        <f>Systematic[[#This Row],[SampleVariableLabel]]+100*Systematic[[#This Row],[State]]</f>
        <v>681010702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681</v>
      </c>
      <c r="B9682" s="1">
        <f>IF(C9682=0,IF(B9681=Protocol!$V$20,1,B9681+1),B9681)</f>
        <v>1</v>
      </c>
      <c r="C9682" s="1">
        <f>IF(C9681+1=Protocol!$V$21,0,C9681+1)</f>
        <v>8</v>
      </c>
      <c r="D9682" s="1">
        <f t="shared" si="319"/>
        <v>3</v>
      </c>
      <c r="E9682" s="1" t="str">
        <f>INDEX(Protocol[Mark],MATCH(C9682,Protocol[Step],0))</f>
        <v>6S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681010003</v>
      </c>
      <c r="H9682" s="134">
        <f>Systematic[[#This Row],[SampleVariableLabel]]+100*Systematic[[#This Row],[State]]</f>
        <v>681010803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681</v>
      </c>
      <c r="B9683" s="1">
        <f>IF(C9683=0,IF(B9682=Protocol!$V$20,1,B9682+1),B9682)</f>
        <v>1</v>
      </c>
      <c r="C9683" s="1">
        <f>IF(C9682+1=Protocol!$V$21,0,C9682+1)</f>
        <v>9</v>
      </c>
      <c r="D9683" s="1">
        <f t="shared" si="319"/>
        <v>4</v>
      </c>
      <c r="E9683" s="1" t="str">
        <f>INDEX(Protocol[Mark],MATCH(C9683,Protocol[Step],0))</f>
        <v>7Gp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681010004</v>
      </c>
      <c r="H9683" s="134">
        <f>Systematic[[#This Row],[SampleVariableLabel]]+100*Systematic[[#This Row],[State]]</f>
        <v>681010904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681</v>
      </c>
      <c r="B9684" s="1">
        <f>IF(C9684=0,IF(B9683=Protocol!$V$20,1,B9683+1),B9683)</f>
        <v>1</v>
      </c>
      <c r="C9684" s="1">
        <f>IF(C9683+1=Protocol!$V$21,0,C9683+1)</f>
        <v>10</v>
      </c>
      <c r="D9684" s="1">
        <f t="shared" si="319"/>
        <v>5</v>
      </c>
      <c r="E9684" s="1" t="str">
        <f>INDEX(Protocol[Mark],MATCH(C9684,Protocol[Step],0))</f>
        <v>8U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681010005</v>
      </c>
      <c r="H9684" s="134">
        <f>Systematic[[#This Row],[SampleVariableLabel]]+100*Systematic[[#This Row],[State]]</f>
        <v>681011005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681</v>
      </c>
      <c r="B9685" s="1">
        <f>IF(C9685=0,IF(B9684=Protocol!$V$20,1,B9684+1),B9684)</f>
        <v>1</v>
      </c>
      <c r="C9685" s="1">
        <f>IF(C9684+1=Protocol!$V$21,0,C9684+1)</f>
        <v>11</v>
      </c>
      <c r="D9685" s="1">
        <f t="shared" si="319"/>
        <v>6</v>
      </c>
      <c r="E9685" s="1" t="str">
        <f>INDEX(Protocol[Mark],MATCH(C9685,Protocol[Step],0))</f>
        <v>9Rot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681010006</v>
      </c>
      <c r="H9685" s="134">
        <f>Systematic[[#This Row],[SampleVariableLabel]]+100*Systematic[[#This Row],[State]]</f>
        <v>681011106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681</v>
      </c>
      <c r="B9686" s="1">
        <f>IF(C9686=0,IF(B9685=Protocol!$V$20,1,B9685+1),B9685)</f>
        <v>1</v>
      </c>
      <c r="C9686" s="1">
        <f>IF(C9685+1=Protocol!$V$21,0,C9685+1)</f>
        <v>12</v>
      </c>
      <c r="D9686" s="1">
        <f t="shared" si="319"/>
        <v>1</v>
      </c>
      <c r="E9686" s="1" t="str">
        <f>INDEX(Protocol[Mark],MATCH(C9686,Protocol[Step],0))</f>
        <v>10Ama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681010001</v>
      </c>
      <c r="H9686" s="134">
        <f>Systematic[[#This Row],[SampleVariableLabel]]+100*Systematic[[#This Row],[State]]</f>
        <v>681011201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682</v>
      </c>
      <c r="B9687" s="1">
        <f>IF(C9687=0,IF(B9686=Protocol!$V$20,1,B9686+1),B9686)</f>
        <v>1</v>
      </c>
      <c r="C9687" s="1">
        <f>IF(C9686+1=Protocol!$V$21,0,C9686+1)</f>
        <v>0</v>
      </c>
      <c r="D9687" s="1">
        <f t="shared" si="319"/>
        <v>2</v>
      </c>
      <c r="E9687" s="1" t="str">
        <f>INDEX(Protocol[Mark],MATCH(C9687,Protocol[Step],0))</f>
        <v>0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682010002</v>
      </c>
      <c r="H9687" s="134">
        <f>Systematic[[#This Row],[SampleVariableLabel]]+100*Systematic[[#This Row],[State]]</f>
        <v>682010002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682</v>
      </c>
      <c r="B9688" s="1">
        <f>IF(C9688=0,IF(B9687=Protocol!$V$20,1,B9687+1),B9687)</f>
        <v>1</v>
      </c>
      <c r="C9688" s="1">
        <f>IF(C9687+1=Protocol!$V$21,0,C9687+1)</f>
        <v>1</v>
      </c>
      <c r="D9688" s="1">
        <f t="shared" si="319"/>
        <v>3</v>
      </c>
      <c r="E9688" s="1" t="str">
        <f>INDEX(Protocol[Mark],MATCH(C9688,Protocol[Step],0))</f>
        <v>1D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682010003</v>
      </c>
      <c r="H9688" s="134">
        <f>Systematic[[#This Row],[SampleVariableLabel]]+100*Systematic[[#This Row],[State]]</f>
        <v>682010103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682</v>
      </c>
      <c r="B9689" s="1">
        <f>IF(C9689=0,IF(B9688=Protocol!$V$20,1,B9688+1),B9688)</f>
        <v>1</v>
      </c>
      <c r="C9689" s="1">
        <f>IF(C9688+1=Protocol!$V$21,0,C9688+1)</f>
        <v>2</v>
      </c>
      <c r="D9689" s="1">
        <f t="shared" si="319"/>
        <v>4</v>
      </c>
      <c r="E9689" s="1" t="str">
        <f>INDEX(Protocol[Mark],MATCH(C9689,Protocol[Step],0))</f>
        <v>(M.1)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682010004</v>
      </c>
      <c r="H9689" s="134">
        <f>Systematic[[#This Row],[SampleVariableLabel]]+100*Systematic[[#This Row],[State]]</f>
        <v>682010204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682</v>
      </c>
      <c r="B9690" s="1">
        <f>IF(C9690=0,IF(B9689=Protocol!$V$20,1,B9689+1),B9689)</f>
        <v>1</v>
      </c>
      <c r="C9690" s="1">
        <f>IF(C9689+1=Protocol!$V$21,0,C9689+1)</f>
        <v>3</v>
      </c>
      <c r="D9690" s="1">
        <f t="shared" si="319"/>
        <v>5</v>
      </c>
      <c r="E9690" s="1" t="str">
        <f>INDEX(Protocol[Mark],MATCH(C9690,Protocol[Step],0))</f>
        <v>2Oct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682010005</v>
      </c>
      <c r="H9690" s="134">
        <f>Systematic[[#This Row],[SampleVariableLabel]]+100*Systematic[[#This Row],[State]]</f>
        <v>682010305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682</v>
      </c>
      <c r="B9691" s="1">
        <f>IF(C9691=0,IF(B9690=Protocol!$V$20,1,B9690+1),B9690)</f>
        <v>1</v>
      </c>
      <c r="C9691" s="1">
        <f>IF(C9690+1=Protocol!$V$21,0,C9690+1)</f>
        <v>4</v>
      </c>
      <c r="D9691" s="1">
        <f t="shared" si="319"/>
        <v>6</v>
      </c>
      <c r="E9691" s="1" t="str">
        <f>INDEX(Protocol[Mark],MATCH(C9691,Protocol[Step],0))</f>
        <v>3M2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682010006</v>
      </c>
      <c r="H9691" s="134">
        <f>Systematic[[#This Row],[SampleVariableLabel]]+100*Systematic[[#This Row],[State]]</f>
        <v>682010406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682</v>
      </c>
      <c r="B9692" s="1">
        <f>IF(C9692=0,IF(B9691=Protocol!$V$20,1,B9691+1),B9691)</f>
        <v>1</v>
      </c>
      <c r="C9692" s="1">
        <f>IF(C9691+1=Protocol!$V$21,0,C9691+1)</f>
        <v>5</v>
      </c>
      <c r="D9692" s="1">
        <f t="shared" si="319"/>
        <v>1</v>
      </c>
      <c r="E9692" s="1" t="str">
        <f>INDEX(Protocol[Mark],MATCH(C9692,Protocol[Step],0))</f>
        <v>M(c)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682010001</v>
      </c>
      <c r="H9692" s="134">
        <f>Systematic[[#This Row],[SampleVariableLabel]]+100*Systematic[[#This Row],[State]]</f>
        <v>682010501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682</v>
      </c>
      <c r="B9693" s="1">
        <f>IF(C9693=0,IF(B9692=Protocol!$V$20,1,B9692+1),B9692)</f>
        <v>1</v>
      </c>
      <c r="C9693" s="1">
        <f>IF(C9692+1=Protocol!$V$21,0,C9692+1)</f>
        <v>6</v>
      </c>
      <c r="D9693" s="1">
        <f t="shared" si="319"/>
        <v>2</v>
      </c>
      <c r="E9693" s="1" t="str">
        <f>INDEX(Protocol[Mark],MATCH(C9693,Protocol[Step],0))</f>
        <v>4P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682010002</v>
      </c>
      <c r="H9693" s="134">
        <f>Systematic[[#This Row],[SampleVariableLabel]]+100*Systematic[[#This Row],[State]]</f>
        <v>682010602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682</v>
      </c>
      <c r="B9694" s="1">
        <f>IF(C9694=0,IF(B9693=Protocol!$V$20,1,B9693+1),B9693)</f>
        <v>1</v>
      </c>
      <c r="C9694" s="1">
        <f>IF(C9693+1=Protocol!$V$21,0,C9693+1)</f>
        <v>7</v>
      </c>
      <c r="D9694" s="1">
        <f t="shared" si="319"/>
        <v>3</v>
      </c>
      <c r="E9694" s="1" t="str">
        <f>INDEX(Protocol[Mark],MATCH(C9694,Protocol[Step],0))</f>
        <v>5G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682010003</v>
      </c>
      <c r="H9694" s="134">
        <f>Systematic[[#This Row],[SampleVariableLabel]]+100*Systematic[[#This Row],[State]]</f>
        <v>682010703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682</v>
      </c>
      <c r="B9695" s="1">
        <f>IF(C9695=0,IF(B9694=Protocol!$V$20,1,B9694+1),B9694)</f>
        <v>1</v>
      </c>
      <c r="C9695" s="1">
        <f>IF(C9694+1=Protocol!$V$21,0,C9694+1)</f>
        <v>8</v>
      </c>
      <c r="D9695" s="1">
        <f t="shared" si="319"/>
        <v>4</v>
      </c>
      <c r="E9695" s="1" t="str">
        <f>INDEX(Protocol[Mark],MATCH(C9695,Protocol[Step],0))</f>
        <v>6S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682010004</v>
      </c>
      <c r="H9695" s="134">
        <f>Systematic[[#This Row],[SampleVariableLabel]]+100*Systematic[[#This Row],[State]]</f>
        <v>682010804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682</v>
      </c>
      <c r="B9696" s="1">
        <f>IF(C9696=0,IF(B9695=Protocol!$V$20,1,B9695+1),B9695)</f>
        <v>1</v>
      </c>
      <c r="C9696" s="1">
        <f>IF(C9695+1=Protocol!$V$21,0,C9695+1)</f>
        <v>9</v>
      </c>
      <c r="D9696" s="1">
        <f t="shared" si="319"/>
        <v>5</v>
      </c>
      <c r="E9696" s="1" t="str">
        <f>INDEX(Protocol[Mark],MATCH(C9696,Protocol[Step],0))</f>
        <v>7Gp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682010005</v>
      </c>
      <c r="H9696" s="134">
        <f>Systematic[[#This Row],[SampleVariableLabel]]+100*Systematic[[#This Row],[State]]</f>
        <v>682010905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682</v>
      </c>
      <c r="B9697" s="1">
        <f>IF(C9697=0,IF(B9696=Protocol!$V$20,1,B9696+1),B9696)</f>
        <v>1</v>
      </c>
      <c r="C9697" s="1">
        <f>IF(C9696+1=Protocol!$V$21,0,C9696+1)</f>
        <v>10</v>
      </c>
      <c r="D9697" s="1">
        <f t="shared" si="319"/>
        <v>6</v>
      </c>
      <c r="E9697" s="1" t="str">
        <f>INDEX(Protocol[Mark],MATCH(C9697,Protocol[Step],0))</f>
        <v>8U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682010006</v>
      </c>
      <c r="H9697" s="134">
        <f>Systematic[[#This Row],[SampleVariableLabel]]+100*Systematic[[#This Row],[State]]</f>
        <v>682011006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682</v>
      </c>
      <c r="B9698" s="1">
        <f>IF(C9698=0,IF(B9697=Protocol!$V$20,1,B9697+1),B9697)</f>
        <v>1</v>
      </c>
      <c r="C9698" s="1">
        <f>IF(C9697+1=Protocol!$V$21,0,C9697+1)</f>
        <v>11</v>
      </c>
      <c r="D9698" s="1">
        <f t="shared" si="319"/>
        <v>1</v>
      </c>
      <c r="E9698" s="1" t="str">
        <f>INDEX(Protocol[Mark],MATCH(C9698,Protocol[Step],0))</f>
        <v>9Rot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682010001</v>
      </c>
      <c r="H9698" s="134">
        <f>Systematic[[#This Row],[SampleVariableLabel]]+100*Systematic[[#This Row],[State]]</f>
        <v>682011101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682</v>
      </c>
      <c r="B9699" s="1">
        <f>IF(C9699=0,IF(B9698=Protocol!$V$20,1,B9698+1),B9698)</f>
        <v>1</v>
      </c>
      <c r="C9699" s="1">
        <f>IF(C9698+1=Protocol!$V$21,0,C9698+1)</f>
        <v>12</v>
      </c>
      <c r="D9699" s="1">
        <f t="shared" si="319"/>
        <v>2</v>
      </c>
      <c r="E9699" s="1" t="str">
        <f>INDEX(Protocol[Mark],MATCH(C9699,Protocol[Step],0))</f>
        <v>10Ama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682010002</v>
      </c>
      <c r="H9699" s="134">
        <f>Systematic[[#This Row],[SampleVariableLabel]]+100*Systematic[[#This Row],[State]]</f>
        <v>682011202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683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0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683010003</v>
      </c>
      <c r="H9700" s="134">
        <f>Systematic[[#This Row],[SampleVariableLabel]]+100*Systematic[[#This Row],[State]]</f>
        <v>683010003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683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1D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683010004</v>
      </c>
      <c r="H9701" s="134">
        <f>Systematic[[#This Row],[SampleVariableLabel]]+100*Systematic[[#This Row],[State]]</f>
        <v>683010104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683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(M.1)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683010005</v>
      </c>
      <c r="H9702" s="134">
        <f>Systematic[[#This Row],[SampleVariableLabel]]+100*Systematic[[#This Row],[State]]</f>
        <v>683010205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683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2Oct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683010006</v>
      </c>
      <c r="H9703" s="134">
        <f>Systematic[[#This Row],[SampleVariableLabel]]+100*Systematic[[#This Row],[State]]</f>
        <v>683010306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683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683010001</v>
      </c>
      <c r="H9704" s="134">
        <f>Systematic[[#This Row],[SampleVariableLabel]]+100*Systematic[[#This Row],[State]]</f>
        <v>683010401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683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M(c)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683010002</v>
      </c>
      <c r="H9705" s="134">
        <f>Systematic[[#This Row],[SampleVariableLabel]]+100*Systematic[[#This Row],[State]]</f>
        <v>683010502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683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4P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683010003</v>
      </c>
      <c r="H9706" s="134">
        <f>Systematic[[#This Row],[SampleVariableLabel]]+100*Systematic[[#This Row],[State]]</f>
        <v>683010603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683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5G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683010004</v>
      </c>
      <c r="H9707" s="134">
        <f>Systematic[[#This Row],[SampleVariableLabel]]+100*Systematic[[#This Row],[State]]</f>
        <v>683010704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683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6S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683010005</v>
      </c>
      <c r="H9708" s="134">
        <f>Systematic[[#This Row],[SampleVariableLabel]]+100*Systematic[[#This Row],[State]]</f>
        <v>683010805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683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7Gp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683010006</v>
      </c>
      <c r="H9709" s="134">
        <f>Systematic[[#This Row],[SampleVariableLabel]]+100*Systematic[[#This Row],[State]]</f>
        <v>683010906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683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8U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683010001</v>
      </c>
      <c r="H9710" s="134">
        <f>Systematic[[#This Row],[SampleVariableLabel]]+100*Systematic[[#This Row],[State]]</f>
        <v>683011001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683</v>
      </c>
      <c r="B9711" s="1">
        <f>IF(C9711=0,IF(B9710=Protocol!$V$20,1,B9710+1),B9710)</f>
        <v>1</v>
      </c>
      <c r="C9711" s="1">
        <f>IF(C9710+1=Protocol!$V$21,0,C9710+1)</f>
        <v>11</v>
      </c>
      <c r="D9711" s="1">
        <f t="shared" si="319"/>
        <v>2</v>
      </c>
      <c r="E9711" s="1" t="str">
        <f>INDEX(Protocol[Mark],MATCH(C9711,Protocol[Step],0))</f>
        <v>9Rot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683010002</v>
      </c>
      <c r="H9711" s="134">
        <f>Systematic[[#This Row],[SampleVariableLabel]]+100*Systematic[[#This Row],[State]]</f>
        <v>683011102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683</v>
      </c>
      <c r="B9712" s="1">
        <f>IF(C9712=0,IF(B9711=Protocol!$V$20,1,B9711+1),B9711)</f>
        <v>1</v>
      </c>
      <c r="C9712" s="1">
        <f>IF(C9711+1=Protocol!$V$21,0,C9711+1)</f>
        <v>12</v>
      </c>
      <c r="D9712" s="1">
        <f t="shared" si="319"/>
        <v>3</v>
      </c>
      <c r="E9712" s="1" t="str">
        <f>INDEX(Protocol[Mark],MATCH(C9712,Protocol[Step],0))</f>
        <v>10Ama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683010003</v>
      </c>
      <c r="H9712" s="134">
        <f>Systematic[[#This Row],[SampleVariableLabel]]+100*Systematic[[#This Row],[State]]</f>
        <v>683011203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684</v>
      </c>
      <c r="B9713" s="1">
        <f>IF(C9713=0,IF(B9712=Protocol!$V$20,1,B9712+1),B9712)</f>
        <v>1</v>
      </c>
      <c r="C9713" s="1">
        <f>IF(C9712+1=Protocol!$V$21,0,C9712+1)</f>
        <v>0</v>
      </c>
      <c r="D9713" s="1">
        <f t="shared" si="319"/>
        <v>4</v>
      </c>
      <c r="E9713" s="1" t="str">
        <f>INDEX(Protocol[Mark],MATCH(C9713,Protocol[Step],0))</f>
        <v>0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684010004</v>
      </c>
      <c r="H9713" s="134">
        <f>Systematic[[#This Row],[SampleVariableLabel]]+100*Systematic[[#This Row],[State]]</f>
        <v>684010004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684</v>
      </c>
      <c r="B9714" s="1">
        <f>IF(C9714=0,IF(B9713=Protocol!$V$20,1,B9713+1),B9713)</f>
        <v>1</v>
      </c>
      <c r="C9714" s="1">
        <f>IF(C9713+1=Protocol!$V$21,0,C9713+1)</f>
        <v>1</v>
      </c>
      <c r="D9714" s="1">
        <f t="shared" si="319"/>
        <v>5</v>
      </c>
      <c r="E9714" s="1" t="str">
        <f>INDEX(Protocol[Mark],MATCH(C9714,Protocol[Step],0))</f>
        <v>1D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684010005</v>
      </c>
      <c r="H9714" s="134">
        <f>Systematic[[#This Row],[SampleVariableLabel]]+100*Systematic[[#This Row],[State]]</f>
        <v>684010105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684</v>
      </c>
      <c r="B9715" s="1">
        <f>IF(C9715=0,IF(B9714=Protocol!$V$20,1,B9714+1),B9714)</f>
        <v>1</v>
      </c>
      <c r="C9715" s="1">
        <f>IF(C9714+1=Protocol!$V$21,0,C9714+1)</f>
        <v>2</v>
      </c>
      <c r="D9715" s="1">
        <f t="shared" si="319"/>
        <v>6</v>
      </c>
      <c r="E9715" s="1" t="str">
        <f>INDEX(Protocol[Mark],MATCH(C9715,Protocol[Step],0))</f>
        <v>(M.1)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684010006</v>
      </c>
      <c r="H9715" s="134">
        <f>Systematic[[#This Row],[SampleVariableLabel]]+100*Systematic[[#This Row],[State]]</f>
        <v>684010206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684</v>
      </c>
      <c r="B9716" s="1">
        <f>IF(C9716=0,IF(B9715=Protocol!$V$20,1,B9715+1),B9715)</f>
        <v>1</v>
      </c>
      <c r="C9716" s="1">
        <f>IF(C9715+1=Protocol!$V$21,0,C9715+1)</f>
        <v>3</v>
      </c>
      <c r="D9716" s="1">
        <f t="shared" si="319"/>
        <v>1</v>
      </c>
      <c r="E9716" s="1" t="str">
        <f>INDEX(Protocol[Mark],MATCH(C9716,Protocol[Step],0))</f>
        <v>2Oct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684010001</v>
      </c>
      <c r="H9716" s="134">
        <f>Systematic[[#This Row],[SampleVariableLabel]]+100*Systematic[[#This Row],[State]]</f>
        <v>684010301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684</v>
      </c>
      <c r="B9717" s="1">
        <f>IF(C9717=0,IF(B9716=Protocol!$V$20,1,B9716+1),B9716)</f>
        <v>1</v>
      </c>
      <c r="C9717" s="1">
        <f>IF(C9716+1=Protocol!$V$21,0,C9716+1)</f>
        <v>4</v>
      </c>
      <c r="D9717" s="1">
        <f t="shared" si="319"/>
        <v>2</v>
      </c>
      <c r="E9717" s="1" t="str">
        <f>INDEX(Protocol[Mark],MATCH(C9717,Protocol[Step],0))</f>
        <v>3M2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684010002</v>
      </c>
      <c r="H9717" s="134">
        <f>Systematic[[#This Row],[SampleVariableLabel]]+100*Systematic[[#This Row],[State]]</f>
        <v>684010402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684</v>
      </c>
      <c r="B9718" s="1">
        <f>IF(C9718=0,IF(B9717=Protocol!$V$20,1,B9717+1),B9717)</f>
        <v>1</v>
      </c>
      <c r="C9718" s="1">
        <f>IF(C9717+1=Protocol!$V$21,0,C9717+1)</f>
        <v>5</v>
      </c>
      <c r="D9718" s="1">
        <f t="shared" si="319"/>
        <v>3</v>
      </c>
      <c r="E9718" s="1" t="str">
        <f>INDEX(Protocol[Mark],MATCH(C9718,Protocol[Step],0))</f>
        <v>M(c)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684010003</v>
      </c>
      <c r="H9718" s="134">
        <f>Systematic[[#This Row],[SampleVariableLabel]]+100*Systematic[[#This Row],[State]]</f>
        <v>684010503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684</v>
      </c>
      <c r="B9719" s="1">
        <f>IF(C9719=0,IF(B9718=Protocol!$V$20,1,B9718+1),B9718)</f>
        <v>1</v>
      </c>
      <c r="C9719" s="1">
        <f>IF(C9718+1=Protocol!$V$21,0,C9718+1)</f>
        <v>6</v>
      </c>
      <c r="D9719" s="1">
        <f t="shared" si="319"/>
        <v>4</v>
      </c>
      <c r="E9719" s="1" t="str">
        <f>INDEX(Protocol[Mark],MATCH(C9719,Protocol[Step],0))</f>
        <v>4P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684010004</v>
      </c>
      <c r="H9719" s="134">
        <f>Systematic[[#This Row],[SampleVariableLabel]]+100*Systematic[[#This Row],[State]]</f>
        <v>684010604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684</v>
      </c>
      <c r="B9720" s="1">
        <f>IF(C9720=0,IF(B9719=Protocol!$V$20,1,B9719+1),B9719)</f>
        <v>1</v>
      </c>
      <c r="C9720" s="1">
        <f>IF(C9719+1=Protocol!$V$21,0,C9719+1)</f>
        <v>7</v>
      </c>
      <c r="D9720" s="1">
        <f t="shared" si="319"/>
        <v>5</v>
      </c>
      <c r="E9720" s="1" t="str">
        <f>INDEX(Protocol[Mark],MATCH(C9720,Protocol[Step],0))</f>
        <v>5G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684010005</v>
      </c>
      <c r="H9720" s="134">
        <f>Systematic[[#This Row],[SampleVariableLabel]]+100*Systematic[[#This Row],[State]]</f>
        <v>684010705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684</v>
      </c>
      <c r="B9721" s="1">
        <f>IF(C9721=0,IF(B9720=Protocol!$V$20,1,B9720+1),B9720)</f>
        <v>1</v>
      </c>
      <c r="C9721" s="1">
        <f>IF(C9720+1=Protocol!$V$21,0,C9720+1)</f>
        <v>8</v>
      </c>
      <c r="D9721" s="1">
        <f t="shared" si="319"/>
        <v>6</v>
      </c>
      <c r="E9721" s="1" t="str">
        <f>INDEX(Protocol[Mark],MATCH(C9721,Protocol[Step],0))</f>
        <v>6S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684010006</v>
      </c>
      <c r="H9721" s="134">
        <f>Systematic[[#This Row],[SampleVariableLabel]]+100*Systematic[[#This Row],[State]]</f>
        <v>684010806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684</v>
      </c>
      <c r="B9722" s="1">
        <f>IF(C9722=0,IF(B9721=Protocol!$V$20,1,B9721+1),B9721)</f>
        <v>1</v>
      </c>
      <c r="C9722" s="1">
        <f>IF(C9721+1=Protocol!$V$21,0,C9721+1)</f>
        <v>9</v>
      </c>
      <c r="D9722" s="1">
        <f t="shared" si="319"/>
        <v>1</v>
      </c>
      <c r="E9722" s="1" t="str">
        <f>INDEX(Protocol[Mark],MATCH(C9722,Protocol[Step],0))</f>
        <v>7Gp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684010001</v>
      </c>
      <c r="H9722" s="134">
        <f>Systematic[[#This Row],[SampleVariableLabel]]+100*Systematic[[#This Row],[State]]</f>
        <v>684010901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684</v>
      </c>
      <c r="B9723" s="1">
        <f>IF(C9723=0,IF(B9722=Protocol!$V$20,1,B9722+1),B9722)</f>
        <v>1</v>
      </c>
      <c r="C9723" s="1">
        <f>IF(C9722+1=Protocol!$V$21,0,C9722+1)</f>
        <v>10</v>
      </c>
      <c r="D9723" s="1">
        <f t="shared" si="319"/>
        <v>2</v>
      </c>
      <c r="E9723" s="1" t="str">
        <f>INDEX(Protocol[Mark],MATCH(C9723,Protocol[Step],0))</f>
        <v>8U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684010002</v>
      </c>
      <c r="H9723" s="134">
        <f>Systematic[[#This Row],[SampleVariableLabel]]+100*Systematic[[#This Row],[State]]</f>
        <v>684011002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684</v>
      </c>
      <c r="B9724" s="1">
        <f>IF(C9724=0,IF(B9723=Protocol!$V$20,1,B9723+1),B9723)</f>
        <v>1</v>
      </c>
      <c r="C9724" s="1">
        <f>IF(C9723+1=Protocol!$V$21,0,C9723+1)</f>
        <v>11</v>
      </c>
      <c r="D9724" s="1">
        <f t="shared" si="319"/>
        <v>3</v>
      </c>
      <c r="E9724" s="1" t="str">
        <f>INDEX(Protocol[Mark],MATCH(C9724,Protocol[Step],0))</f>
        <v>9Rot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684010003</v>
      </c>
      <c r="H9724" s="134">
        <f>Systematic[[#This Row],[SampleVariableLabel]]+100*Systematic[[#This Row],[State]]</f>
        <v>684011103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684</v>
      </c>
      <c r="B9725" s="1">
        <f>IF(C9725=0,IF(B9724=Protocol!$V$20,1,B9724+1),B9724)</f>
        <v>1</v>
      </c>
      <c r="C9725" s="1">
        <f>IF(C9724+1=Protocol!$V$21,0,C9724+1)</f>
        <v>12</v>
      </c>
      <c r="D9725" s="1">
        <f t="shared" si="319"/>
        <v>4</v>
      </c>
      <c r="E9725" s="1" t="str">
        <f>INDEX(Protocol[Mark],MATCH(C9725,Protocol[Step],0))</f>
        <v>10Ama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684010004</v>
      </c>
      <c r="H9725" s="134">
        <f>Systematic[[#This Row],[SampleVariableLabel]]+100*Systematic[[#This Row],[State]]</f>
        <v>684011204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685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0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685010005</v>
      </c>
      <c r="H9726" s="134">
        <f>Systematic[[#This Row],[SampleVariableLabel]]+100*Systematic[[#This Row],[State]]</f>
        <v>685010005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685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1D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685010006</v>
      </c>
      <c r="H9727" s="134">
        <f>Systematic[[#This Row],[SampleVariableLabel]]+100*Systematic[[#This Row],[State]]</f>
        <v>685010106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685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(M.1)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685010001</v>
      </c>
      <c r="H9728" s="134">
        <f>Systematic[[#This Row],[SampleVariableLabel]]+100*Systematic[[#This Row],[State]]</f>
        <v>685010201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685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2Oct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685010002</v>
      </c>
      <c r="H9729" s="134">
        <f>Systematic[[#This Row],[SampleVariableLabel]]+100*Systematic[[#This Row],[State]]</f>
        <v>685010302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685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3M2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685010003</v>
      </c>
      <c r="H9730" s="134">
        <f>Systematic[[#This Row],[SampleVariableLabel]]+100*Systematic[[#This Row],[State]]</f>
        <v>685010403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685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M(c)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685010004</v>
      </c>
      <c r="H9731" s="134">
        <f>Systematic[[#This Row],[SampleVariableLabel]]+100*Systematic[[#This Row],[State]]</f>
        <v>685010504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685</v>
      </c>
      <c r="B9732" s="1">
        <f>IF(C9732=0,IF(B9731=Protocol!$V$20,1,B9731+1),B9731)</f>
        <v>1</v>
      </c>
      <c r="C9732" s="1">
        <f>IF(C9731+1=Protocol!$V$21,0,C9731+1)</f>
        <v>6</v>
      </c>
      <c r="D9732" s="1">
        <f t="shared" si="321"/>
        <v>5</v>
      </c>
      <c r="E9732" s="1" t="str">
        <f>INDEX(Protocol[Mark],MATCH(C9732,Protocol[Step],0))</f>
        <v>4P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685010005</v>
      </c>
      <c r="H9732" s="134">
        <f>Systematic[[#This Row],[SampleVariableLabel]]+100*Systematic[[#This Row],[State]]</f>
        <v>685010605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685</v>
      </c>
      <c r="B9733" s="1">
        <f>IF(C9733=0,IF(B9732=Protocol!$V$20,1,B9732+1),B9732)</f>
        <v>1</v>
      </c>
      <c r="C9733" s="1">
        <f>IF(C9732+1=Protocol!$V$21,0,C9732+1)</f>
        <v>7</v>
      </c>
      <c r="D9733" s="1">
        <f t="shared" si="321"/>
        <v>6</v>
      </c>
      <c r="E9733" s="1" t="str">
        <f>INDEX(Protocol[Mark],MATCH(C9733,Protocol[Step],0))</f>
        <v>5G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685010006</v>
      </c>
      <c r="H9733" s="134">
        <f>Systematic[[#This Row],[SampleVariableLabel]]+100*Systematic[[#This Row],[State]]</f>
        <v>685010706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685</v>
      </c>
      <c r="B9734" s="1">
        <f>IF(C9734=0,IF(B9733=Protocol!$V$20,1,B9733+1),B9733)</f>
        <v>1</v>
      </c>
      <c r="C9734" s="1">
        <f>IF(C9733+1=Protocol!$V$21,0,C9733+1)</f>
        <v>8</v>
      </c>
      <c r="D9734" s="1">
        <f t="shared" si="321"/>
        <v>1</v>
      </c>
      <c r="E9734" s="1" t="str">
        <f>INDEX(Protocol[Mark],MATCH(C9734,Protocol[Step],0))</f>
        <v>6S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685010001</v>
      </c>
      <c r="H9734" s="134">
        <f>Systematic[[#This Row],[SampleVariableLabel]]+100*Systematic[[#This Row],[State]]</f>
        <v>685010801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685</v>
      </c>
      <c r="B9735" s="1">
        <f>IF(C9735=0,IF(B9734=Protocol!$V$20,1,B9734+1),B9734)</f>
        <v>1</v>
      </c>
      <c r="C9735" s="1">
        <f>IF(C9734+1=Protocol!$V$21,0,C9734+1)</f>
        <v>9</v>
      </c>
      <c r="D9735" s="1">
        <f t="shared" si="321"/>
        <v>2</v>
      </c>
      <c r="E9735" s="1" t="str">
        <f>INDEX(Protocol[Mark],MATCH(C9735,Protocol[Step],0))</f>
        <v>7Gp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685010002</v>
      </c>
      <c r="H9735" s="134">
        <f>Systematic[[#This Row],[SampleVariableLabel]]+100*Systematic[[#This Row],[State]]</f>
        <v>685010902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685</v>
      </c>
      <c r="B9736" s="1">
        <f>IF(C9736=0,IF(B9735=Protocol!$V$20,1,B9735+1),B9735)</f>
        <v>1</v>
      </c>
      <c r="C9736" s="1">
        <f>IF(C9735+1=Protocol!$V$21,0,C9735+1)</f>
        <v>10</v>
      </c>
      <c r="D9736" s="1">
        <f t="shared" si="321"/>
        <v>3</v>
      </c>
      <c r="E9736" s="1" t="str">
        <f>INDEX(Protocol[Mark],MATCH(C9736,Protocol[Step],0))</f>
        <v>8U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685010003</v>
      </c>
      <c r="H9736" s="134">
        <f>Systematic[[#This Row],[SampleVariableLabel]]+100*Systematic[[#This Row],[State]]</f>
        <v>685011003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685</v>
      </c>
      <c r="B9737" s="1">
        <f>IF(C9737=0,IF(B9736=Protocol!$V$20,1,B9736+1),B9736)</f>
        <v>1</v>
      </c>
      <c r="C9737" s="1">
        <f>IF(C9736+1=Protocol!$V$21,0,C9736+1)</f>
        <v>11</v>
      </c>
      <c r="D9737" s="1">
        <f t="shared" si="321"/>
        <v>4</v>
      </c>
      <c r="E9737" s="1" t="str">
        <f>INDEX(Protocol[Mark],MATCH(C9737,Protocol[Step],0))</f>
        <v>9Rot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685010004</v>
      </c>
      <c r="H9737" s="134">
        <f>Systematic[[#This Row],[SampleVariableLabel]]+100*Systematic[[#This Row],[State]]</f>
        <v>685011104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685</v>
      </c>
      <c r="B9738" s="1">
        <f>IF(C9738=0,IF(B9737=Protocol!$V$20,1,B9737+1),B9737)</f>
        <v>1</v>
      </c>
      <c r="C9738" s="1">
        <f>IF(C9737+1=Protocol!$V$21,0,C9737+1)</f>
        <v>12</v>
      </c>
      <c r="D9738" s="1">
        <f t="shared" si="321"/>
        <v>5</v>
      </c>
      <c r="E9738" s="1" t="str">
        <f>INDEX(Protocol[Mark],MATCH(C9738,Protocol[Step],0))</f>
        <v>10Ama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685010005</v>
      </c>
      <c r="H9738" s="134">
        <f>Systematic[[#This Row],[SampleVariableLabel]]+100*Systematic[[#This Row],[State]]</f>
        <v>685011205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686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0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686010006</v>
      </c>
      <c r="H9739" s="134">
        <f>Systematic[[#This Row],[SampleVariableLabel]]+100*Systematic[[#This Row],[State]]</f>
        <v>686010006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686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1D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686010001</v>
      </c>
      <c r="H9740" s="134">
        <f>Systematic[[#This Row],[SampleVariableLabel]]+100*Systematic[[#This Row],[State]]</f>
        <v>686010101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686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(M.1)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686010002</v>
      </c>
      <c r="H9741" s="134">
        <f>Systematic[[#This Row],[SampleVariableLabel]]+100*Systematic[[#This Row],[State]]</f>
        <v>686010202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686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2Oct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686010003</v>
      </c>
      <c r="H9742" s="134">
        <f>Systematic[[#This Row],[SampleVariableLabel]]+100*Systematic[[#This Row],[State]]</f>
        <v>686010303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686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3M2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686010004</v>
      </c>
      <c r="H9743" s="134">
        <f>Systematic[[#This Row],[SampleVariableLabel]]+100*Systematic[[#This Row],[State]]</f>
        <v>686010404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686</v>
      </c>
      <c r="B9744" s="1">
        <f>IF(C9744=0,IF(B9743=Protocol!$V$20,1,B9743+1),B9743)</f>
        <v>1</v>
      </c>
      <c r="C9744" s="1">
        <f>IF(C9743+1=Protocol!$V$21,0,C9743+1)</f>
        <v>5</v>
      </c>
      <c r="D9744" s="1">
        <f t="shared" si="321"/>
        <v>5</v>
      </c>
      <c r="E9744" s="1" t="str">
        <f>INDEX(Protocol[Mark],MATCH(C9744,Protocol[Step],0))</f>
        <v>M(c)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686010005</v>
      </c>
      <c r="H9744" s="134">
        <f>Systematic[[#This Row],[SampleVariableLabel]]+100*Systematic[[#This Row],[State]]</f>
        <v>686010505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686</v>
      </c>
      <c r="B9745" s="1">
        <f>IF(C9745=0,IF(B9744=Protocol!$V$20,1,B9744+1),B9744)</f>
        <v>1</v>
      </c>
      <c r="C9745" s="1">
        <f>IF(C9744+1=Protocol!$V$21,0,C9744+1)</f>
        <v>6</v>
      </c>
      <c r="D9745" s="1">
        <f t="shared" si="321"/>
        <v>6</v>
      </c>
      <c r="E9745" s="1" t="str">
        <f>INDEX(Protocol[Mark],MATCH(C9745,Protocol[Step],0))</f>
        <v>4P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686010006</v>
      </c>
      <c r="H9745" s="134">
        <f>Systematic[[#This Row],[SampleVariableLabel]]+100*Systematic[[#This Row],[State]]</f>
        <v>686010606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686</v>
      </c>
      <c r="B9746" s="1">
        <f>IF(C9746=0,IF(B9745=Protocol!$V$20,1,B9745+1),B9745)</f>
        <v>1</v>
      </c>
      <c r="C9746" s="1">
        <f>IF(C9745+1=Protocol!$V$21,0,C9745+1)</f>
        <v>7</v>
      </c>
      <c r="D9746" s="1">
        <f t="shared" si="321"/>
        <v>1</v>
      </c>
      <c r="E9746" s="1" t="str">
        <f>INDEX(Protocol[Mark],MATCH(C9746,Protocol[Step],0))</f>
        <v>5G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686010001</v>
      </c>
      <c r="H9746" s="134">
        <f>Systematic[[#This Row],[SampleVariableLabel]]+100*Systematic[[#This Row],[State]]</f>
        <v>686010701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686</v>
      </c>
      <c r="B9747" s="1">
        <f>IF(C9747=0,IF(B9746=Protocol!$V$20,1,B9746+1),B9746)</f>
        <v>1</v>
      </c>
      <c r="C9747" s="1">
        <f>IF(C9746+1=Protocol!$V$21,0,C9746+1)</f>
        <v>8</v>
      </c>
      <c r="D9747" s="1">
        <f t="shared" si="321"/>
        <v>2</v>
      </c>
      <c r="E9747" s="1" t="str">
        <f>INDEX(Protocol[Mark],MATCH(C9747,Protocol[Step],0))</f>
        <v>6S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686010002</v>
      </c>
      <c r="H9747" s="134">
        <f>Systematic[[#This Row],[SampleVariableLabel]]+100*Systematic[[#This Row],[State]]</f>
        <v>686010802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686</v>
      </c>
      <c r="B9748" s="1">
        <f>IF(C9748=0,IF(B9747=Protocol!$V$20,1,B9747+1),B9747)</f>
        <v>1</v>
      </c>
      <c r="C9748" s="1">
        <f>IF(C9747+1=Protocol!$V$21,0,C9747+1)</f>
        <v>9</v>
      </c>
      <c r="D9748" s="1">
        <f t="shared" si="321"/>
        <v>3</v>
      </c>
      <c r="E9748" s="1" t="str">
        <f>INDEX(Protocol[Mark],MATCH(C9748,Protocol[Step],0))</f>
        <v>7Gp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686010003</v>
      </c>
      <c r="H9748" s="134">
        <f>Systematic[[#This Row],[SampleVariableLabel]]+100*Systematic[[#This Row],[State]]</f>
        <v>686010903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686</v>
      </c>
      <c r="B9749" s="1">
        <f>IF(C9749=0,IF(B9748=Protocol!$V$20,1,B9748+1),B9748)</f>
        <v>1</v>
      </c>
      <c r="C9749" s="1">
        <f>IF(C9748+1=Protocol!$V$21,0,C9748+1)</f>
        <v>10</v>
      </c>
      <c r="D9749" s="1">
        <f t="shared" si="321"/>
        <v>4</v>
      </c>
      <c r="E9749" s="1" t="str">
        <f>INDEX(Protocol[Mark],MATCH(C9749,Protocol[Step],0))</f>
        <v>8U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686010004</v>
      </c>
      <c r="H9749" s="134">
        <f>Systematic[[#This Row],[SampleVariableLabel]]+100*Systematic[[#This Row],[State]]</f>
        <v>686011004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686</v>
      </c>
      <c r="B9750" s="1">
        <f>IF(C9750=0,IF(B9749=Protocol!$V$20,1,B9749+1),B9749)</f>
        <v>1</v>
      </c>
      <c r="C9750" s="1">
        <f>IF(C9749+1=Protocol!$V$21,0,C9749+1)</f>
        <v>11</v>
      </c>
      <c r="D9750" s="1">
        <f t="shared" si="321"/>
        <v>5</v>
      </c>
      <c r="E9750" s="1" t="str">
        <f>INDEX(Protocol[Mark],MATCH(C9750,Protocol[Step],0))</f>
        <v>9Rot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686010005</v>
      </c>
      <c r="H9750" s="134">
        <f>Systematic[[#This Row],[SampleVariableLabel]]+100*Systematic[[#This Row],[State]]</f>
        <v>686011105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686</v>
      </c>
      <c r="B9751" s="1">
        <f>IF(C9751=0,IF(B9750=Protocol!$V$20,1,B9750+1),B9750)</f>
        <v>1</v>
      </c>
      <c r="C9751" s="1">
        <f>IF(C9750+1=Protocol!$V$21,0,C9750+1)</f>
        <v>12</v>
      </c>
      <c r="D9751" s="1">
        <f t="shared" si="321"/>
        <v>6</v>
      </c>
      <c r="E9751" s="1" t="str">
        <f>INDEX(Protocol[Mark],MATCH(C9751,Protocol[Step],0))</f>
        <v>10Ama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686010006</v>
      </c>
      <c r="H9751" s="134">
        <f>Systematic[[#This Row],[SampleVariableLabel]]+100*Systematic[[#This Row],[State]]</f>
        <v>686011206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687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0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687010001</v>
      </c>
      <c r="H9752" s="134">
        <f>Systematic[[#This Row],[SampleVariableLabel]]+100*Systematic[[#This Row],[State]]</f>
        <v>687010001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687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1D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687010002</v>
      </c>
      <c r="H9753" s="134">
        <f>Systematic[[#This Row],[SampleVariableLabel]]+100*Systematic[[#This Row],[State]]</f>
        <v>687010102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687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(M.1)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687010003</v>
      </c>
      <c r="H9754" s="134">
        <f>Systematic[[#This Row],[SampleVariableLabel]]+100*Systematic[[#This Row],[State]]</f>
        <v>687010203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687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2Oct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687010004</v>
      </c>
      <c r="H9755" s="134">
        <f>Systematic[[#This Row],[SampleVariableLabel]]+100*Systematic[[#This Row],[State]]</f>
        <v>687010304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687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3M2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687010005</v>
      </c>
      <c r="H9756" s="134">
        <f>Systematic[[#This Row],[SampleVariableLabel]]+100*Systematic[[#This Row],[State]]</f>
        <v>687010405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687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M(c)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687010006</v>
      </c>
      <c r="H9757" s="134">
        <f>Systematic[[#This Row],[SampleVariableLabel]]+100*Systematic[[#This Row],[State]]</f>
        <v>687010506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687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4P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687010001</v>
      </c>
      <c r="H9758" s="134">
        <f>Systematic[[#This Row],[SampleVariableLabel]]+100*Systematic[[#This Row],[State]]</f>
        <v>687010601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687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5G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687010002</v>
      </c>
      <c r="H9759" s="134">
        <f>Systematic[[#This Row],[SampleVariableLabel]]+100*Systematic[[#This Row],[State]]</f>
        <v>687010702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687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6S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687010003</v>
      </c>
      <c r="H9760" s="134">
        <f>Systematic[[#This Row],[SampleVariableLabel]]+100*Systematic[[#This Row],[State]]</f>
        <v>687010803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687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7Gp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687010004</v>
      </c>
      <c r="H9761" s="134">
        <f>Systematic[[#This Row],[SampleVariableLabel]]+100*Systematic[[#This Row],[State]]</f>
        <v>687010904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687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8U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687010005</v>
      </c>
      <c r="H9762" s="134">
        <f>Systematic[[#This Row],[SampleVariableLabel]]+100*Systematic[[#This Row],[State]]</f>
        <v>687011005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687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9Rot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687010006</v>
      </c>
      <c r="H9763" s="134">
        <f>Systematic[[#This Row],[SampleVariableLabel]]+100*Systematic[[#This Row],[State]]</f>
        <v>687011106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687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10Ama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687010001</v>
      </c>
      <c r="H9764" s="134">
        <f>Systematic[[#This Row],[SampleVariableLabel]]+100*Systematic[[#This Row],[State]]</f>
        <v>687011201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688</v>
      </c>
      <c r="B9765" s="1">
        <f>IF(C9765=0,IF(B9764=Protocol!$V$20,1,B9764+1),B9764)</f>
        <v>1</v>
      </c>
      <c r="C9765" s="1">
        <f>IF(C9764+1=Protocol!$V$21,0,C9764+1)</f>
        <v>0</v>
      </c>
      <c r="D9765" s="1">
        <f t="shared" si="321"/>
        <v>2</v>
      </c>
      <c r="E9765" s="1" t="str">
        <f>INDEX(Protocol[Mark],MATCH(C9765,Protocol[Step],0))</f>
        <v>0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688010002</v>
      </c>
      <c r="H9765" s="134">
        <f>Systematic[[#This Row],[SampleVariableLabel]]+100*Systematic[[#This Row],[State]]</f>
        <v>688010002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688</v>
      </c>
      <c r="B9766" s="1">
        <f>IF(C9766=0,IF(B9765=Protocol!$V$20,1,B9765+1),B9765)</f>
        <v>1</v>
      </c>
      <c r="C9766" s="1">
        <f>IF(C9765+1=Protocol!$V$21,0,C9765+1)</f>
        <v>1</v>
      </c>
      <c r="D9766" s="1">
        <f t="shared" si="321"/>
        <v>3</v>
      </c>
      <c r="E9766" s="1" t="str">
        <f>INDEX(Protocol[Mark],MATCH(C9766,Protocol[Step],0))</f>
        <v>1D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688010003</v>
      </c>
      <c r="H9766" s="134">
        <f>Systematic[[#This Row],[SampleVariableLabel]]+100*Systematic[[#This Row],[State]]</f>
        <v>688010103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688</v>
      </c>
      <c r="B9767" s="1">
        <f>IF(C9767=0,IF(B9766=Protocol!$V$20,1,B9766+1),B9766)</f>
        <v>1</v>
      </c>
      <c r="C9767" s="1">
        <f>IF(C9766+1=Protocol!$V$21,0,C9766+1)</f>
        <v>2</v>
      </c>
      <c r="D9767" s="1">
        <f t="shared" si="321"/>
        <v>4</v>
      </c>
      <c r="E9767" s="1" t="str">
        <f>INDEX(Protocol[Mark],MATCH(C9767,Protocol[Step],0))</f>
        <v>(M.1)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688010004</v>
      </c>
      <c r="H9767" s="134">
        <f>Systematic[[#This Row],[SampleVariableLabel]]+100*Systematic[[#This Row],[State]]</f>
        <v>688010204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688</v>
      </c>
      <c r="B9768" s="1">
        <f>IF(C9768=0,IF(B9767=Protocol!$V$20,1,B9767+1),B9767)</f>
        <v>1</v>
      </c>
      <c r="C9768" s="1">
        <f>IF(C9767+1=Protocol!$V$21,0,C9767+1)</f>
        <v>3</v>
      </c>
      <c r="D9768" s="1">
        <f t="shared" si="321"/>
        <v>5</v>
      </c>
      <c r="E9768" s="1" t="str">
        <f>INDEX(Protocol[Mark],MATCH(C9768,Protocol[Step],0))</f>
        <v>2Oct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688010005</v>
      </c>
      <c r="H9768" s="134">
        <f>Systematic[[#This Row],[SampleVariableLabel]]+100*Systematic[[#This Row],[State]]</f>
        <v>688010305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688</v>
      </c>
      <c r="B9769" s="1">
        <f>IF(C9769=0,IF(B9768=Protocol!$V$20,1,B9768+1),B9768)</f>
        <v>1</v>
      </c>
      <c r="C9769" s="1">
        <f>IF(C9768+1=Protocol!$V$21,0,C9768+1)</f>
        <v>4</v>
      </c>
      <c r="D9769" s="1">
        <f t="shared" si="321"/>
        <v>6</v>
      </c>
      <c r="E9769" s="1" t="str">
        <f>INDEX(Protocol[Mark],MATCH(C9769,Protocol[Step],0))</f>
        <v>3M2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688010006</v>
      </c>
      <c r="H9769" s="134">
        <f>Systematic[[#This Row],[SampleVariableLabel]]+100*Systematic[[#This Row],[State]]</f>
        <v>688010406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688</v>
      </c>
      <c r="B9770" s="1">
        <f>IF(C9770=0,IF(B9769=Protocol!$V$20,1,B9769+1),B9769)</f>
        <v>1</v>
      </c>
      <c r="C9770" s="1">
        <f>IF(C9769+1=Protocol!$V$21,0,C9769+1)</f>
        <v>5</v>
      </c>
      <c r="D9770" s="1">
        <f t="shared" si="321"/>
        <v>1</v>
      </c>
      <c r="E9770" s="1" t="str">
        <f>INDEX(Protocol[Mark],MATCH(C9770,Protocol[Step],0))</f>
        <v>M(c)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688010001</v>
      </c>
      <c r="H9770" s="134">
        <f>Systematic[[#This Row],[SampleVariableLabel]]+100*Systematic[[#This Row],[State]]</f>
        <v>688010501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688</v>
      </c>
      <c r="B9771" s="1">
        <f>IF(C9771=0,IF(B9770=Protocol!$V$20,1,B9770+1),B9770)</f>
        <v>1</v>
      </c>
      <c r="C9771" s="1">
        <f>IF(C9770+1=Protocol!$V$21,0,C9770+1)</f>
        <v>6</v>
      </c>
      <c r="D9771" s="1">
        <f t="shared" si="321"/>
        <v>2</v>
      </c>
      <c r="E9771" s="1" t="str">
        <f>INDEX(Protocol[Mark],MATCH(C9771,Protocol[Step],0))</f>
        <v>4P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688010002</v>
      </c>
      <c r="H9771" s="134">
        <f>Systematic[[#This Row],[SampleVariableLabel]]+100*Systematic[[#This Row],[State]]</f>
        <v>688010602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688</v>
      </c>
      <c r="B9772" s="1">
        <f>IF(C9772=0,IF(B9771=Protocol!$V$20,1,B9771+1),B9771)</f>
        <v>1</v>
      </c>
      <c r="C9772" s="1">
        <f>IF(C9771+1=Protocol!$V$21,0,C9771+1)</f>
        <v>7</v>
      </c>
      <c r="D9772" s="1">
        <f t="shared" si="321"/>
        <v>3</v>
      </c>
      <c r="E9772" s="1" t="str">
        <f>INDEX(Protocol[Mark],MATCH(C9772,Protocol[Step],0))</f>
        <v>5G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688010003</v>
      </c>
      <c r="H9772" s="134">
        <f>Systematic[[#This Row],[SampleVariableLabel]]+100*Systematic[[#This Row],[State]]</f>
        <v>688010703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688</v>
      </c>
      <c r="B9773" s="1">
        <f>IF(C9773=0,IF(B9772=Protocol!$V$20,1,B9772+1),B9772)</f>
        <v>1</v>
      </c>
      <c r="C9773" s="1">
        <f>IF(C9772+1=Protocol!$V$21,0,C9772+1)</f>
        <v>8</v>
      </c>
      <c r="D9773" s="1">
        <f t="shared" si="321"/>
        <v>4</v>
      </c>
      <c r="E9773" s="1" t="str">
        <f>INDEX(Protocol[Mark],MATCH(C9773,Protocol[Step],0))</f>
        <v>6S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688010004</v>
      </c>
      <c r="H9773" s="134">
        <f>Systematic[[#This Row],[SampleVariableLabel]]+100*Systematic[[#This Row],[State]]</f>
        <v>688010804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688</v>
      </c>
      <c r="B9774" s="1">
        <f>IF(C9774=0,IF(B9773=Protocol!$V$20,1,B9773+1),B9773)</f>
        <v>1</v>
      </c>
      <c r="C9774" s="1">
        <f>IF(C9773+1=Protocol!$V$21,0,C9773+1)</f>
        <v>9</v>
      </c>
      <c r="D9774" s="1">
        <f t="shared" si="321"/>
        <v>5</v>
      </c>
      <c r="E9774" s="1" t="str">
        <f>INDEX(Protocol[Mark],MATCH(C9774,Protocol[Step],0))</f>
        <v>7Gp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688010005</v>
      </c>
      <c r="H9774" s="134">
        <f>Systematic[[#This Row],[SampleVariableLabel]]+100*Systematic[[#This Row],[State]]</f>
        <v>688010905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688</v>
      </c>
      <c r="B9775" s="1">
        <f>IF(C9775=0,IF(B9774=Protocol!$V$20,1,B9774+1),B9774)</f>
        <v>1</v>
      </c>
      <c r="C9775" s="1">
        <f>IF(C9774+1=Protocol!$V$21,0,C9774+1)</f>
        <v>10</v>
      </c>
      <c r="D9775" s="1">
        <f t="shared" si="321"/>
        <v>6</v>
      </c>
      <c r="E9775" s="1" t="str">
        <f>INDEX(Protocol[Mark],MATCH(C9775,Protocol[Step],0))</f>
        <v>8U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688010006</v>
      </c>
      <c r="H9775" s="134">
        <f>Systematic[[#This Row],[SampleVariableLabel]]+100*Systematic[[#This Row],[State]]</f>
        <v>688011006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688</v>
      </c>
      <c r="B9776" s="1">
        <f>IF(C9776=0,IF(B9775=Protocol!$V$20,1,B9775+1),B9775)</f>
        <v>1</v>
      </c>
      <c r="C9776" s="1">
        <f>IF(C9775+1=Protocol!$V$21,0,C9775+1)</f>
        <v>11</v>
      </c>
      <c r="D9776" s="1">
        <f t="shared" si="321"/>
        <v>1</v>
      </c>
      <c r="E9776" s="1" t="str">
        <f>INDEX(Protocol[Mark],MATCH(C9776,Protocol[Step],0))</f>
        <v>9Rot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688010001</v>
      </c>
      <c r="H9776" s="134">
        <f>Systematic[[#This Row],[SampleVariableLabel]]+100*Systematic[[#This Row],[State]]</f>
        <v>688011101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688</v>
      </c>
      <c r="B9777" s="1">
        <f>IF(C9777=0,IF(B9776=Protocol!$V$20,1,B9776+1),B9776)</f>
        <v>1</v>
      </c>
      <c r="C9777" s="1">
        <f>IF(C9776+1=Protocol!$V$21,0,C9776+1)</f>
        <v>12</v>
      </c>
      <c r="D9777" s="1">
        <f t="shared" si="321"/>
        <v>2</v>
      </c>
      <c r="E9777" s="1" t="str">
        <f>INDEX(Protocol[Mark],MATCH(C9777,Protocol[Step],0))</f>
        <v>10Ama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688010002</v>
      </c>
      <c r="H9777" s="134">
        <f>Systematic[[#This Row],[SampleVariableLabel]]+100*Systematic[[#This Row],[State]]</f>
        <v>688011202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689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0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689010003</v>
      </c>
      <c r="H9778" s="134">
        <f>Systematic[[#This Row],[SampleVariableLabel]]+100*Systematic[[#This Row],[State]]</f>
        <v>689010003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689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689010004</v>
      </c>
      <c r="H9779" s="134">
        <f>Systematic[[#This Row],[SampleVariableLabel]]+100*Systematic[[#This Row],[State]]</f>
        <v>689010104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689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(M.1)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689010005</v>
      </c>
      <c r="H9780" s="134">
        <f>Systematic[[#This Row],[SampleVariableLabel]]+100*Systematic[[#This Row],[State]]</f>
        <v>689010205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689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2Oct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689010006</v>
      </c>
      <c r="H9781" s="134">
        <f>Systematic[[#This Row],[SampleVariableLabel]]+100*Systematic[[#This Row],[State]]</f>
        <v>689010306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689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3M2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689010001</v>
      </c>
      <c r="H9782" s="134">
        <f>Systematic[[#This Row],[SampleVariableLabel]]+100*Systematic[[#This Row],[State]]</f>
        <v>689010401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689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M(c)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689010002</v>
      </c>
      <c r="H9783" s="134">
        <f>Systematic[[#This Row],[SampleVariableLabel]]+100*Systematic[[#This Row],[State]]</f>
        <v>689010502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689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4P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689010003</v>
      </c>
      <c r="H9784" s="134">
        <f>Systematic[[#This Row],[SampleVariableLabel]]+100*Systematic[[#This Row],[State]]</f>
        <v>689010603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689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5G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689010004</v>
      </c>
      <c r="H9785" s="134">
        <f>Systematic[[#This Row],[SampleVariableLabel]]+100*Systematic[[#This Row],[State]]</f>
        <v>689010704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689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6S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689010005</v>
      </c>
      <c r="H9786" s="134">
        <f>Systematic[[#This Row],[SampleVariableLabel]]+100*Systematic[[#This Row],[State]]</f>
        <v>689010805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689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7Gp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689010006</v>
      </c>
      <c r="H9787" s="134">
        <f>Systematic[[#This Row],[SampleVariableLabel]]+100*Systematic[[#This Row],[State]]</f>
        <v>689010906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689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8U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689010001</v>
      </c>
      <c r="H9788" s="134">
        <f>Systematic[[#This Row],[SampleVariableLabel]]+100*Systematic[[#This Row],[State]]</f>
        <v>689011001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689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9Rot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689010002</v>
      </c>
      <c r="H9789" s="134">
        <f>Systematic[[#This Row],[SampleVariableLabel]]+100*Systematic[[#This Row],[State]]</f>
        <v>689011102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689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10Ama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689010003</v>
      </c>
      <c r="H9790" s="134">
        <f>Systematic[[#This Row],[SampleVariableLabel]]+100*Systematic[[#This Row],[State]]</f>
        <v>689011203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690</v>
      </c>
      <c r="B9791" s="1">
        <f>IF(C9791=0,IF(B9790=Protocol!$V$20,1,B9790+1),B9790)</f>
        <v>1</v>
      </c>
      <c r="C9791" s="1">
        <f>IF(C9790+1=Protocol!$V$21,0,C9790+1)</f>
        <v>0</v>
      </c>
      <c r="D9791" s="1">
        <f t="shared" si="321"/>
        <v>4</v>
      </c>
      <c r="E9791" s="1" t="str">
        <f>INDEX(Protocol[Mark],MATCH(C9791,Protocol[Step],0))</f>
        <v>0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690010004</v>
      </c>
      <c r="H9791" s="134">
        <f>Systematic[[#This Row],[SampleVariableLabel]]+100*Systematic[[#This Row],[State]]</f>
        <v>690010004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690</v>
      </c>
      <c r="B9792" s="1">
        <f>IF(C9792=0,IF(B9791=Protocol!$V$20,1,B9791+1),B9791)</f>
        <v>1</v>
      </c>
      <c r="C9792" s="1">
        <f>IF(C9791+1=Protocol!$V$21,0,C9791+1)</f>
        <v>1</v>
      </c>
      <c r="D9792" s="1">
        <f t="shared" si="321"/>
        <v>5</v>
      </c>
      <c r="E9792" s="1" t="str">
        <f>INDEX(Protocol[Mark],MATCH(C9792,Protocol[Step],0))</f>
        <v>1D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690010005</v>
      </c>
      <c r="H9792" s="134">
        <f>Systematic[[#This Row],[SampleVariableLabel]]+100*Systematic[[#This Row],[State]]</f>
        <v>690010105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690</v>
      </c>
      <c r="B9793" s="1">
        <f>IF(C9793=0,IF(B9792=Protocol!$V$20,1,B9792+1),B9792)</f>
        <v>1</v>
      </c>
      <c r="C9793" s="1">
        <f>IF(C9792+1=Protocol!$V$21,0,C9792+1)</f>
        <v>2</v>
      </c>
      <c r="D9793" s="1">
        <f t="shared" si="321"/>
        <v>6</v>
      </c>
      <c r="E9793" s="1" t="str">
        <f>INDEX(Protocol[Mark],MATCH(C9793,Protocol[Step],0))</f>
        <v>(M.1)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690010006</v>
      </c>
      <c r="H9793" s="134">
        <f>Systematic[[#This Row],[SampleVariableLabel]]+100*Systematic[[#This Row],[State]]</f>
        <v>690010206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690</v>
      </c>
      <c r="B9794" s="1">
        <f>IF(C9794=0,IF(B9793=Protocol!$V$20,1,B9793+1),B9793)</f>
        <v>1</v>
      </c>
      <c r="C9794" s="1">
        <f>IF(C9793+1=Protocol!$V$21,0,C9793+1)</f>
        <v>3</v>
      </c>
      <c r="D9794" s="1">
        <f t="shared" si="321"/>
        <v>1</v>
      </c>
      <c r="E9794" s="1" t="str">
        <f>INDEX(Protocol[Mark],MATCH(C9794,Protocol[Step],0))</f>
        <v>2Oct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690010001</v>
      </c>
      <c r="H9794" s="134">
        <f>Systematic[[#This Row],[SampleVariableLabel]]+100*Systematic[[#This Row],[State]]</f>
        <v>690010301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690</v>
      </c>
      <c r="B9795" s="1">
        <f>IF(C9795=0,IF(B9794=Protocol!$V$20,1,B9794+1),B9794)</f>
        <v>1</v>
      </c>
      <c r="C9795" s="1">
        <f>IF(C9794+1=Protocol!$V$21,0,C9794+1)</f>
        <v>4</v>
      </c>
      <c r="D9795" s="1">
        <f t="shared" ref="D9795:D9858" si="323">IF(D9794=nVariables,1,D9794+1)</f>
        <v>2</v>
      </c>
      <c r="E9795" s="1" t="str">
        <f>INDEX(Protocol[Mark],MATCH(C9795,Protocol[Step],0))</f>
        <v>3M2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690010002</v>
      </c>
      <c r="H9795" s="134">
        <f>Systematic[[#This Row],[SampleVariableLabel]]+100*Systematic[[#This Row],[State]]</f>
        <v>690010402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690</v>
      </c>
      <c r="B9796" s="1">
        <f>IF(C9796=0,IF(B9795=Protocol!$V$20,1,B9795+1),B9795)</f>
        <v>1</v>
      </c>
      <c r="C9796" s="1">
        <f>IF(C9795+1=Protocol!$V$21,0,C9795+1)</f>
        <v>5</v>
      </c>
      <c r="D9796" s="1">
        <f t="shared" si="323"/>
        <v>3</v>
      </c>
      <c r="E9796" s="1" t="str">
        <f>INDEX(Protocol[Mark],MATCH(C9796,Protocol[Step],0))</f>
        <v>M(c)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690010003</v>
      </c>
      <c r="H9796" s="134">
        <f>Systematic[[#This Row],[SampleVariableLabel]]+100*Systematic[[#This Row],[State]]</f>
        <v>690010503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690</v>
      </c>
      <c r="B9797" s="1">
        <f>IF(C9797=0,IF(B9796=Protocol!$V$20,1,B9796+1),B9796)</f>
        <v>1</v>
      </c>
      <c r="C9797" s="1">
        <f>IF(C9796+1=Protocol!$V$21,0,C9796+1)</f>
        <v>6</v>
      </c>
      <c r="D9797" s="1">
        <f t="shared" si="323"/>
        <v>4</v>
      </c>
      <c r="E9797" s="1" t="str">
        <f>INDEX(Protocol[Mark],MATCH(C9797,Protocol[Step],0))</f>
        <v>4P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690010004</v>
      </c>
      <c r="H9797" s="134">
        <f>Systematic[[#This Row],[SampleVariableLabel]]+100*Systematic[[#This Row],[State]]</f>
        <v>690010604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690</v>
      </c>
      <c r="B9798" s="1">
        <f>IF(C9798=0,IF(B9797=Protocol!$V$20,1,B9797+1),B9797)</f>
        <v>1</v>
      </c>
      <c r="C9798" s="1">
        <f>IF(C9797+1=Protocol!$V$21,0,C9797+1)</f>
        <v>7</v>
      </c>
      <c r="D9798" s="1">
        <f t="shared" si="323"/>
        <v>5</v>
      </c>
      <c r="E9798" s="1" t="str">
        <f>INDEX(Protocol[Mark],MATCH(C9798,Protocol[Step],0))</f>
        <v>5G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690010005</v>
      </c>
      <c r="H9798" s="134">
        <f>Systematic[[#This Row],[SampleVariableLabel]]+100*Systematic[[#This Row],[State]]</f>
        <v>690010705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690</v>
      </c>
      <c r="B9799" s="1">
        <f>IF(C9799=0,IF(B9798=Protocol!$V$20,1,B9798+1),B9798)</f>
        <v>1</v>
      </c>
      <c r="C9799" s="1">
        <f>IF(C9798+1=Protocol!$V$21,0,C9798+1)</f>
        <v>8</v>
      </c>
      <c r="D9799" s="1">
        <f t="shared" si="323"/>
        <v>6</v>
      </c>
      <c r="E9799" s="1" t="str">
        <f>INDEX(Protocol[Mark],MATCH(C9799,Protocol[Step],0))</f>
        <v>6S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690010006</v>
      </c>
      <c r="H9799" s="134">
        <f>Systematic[[#This Row],[SampleVariableLabel]]+100*Systematic[[#This Row],[State]]</f>
        <v>690010806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690</v>
      </c>
      <c r="B9800" s="1">
        <f>IF(C9800=0,IF(B9799=Protocol!$V$20,1,B9799+1),B9799)</f>
        <v>1</v>
      </c>
      <c r="C9800" s="1">
        <f>IF(C9799+1=Protocol!$V$21,0,C9799+1)</f>
        <v>9</v>
      </c>
      <c r="D9800" s="1">
        <f t="shared" si="323"/>
        <v>1</v>
      </c>
      <c r="E9800" s="1" t="str">
        <f>INDEX(Protocol[Mark],MATCH(C9800,Protocol[Step],0))</f>
        <v>7Gp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690010001</v>
      </c>
      <c r="H9800" s="134">
        <f>Systematic[[#This Row],[SampleVariableLabel]]+100*Systematic[[#This Row],[State]]</f>
        <v>690010901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690</v>
      </c>
      <c r="B9801" s="1">
        <f>IF(C9801=0,IF(B9800=Protocol!$V$20,1,B9800+1),B9800)</f>
        <v>1</v>
      </c>
      <c r="C9801" s="1">
        <f>IF(C9800+1=Protocol!$V$21,0,C9800+1)</f>
        <v>10</v>
      </c>
      <c r="D9801" s="1">
        <f t="shared" si="323"/>
        <v>2</v>
      </c>
      <c r="E9801" s="1" t="str">
        <f>INDEX(Protocol[Mark],MATCH(C9801,Protocol[Step],0))</f>
        <v>8U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690010002</v>
      </c>
      <c r="H9801" s="134">
        <f>Systematic[[#This Row],[SampleVariableLabel]]+100*Systematic[[#This Row],[State]]</f>
        <v>690011002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690</v>
      </c>
      <c r="B9802" s="1">
        <f>IF(C9802=0,IF(B9801=Protocol!$V$20,1,B9801+1),B9801)</f>
        <v>1</v>
      </c>
      <c r="C9802" s="1">
        <f>IF(C9801+1=Protocol!$V$21,0,C9801+1)</f>
        <v>11</v>
      </c>
      <c r="D9802" s="1">
        <f t="shared" si="323"/>
        <v>3</v>
      </c>
      <c r="E9802" s="1" t="str">
        <f>INDEX(Protocol[Mark],MATCH(C9802,Protocol[Step],0))</f>
        <v>9Rot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690010003</v>
      </c>
      <c r="H9802" s="134">
        <f>Systematic[[#This Row],[SampleVariableLabel]]+100*Systematic[[#This Row],[State]]</f>
        <v>690011103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690</v>
      </c>
      <c r="B9803" s="1">
        <f>IF(C9803=0,IF(B9802=Protocol!$V$20,1,B9802+1),B9802)</f>
        <v>1</v>
      </c>
      <c r="C9803" s="1">
        <f>IF(C9802+1=Protocol!$V$21,0,C9802+1)</f>
        <v>12</v>
      </c>
      <c r="D9803" s="1">
        <f t="shared" si="323"/>
        <v>4</v>
      </c>
      <c r="E9803" s="1" t="str">
        <f>INDEX(Protocol[Mark],MATCH(C9803,Protocol[Step],0))</f>
        <v>10Ama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690010004</v>
      </c>
      <c r="H9803" s="134">
        <f>Systematic[[#This Row],[SampleVariableLabel]]+100*Systematic[[#This Row],[State]]</f>
        <v>690011204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691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0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691010005</v>
      </c>
      <c r="H9804" s="134">
        <f>Systematic[[#This Row],[SampleVariableLabel]]+100*Systematic[[#This Row],[State]]</f>
        <v>691010005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691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1D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691010006</v>
      </c>
      <c r="H9805" s="134">
        <f>Systematic[[#This Row],[SampleVariableLabel]]+100*Systematic[[#This Row],[State]]</f>
        <v>691010106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691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(M.1)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691010001</v>
      </c>
      <c r="H9806" s="134">
        <f>Systematic[[#This Row],[SampleVariableLabel]]+100*Systematic[[#This Row],[State]]</f>
        <v>691010201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691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2Oct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691010002</v>
      </c>
      <c r="H9807" s="134">
        <f>Systematic[[#This Row],[SampleVariableLabel]]+100*Systematic[[#This Row],[State]]</f>
        <v>691010302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691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3M2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691010003</v>
      </c>
      <c r="H9808" s="134">
        <f>Systematic[[#This Row],[SampleVariableLabel]]+100*Systematic[[#This Row],[State]]</f>
        <v>691010403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691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M(c)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691010004</v>
      </c>
      <c r="H9809" s="134">
        <f>Systematic[[#This Row],[SampleVariableLabel]]+100*Systematic[[#This Row],[State]]</f>
        <v>691010504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691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4P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691010005</v>
      </c>
      <c r="H9810" s="134">
        <f>Systematic[[#This Row],[SampleVariableLabel]]+100*Systematic[[#This Row],[State]]</f>
        <v>691010605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691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5G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691010006</v>
      </c>
      <c r="H9811" s="134">
        <f>Systematic[[#This Row],[SampleVariableLabel]]+100*Systematic[[#This Row],[State]]</f>
        <v>691010706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691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6S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691010001</v>
      </c>
      <c r="H9812" s="134">
        <f>Systematic[[#This Row],[SampleVariableLabel]]+100*Systematic[[#This Row],[State]]</f>
        <v>691010801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691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7Gp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691010002</v>
      </c>
      <c r="H9813" s="134">
        <f>Systematic[[#This Row],[SampleVariableLabel]]+100*Systematic[[#This Row],[State]]</f>
        <v>691010902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691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8U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691010003</v>
      </c>
      <c r="H9814" s="134">
        <f>Systematic[[#This Row],[SampleVariableLabel]]+100*Systematic[[#This Row],[State]]</f>
        <v>691011003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691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9Rot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691010004</v>
      </c>
      <c r="H9815" s="134">
        <f>Systematic[[#This Row],[SampleVariableLabel]]+100*Systematic[[#This Row],[State]]</f>
        <v>691011104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691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10Ama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691010005</v>
      </c>
      <c r="H9816" s="134">
        <f>Systematic[[#This Row],[SampleVariableLabel]]+100*Systematic[[#This Row],[State]]</f>
        <v>691011205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692</v>
      </c>
      <c r="B9817" s="1">
        <f>IF(C9817=0,IF(B9816=Protocol!$V$20,1,B9816+1),B9816)</f>
        <v>1</v>
      </c>
      <c r="C9817" s="1">
        <f>IF(C9816+1=Protocol!$V$21,0,C9816+1)</f>
        <v>0</v>
      </c>
      <c r="D9817" s="1">
        <f t="shared" si="323"/>
        <v>6</v>
      </c>
      <c r="E9817" s="1" t="str">
        <f>INDEX(Protocol[Mark],MATCH(C9817,Protocol[Step],0))</f>
        <v>0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692010006</v>
      </c>
      <c r="H9817" s="134">
        <f>Systematic[[#This Row],[SampleVariableLabel]]+100*Systematic[[#This Row],[State]]</f>
        <v>692010006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692</v>
      </c>
      <c r="B9818" s="1">
        <f>IF(C9818=0,IF(B9817=Protocol!$V$20,1,B9817+1),B9817)</f>
        <v>1</v>
      </c>
      <c r="C9818" s="1">
        <f>IF(C9817+1=Protocol!$V$21,0,C9817+1)</f>
        <v>1</v>
      </c>
      <c r="D9818" s="1">
        <f t="shared" si="323"/>
        <v>1</v>
      </c>
      <c r="E9818" s="1" t="str">
        <f>INDEX(Protocol[Mark],MATCH(C9818,Protocol[Step],0))</f>
        <v>1D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692010001</v>
      </c>
      <c r="H9818" s="134">
        <f>Systematic[[#This Row],[SampleVariableLabel]]+100*Systematic[[#This Row],[State]]</f>
        <v>692010101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692</v>
      </c>
      <c r="B9819" s="1">
        <f>IF(C9819=0,IF(B9818=Protocol!$V$20,1,B9818+1),B9818)</f>
        <v>1</v>
      </c>
      <c r="C9819" s="1">
        <f>IF(C9818+1=Protocol!$V$21,0,C9818+1)</f>
        <v>2</v>
      </c>
      <c r="D9819" s="1">
        <f t="shared" si="323"/>
        <v>2</v>
      </c>
      <c r="E9819" s="1" t="str">
        <f>INDEX(Protocol[Mark],MATCH(C9819,Protocol[Step],0))</f>
        <v>(M.1)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692010002</v>
      </c>
      <c r="H9819" s="134">
        <f>Systematic[[#This Row],[SampleVariableLabel]]+100*Systematic[[#This Row],[State]]</f>
        <v>692010202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692</v>
      </c>
      <c r="B9820" s="1">
        <f>IF(C9820=0,IF(B9819=Protocol!$V$20,1,B9819+1),B9819)</f>
        <v>1</v>
      </c>
      <c r="C9820" s="1">
        <f>IF(C9819+1=Protocol!$V$21,0,C9819+1)</f>
        <v>3</v>
      </c>
      <c r="D9820" s="1">
        <f t="shared" si="323"/>
        <v>3</v>
      </c>
      <c r="E9820" s="1" t="str">
        <f>INDEX(Protocol[Mark],MATCH(C9820,Protocol[Step],0))</f>
        <v>2Oct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692010003</v>
      </c>
      <c r="H9820" s="134">
        <f>Systematic[[#This Row],[SampleVariableLabel]]+100*Systematic[[#This Row],[State]]</f>
        <v>692010303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692</v>
      </c>
      <c r="B9821" s="1">
        <f>IF(C9821=0,IF(B9820=Protocol!$V$20,1,B9820+1),B9820)</f>
        <v>1</v>
      </c>
      <c r="C9821" s="1">
        <f>IF(C9820+1=Protocol!$V$21,0,C9820+1)</f>
        <v>4</v>
      </c>
      <c r="D9821" s="1">
        <f t="shared" si="323"/>
        <v>4</v>
      </c>
      <c r="E9821" s="1" t="str">
        <f>INDEX(Protocol[Mark],MATCH(C9821,Protocol[Step],0))</f>
        <v>3M2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692010004</v>
      </c>
      <c r="H9821" s="134">
        <f>Systematic[[#This Row],[SampleVariableLabel]]+100*Systematic[[#This Row],[State]]</f>
        <v>692010404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692</v>
      </c>
      <c r="B9822" s="1">
        <f>IF(C9822=0,IF(B9821=Protocol!$V$20,1,B9821+1),B9821)</f>
        <v>1</v>
      </c>
      <c r="C9822" s="1">
        <f>IF(C9821+1=Protocol!$V$21,0,C9821+1)</f>
        <v>5</v>
      </c>
      <c r="D9822" s="1">
        <f t="shared" si="323"/>
        <v>5</v>
      </c>
      <c r="E9822" s="1" t="str">
        <f>INDEX(Protocol[Mark],MATCH(C9822,Protocol[Step],0))</f>
        <v>M(c)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692010005</v>
      </c>
      <c r="H9822" s="134">
        <f>Systematic[[#This Row],[SampleVariableLabel]]+100*Systematic[[#This Row],[State]]</f>
        <v>692010505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692</v>
      </c>
      <c r="B9823" s="1">
        <f>IF(C9823=0,IF(B9822=Protocol!$V$20,1,B9822+1),B9822)</f>
        <v>1</v>
      </c>
      <c r="C9823" s="1">
        <f>IF(C9822+1=Protocol!$V$21,0,C9822+1)</f>
        <v>6</v>
      </c>
      <c r="D9823" s="1">
        <f t="shared" si="323"/>
        <v>6</v>
      </c>
      <c r="E9823" s="1" t="str">
        <f>INDEX(Protocol[Mark],MATCH(C9823,Protocol[Step],0))</f>
        <v>4P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692010006</v>
      </c>
      <c r="H9823" s="134">
        <f>Systematic[[#This Row],[SampleVariableLabel]]+100*Systematic[[#This Row],[State]]</f>
        <v>692010606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692</v>
      </c>
      <c r="B9824" s="1">
        <f>IF(C9824=0,IF(B9823=Protocol!$V$20,1,B9823+1),B9823)</f>
        <v>1</v>
      </c>
      <c r="C9824" s="1">
        <f>IF(C9823+1=Protocol!$V$21,0,C9823+1)</f>
        <v>7</v>
      </c>
      <c r="D9824" s="1">
        <f t="shared" si="323"/>
        <v>1</v>
      </c>
      <c r="E9824" s="1" t="str">
        <f>INDEX(Protocol[Mark],MATCH(C9824,Protocol[Step],0))</f>
        <v>5G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692010001</v>
      </c>
      <c r="H9824" s="134">
        <f>Systematic[[#This Row],[SampleVariableLabel]]+100*Systematic[[#This Row],[State]]</f>
        <v>692010701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692</v>
      </c>
      <c r="B9825" s="1">
        <f>IF(C9825=0,IF(B9824=Protocol!$V$20,1,B9824+1),B9824)</f>
        <v>1</v>
      </c>
      <c r="C9825" s="1">
        <f>IF(C9824+1=Protocol!$V$21,0,C9824+1)</f>
        <v>8</v>
      </c>
      <c r="D9825" s="1">
        <f t="shared" si="323"/>
        <v>2</v>
      </c>
      <c r="E9825" s="1" t="str">
        <f>INDEX(Protocol[Mark],MATCH(C9825,Protocol[Step],0))</f>
        <v>6S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692010002</v>
      </c>
      <c r="H9825" s="134">
        <f>Systematic[[#This Row],[SampleVariableLabel]]+100*Systematic[[#This Row],[State]]</f>
        <v>692010802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692</v>
      </c>
      <c r="B9826" s="1">
        <f>IF(C9826=0,IF(B9825=Protocol!$V$20,1,B9825+1),B9825)</f>
        <v>1</v>
      </c>
      <c r="C9826" s="1">
        <f>IF(C9825+1=Protocol!$V$21,0,C9825+1)</f>
        <v>9</v>
      </c>
      <c r="D9826" s="1">
        <f t="shared" si="323"/>
        <v>3</v>
      </c>
      <c r="E9826" s="1" t="str">
        <f>INDEX(Protocol[Mark],MATCH(C9826,Protocol[Step],0))</f>
        <v>7Gp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692010003</v>
      </c>
      <c r="H9826" s="134">
        <f>Systematic[[#This Row],[SampleVariableLabel]]+100*Systematic[[#This Row],[State]]</f>
        <v>692010903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692</v>
      </c>
      <c r="B9827" s="1">
        <f>IF(C9827=0,IF(B9826=Protocol!$V$20,1,B9826+1),B9826)</f>
        <v>1</v>
      </c>
      <c r="C9827" s="1">
        <f>IF(C9826+1=Protocol!$V$21,0,C9826+1)</f>
        <v>10</v>
      </c>
      <c r="D9827" s="1">
        <f t="shared" si="323"/>
        <v>4</v>
      </c>
      <c r="E9827" s="1" t="str">
        <f>INDEX(Protocol[Mark],MATCH(C9827,Protocol[Step],0))</f>
        <v>8U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692010004</v>
      </c>
      <c r="H9827" s="134">
        <f>Systematic[[#This Row],[SampleVariableLabel]]+100*Systematic[[#This Row],[State]]</f>
        <v>692011004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692</v>
      </c>
      <c r="B9828" s="1">
        <f>IF(C9828=0,IF(B9827=Protocol!$V$20,1,B9827+1),B9827)</f>
        <v>1</v>
      </c>
      <c r="C9828" s="1">
        <f>IF(C9827+1=Protocol!$V$21,0,C9827+1)</f>
        <v>11</v>
      </c>
      <c r="D9828" s="1">
        <f t="shared" si="323"/>
        <v>5</v>
      </c>
      <c r="E9828" s="1" t="str">
        <f>INDEX(Protocol[Mark],MATCH(C9828,Protocol[Step],0))</f>
        <v>9Rot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692010005</v>
      </c>
      <c r="H9828" s="134">
        <f>Systematic[[#This Row],[SampleVariableLabel]]+100*Systematic[[#This Row],[State]]</f>
        <v>692011105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692</v>
      </c>
      <c r="B9829" s="1">
        <f>IF(C9829=0,IF(B9828=Protocol!$V$20,1,B9828+1),B9828)</f>
        <v>1</v>
      </c>
      <c r="C9829" s="1">
        <f>IF(C9828+1=Protocol!$V$21,0,C9828+1)</f>
        <v>12</v>
      </c>
      <c r="D9829" s="1">
        <f t="shared" si="323"/>
        <v>6</v>
      </c>
      <c r="E9829" s="1" t="str">
        <f>INDEX(Protocol[Mark],MATCH(C9829,Protocol[Step],0))</f>
        <v>10Ama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692010006</v>
      </c>
      <c r="H9829" s="134">
        <f>Systematic[[#This Row],[SampleVariableLabel]]+100*Systematic[[#This Row],[State]]</f>
        <v>692011206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693</v>
      </c>
      <c r="B9830" s="1">
        <f>IF(C9830=0,IF(B9829=Protocol!$V$20,1,B9829+1),B9829)</f>
        <v>1</v>
      </c>
      <c r="C9830" s="1">
        <f>IF(C9829+1=Protocol!$V$21,0,C9829+1)</f>
        <v>0</v>
      </c>
      <c r="D9830" s="1">
        <f t="shared" si="323"/>
        <v>1</v>
      </c>
      <c r="E9830" s="1" t="str">
        <f>INDEX(Protocol[Mark],MATCH(C9830,Protocol[Step],0))</f>
        <v>0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693010001</v>
      </c>
      <c r="H9830" s="134">
        <f>Systematic[[#This Row],[SampleVariableLabel]]+100*Systematic[[#This Row],[State]]</f>
        <v>693010001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693</v>
      </c>
      <c r="B9831" s="1">
        <f>IF(C9831=0,IF(B9830=Protocol!$V$20,1,B9830+1),B9830)</f>
        <v>1</v>
      </c>
      <c r="C9831" s="1">
        <f>IF(C9830+1=Protocol!$V$21,0,C9830+1)</f>
        <v>1</v>
      </c>
      <c r="D9831" s="1">
        <f t="shared" si="323"/>
        <v>2</v>
      </c>
      <c r="E9831" s="1" t="str">
        <f>INDEX(Protocol[Mark],MATCH(C9831,Protocol[Step],0))</f>
        <v>1D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693010002</v>
      </c>
      <c r="H9831" s="134">
        <f>Systematic[[#This Row],[SampleVariableLabel]]+100*Systematic[[#This Row],[State]]</f>
        <v>693010102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693</v>
      </c>
      <c r="B9832" s="1">
        <f>IF(C9832=0,IF(B9831=Protocol!$V$20,1,B9831+1),B9831)</f>
        <v>1</v>
      </c>
      <c r="C9832" s="1">
        <f>IF(C9831+1=Protocol!$V$21,0,C9831+1)</f>
        <v>2</v>
      </c>
      <c r="D9832" s="1">
        <f t="shared" si="323"/>
        <v>3</v>
      </c>
      <c r="E9832" s="1" t="str">
        <f>INDEX(Protocol[Mark],MATCH(C9832,Protocol[Step],0))</f>
        <v>(M.1)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693010003</v>
      </c>
      <c r="H9832" s="134">
        <f>Systematic[[#This Row],[SampleVariableLabel]]+100*Systematic[[#This Row],[State]]</f>
        <v>693010203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693</v>
      </c>
      <c r="B9833" s="1">
        <f>IF(C9833=0,IF(B9832=Protocol!$V$20,1,B9832+1),B9832)</f>
        <v>1</v>
      </c>
      <c r="C9833" s="1">
        <f>IF(C9832+1=Protocol!$V$21,0,C9832+1)</f>
        <v>3</v>
      </c>
      <c r="D9833" s="1">
        <f t="shared" si="323"/>
        <v>4</v>
      </c>
      <c r="E9833" s="1" t="str">
        <f>INDEX(Protocol[Mark],MATCH(C9833,Protocol[Step],0))</f>
        <v>2Oct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693010004</v>
      </c>
      <c r="H9833" s="134">
        <f>Systematic[[#This Row],[SampleVariableLabel]]+100*Systematic[[#This Row],[State]]</f>
        <v>693010304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693</v>
      </c>
      <c r="B9834" s="1">
        <f>IF(C9834=0,IF(B9833=Protocol!$V$20,1,B9833+1),B9833)</f>
        <v>1</v>
      </c>
      <c r="C9834" s="1">
        <f>IF(C9833+1=Protocol!$V$21,0,C9833+1)</f>
        <v>4</v>
      </c>
      <c r="D9834" s="1">
        <f t="shared" si="323"/>
        <v>5</v>
      </c>
      <c r="E9834" s="1" t="str">
        <f>INDEX(Protocol[Mark],MATCH(C9834,Protocol[Step],0))</f>
        <v>3M2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693010005</v>
      </c>
      <c r="H9834" s="134">
        <f>Systematic[[#This Row],[SampleVariableLabel]]+100*Systematic[[#This Row],[State]]</f>
        <v>693010405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693</v>
      </c>
      <c r="B9835" s="1">
        <f>IF(C9835=0,IF(B9834=Protocol!$V$20,1,B9834+1),B9834)</f>
        <v>1</v>
      </c>
      <c r="C9835" s="1">
        <f>IF(C9834+1=Protocol!$V$21,0,C9834+1)</f>
        <v>5</v>
      </c>
      <c r="D9835" s="1">
        <f t="shared" si="323"/>
        <v>6</v>
      </c>
      <c r="E9835" s="1" t="str">
        <f>INDEX(Protocol[Mark],MATCH(C9835,Protocol[Step],0))</f>
        <v>M(c)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693010006</v>
      </c>
      <c r="H9835" s="134">
        <f>Systematic[[#This Row],[SampleVariableLabel]]+100*Systematic[[#This Row],[State]]</f>
        <v>693010506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693</v>
      </c>
      <c r="B9836" s="1">
        <f>IF(C9836=0,IF(B9835=Protocol!$V$20,1,B9835+1),B9835)</f>
        <v>1</v>
      </c>
      <c r="C9836" s="1">
        <f>IF(C9835+1=Protocol!$V$21,0,C9835+1)</f>
        <v>6</v>
      </c>
      <c r="D9836" s="1">
        <f t="shared" si="323"/>
        <v>1</v>
      </c>
      <c r="E9836" s="1" t="str">
        <f>INDEX(Protocol[Mark],MATCH(C9836,Protocol[Step],0))</f>
        <v>4P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693010001</v>
      </c>
      <c r="H9836" s="134">
        <f>Systematic[[#This Row],[SampleVariableLabel]]+100*Systematic[[#This Row],[State]]</f>
        <v>693010601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693</v>
      </c>
      <c r="B9837" s="1">
        <f>IF(C9837=0,IF(B9836=Protocol!$V$20,1,B9836+1),B9836)</f>
        <v>1</v>
      </c>
      <c r="C9837" s="1">
        <f>IF(C9836+1=Protocol!$V$21,0,C9836+1)</f>
        <v>7</v>
      </c>
      <c r="D9837" s="1">
        <f t="shared" si="323"/>
        <v>2</v>
      </c>
      <c r="E9837" s="1" t="str">
        <f>INDEX(Protocol[Mark],MATCH(C9837,Protocol[Step],0))</f>
        <v>5G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693010002</v>
      </c>
      <c r="H9837" s="134">
        <f>Systematic[[#This Row],[SampleVariableLabel]]+100*Systematic[[#This Row],[State]]</f>
        <v>693010702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693</v>
      </c>
      <c r="B9838" s="1">
        <f>IF(C9838=0,IF(B9837=Protocol!$V$20,1,B9837+1),B9837)</f>
        <v>1</v>
      </c>
      <c r="C9838" s="1">
        <f>IF(C9837+1=Protocol!$V$21,0,C9837+1)</f>
        <v>8</v>
      </c>
      <c r="D9838" s="1">
        <f t="shared" si="323"/>
        <v>3</v>
      </c>
      <c r="E9838" s="1" t="str">
        <f>INDEX(Protocol[Mark],MATCH(C9838,Protocol[Step],0))</f>
        <v>6S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693010003</v>
      </c>
      <c r="H9838" s="134">
        <f>Systematic[[#This Row],[SampleVariableLabel]]+100*Systematic[[#This Row],[State]]</f>
        <v>693010803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693</v>
      </c>
      <c r="B9839" s="1">
        <f>IF(C9839=0,IF(B9838=Protocol!$V$20,1,B9838+1),B9838)</f>
        <v>1</v>
      </c>
      <c r="C9839" s="1">
        <f>IF(C9838+1=Protocol!$V$21,0,C9838+1)</f>
        <v>9</v>
      </c>
      <c r="D9839" s="1">
        <f t="shared" si="323"/>
        <v>4</v>
      </c>
      <c r="E9839" s="1" t="str">
        <f>INDEX(Protocol[Mark],MATCH(C9839,Protocol[Step],0))</f>
        <v>7Gp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693010004</v>
      </c>
      <c r="H9839" s="134">
        <f>Systematic[[#This Row],[SampleVariableLabel]]+100*Systematic[[#This Row],[State]]</f>
        <v>693010904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693</v>
      </c>
      <c r="B9840" s="1">
        <f>IF(C9840=0,IF(B9839=Protocol!$V$20,1,B9839+1),B9839)</f>
        <v>1</v>
      </c>
      <c r="C9840" s="1">
        <f>IF(C9839+1=Protocol!$V$21,0,C9839+1)</f>
        <v>10</v>
      </c>
      <c r="D9840" s="1">
        <f t="shared" si="323"/>
        <v>5</v>
      </c>
      <c r="E9840" s="1" t="str">
        <f>INDEX(Protocol[Mark],MATCH(C9840,Protocol[Step],0))</f>
        <v>8U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693010005</v>
      </c>
      <c r="H9840" s="134">
        <f>Systematic[[#This Row],[SampleVariableLabel]]+100*Systematic[[#This Row],[State]]</f>
        <v>693011005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693</v>
      </c>
      <c r="B9841" s="1">
        <f>IF(C9841=0,IF(B9840=Protocol!$V$20,1,B9840+1),B9840)</f>
        <v>1</v>
      </c>
      <c r="C9841" s="1">
        <f>IF(C9840+1=Protocol!$V$21,0,C9840+1)</f>
        <v>11</v>
      </c>
      <c r="D9841" s="1">
        <f t="shared" si="323"/>
        <v>6</v>
      </c>
      <c r="E9841" s="1" t="str">
        <f>INDEX(Protocol[Mark],MATCH(C9841,Protocol[Step],0))</f>
        <v>9Rot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693010006</v>
      </c>
      <c r="H9841" s="134">
        <f>Systematic[[#This Row],[SampleVariableLabel]]+100*Systematic[[#This Row],[State]]</f>
        <v>693011106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693</v>
      </c>
      <c r="B9842" s="1">
        <f>IF(C9842=0,IF(B9841=Protocol!$V$20,1,B9841+1),B9841)</f>
        <v>1</v>
      </c>
      <c r="C9842" s="1">
        <f>IF(C9841+1=Protocol!$V$21,0,C9841+1)</f>
        <v>12</v>
      </c>
      <c r="D9842" s="1">
        <f t="shared" si="323"/>
        <v>1</v>
      </c>
      <c r="E9842" s="1" t="str">
        <f>INDEX(Protocol[Mark],MATCH(C9842,Protocol[Step],0))</f>
        <v>10Ama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693010001</v>
      </c>
      <c r="H9842" s="134">
        <f>Systematic[[#This Row],[SampleVariableLabel]]+100*Systematic[[#This Row],[State]]</f>
        <v>693011201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694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0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694010002</v>
      </c>
      <c r="H9843" s="134">
        <f>Systematic[[#This Row],[SampleVariableLabel]]+100*Systematic[[#This Row],[State]]</f>
        <v>694010002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694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694010003</v>
      </c>
      <c r="H9844" s="134">
        <f>Systematic[[#This Row],[SampleVariableLabel]]+100*Systematic[[#This Row],[State]]</f>
        <v>694010103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694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(M.1)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694010004</v>
      </c>
      <c r="H9845" s="134">
        <f>Systematic[[#This Row],[SampleVariableLabel]]+100*Systematic[[#This Row],[State]]</f>
        <v>694010204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694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2Oct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694010005</v>
      </c>
      <c r="H9846" s="134">
        <f>Systematic[[#This Row],[SampleVariableLabel]]+100*Systematic[[#This Row],[State]]</f>
        <v>694010305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694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3M2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694010006</v>
      </c>
      <c r="H9847" s="134">
        <f>Systematic[[#This Row],[SampleVariableLabel]]+100*Systematic[[#This Row],[State]]</f>
        <v>694010406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694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M(c)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694010001</v>
      </c>
      <c r="H9848" s="134">
        <f>Systematic[[#This Row],[SampleVariableLabel]]+100*Systematic[[#This Row],[State]]</f>
        <v>694010501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694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4P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694010002</v>
      </c>
      <c r="H9849" s="134">
        <f>Systematic[[#This Row],[SampleVariableLabel]]+100*Systematic[[#This Row],[State]]</f>
        <v>694010602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694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5G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694010003</v>
      </c>
      <c r="H9850" s="134">
        <f>Systematic[[#This Row],[SampleVariableLabel]]+100*Systematic[[#This Row],[State]]</f>
        <v>694010703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694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6S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694010004</v>
      </c>
      <c r="H9851" s="134">
        <f>Systematic[[#This Row],[SampleVariableLabel]]+100*Systematic[[#This Row],[State]]</f>
        <v>694010804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694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7Gp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694010005</v>
      </c>
      <c r="H9852" s="134">
        <f>Systematic[[#This Row],[SampleVariableLabel]]+100*Systematic[[#This Row],[State]]</f>
        <v>694010905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694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8U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694010006</v>
      </c>
      <c r="H9853" s="134">
        <f>Systematic[[#This Row],[SampleVariableLabel]]+100*Systematic[[#This Row],[State]]</f>
        <v>694011006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694</v>
      </c>
      <c r="B9854" s="1">
        <f>IF(C9854=0,IF(B9853=Protocol!$V$20,1,B9853+1),B9853)</f>
        <v>1</v>
      </c>
      <c r="C9854" s="1">
        <f>IF(C9853+1=Protocol!$V$21,0,C9853+1)</f>
        <v>11</v>
      </c>
      <c r="D9854" s="1">
        <f t="shared" si="323"/>
        <v>1</v>
      </c>
      <c r="E9854" s="1" t="str">
        <f>INDEX(Protocol[Mark],MATCH(C9854,Protocol[Step],0))</f>
        <v>9Rot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694010001</v>
      </c>
      <c r="H9854" s="134">
        <f>Systematic[[#This Row],[SampleVariableLabel]]+100*Systematic[[#This Row],[State]]</f>
        <v>694011101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694</v>
      </c>
      <c r="B9855" s="1">
        <f>IF(C9855=0,IF(B9854=Protocol!$V$20,1,B9854+1),B9854)</f>
        <v>1</v>
      </c>
      <c r="C9855" s="1">
        <f>IF(C9854+1=Protocol!$V$21,0,C9854+1)</f>
        <v>12</v>
      </c>
      <c r="D9855" s="1">
        <f t="shared" si="323"/>
        <v>2</v>
      </c>
      <c r="E9855" s="1" t="str">
        <f>INDEX(Protocol[Mark],MATCH(C9855,Protocol[Step],0))</f>
        <v>10Ama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694010002</v>
      </c>
      <c r="H9855" s="134">
        <f>Systematic[[#This Row],[SampleVariableLabel]]+100*Systematic[[#This Row],[State]]</f>
        <v>694011202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695</v>
      </c>
      <c r="B9856" s="1">
        <f>IF(C9856=0,IF(B9855=Protocol!$V$20,1,B9855+1),B9855)</f>
        <v>1</v>
      </c>
      <c r="C9856" s="1">
        <f>IF(C9855+1=Protocol!$V$21,0,C9855+1)</f>
        <v>0</v>
      </c>
      <c r="D9856" s="1">
        <f t="shared" si="323"/>
        <v>3</v>
      </c>
      <c r="E9856" s="1" t="str">
        <f>INDEX(Protocol[Mark],MATCH(C9856,Protocol[Step],0))</f>
        <v>0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695010003</v>
      </c>
      <c r="H9856" s="134">
        <f>Systematic[[#This Row],[SampleVariableLabel]]+100*Systematic[[#This Row],[State]]</f>
        <v>695010003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695</v>
      </c>
      <c r="B9857" s="1">
        <f>IF(C9857=0,IF(B9856=Protocol!$V$20,1,B9856+1),B9856)</f>
        <v>1</v>
      </c>
      <c r="C9857" s="1">
        <f>IF(C9856+1=Protocol!$V$21,0,C9856+1)</f>
        <v>1</v>
      </c>
      <c r="D9857" s="1">
        <f t="shared" si="323"/>
        <v>4</v>
      </c>
      <c r="E9857" s="1" t="str">
        <f>INDEX(Protocol[Mark],MATCH(C9857,Protocol[Step],0))</f>
        <v>1D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695010004</v>
      </c>
      <c r="H9857" s="134">
        <f>Systematic[[#This Row],[SampleVariableLabel]]+100*Systematic[[#This Row],[State]]</f>
        <v>695010104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695</v>
      </c>
      <c r="B9858" s="1">
        <f>IF(C9858=0,IF(B9857=Protocol!$V$20,1,B9857+1),B9857)</f>
        <v>1</v>
      </c>
      <c r="C9858" s="1">
        <f>IF(C9857+1=Protocol!$V$21,0,C9857+1)</f>
        <v>2</v>
      </c>
      <c r="D9858" s="1">
        <f t="shared" si="323"/>
        <v>5</v>
      </c>
      <c r="E9858" s="1" t="str">
        <f>INDEX(Protocol[Mark],MATCH(C9858,Protocol[Step],0))</f>
        <v>(M.1)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695010005</v>
      </c>
      <c r="H9858" s="134">
        <f>Systematic[[#This Row],[SampleVariableLabel]]+100*Systematic[[#This Row],[State]]</f>
        <v>695010205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695</v>
      </c>
      <c r="B9859" s="1">
        <f>IF(C9859=0,IF(B9858=Protocol!$V$20,1,B9858+1),B9858)</f>
        <v>1</v>
      </c>
      <c r="C9859" s="1">
        <f>IF(C9858+1=Protocol!$V$21,0,C9858+1)</f>
        <v>3</v>
      </c>
      <c r="D9859" s="1">
        <f t="shared" ref="D9859:D9922" si="325">IF(D9858=nVariables,1,D9858+1)</f>
        <v>6</v>
      </c>
      <c r="E9859" s="1" t="str">
        <f>INDEX(Protocol[Mark],MATCH(C9859,Protocol[Step],0))</f>
        <v>2Oct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695010006</v>
      </c>
      <c r="H9859" s="134">
        <f>Systematic[[#This Row],[SampleVariableLabel]]+100*Systematic[[#This Row],[State]]</f>
        <v>695010306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695</v>
      </c>
      <c r="B9860" s="1">
        <f>IF(C9860=0,IF(B9859=Protocol!$V$20,1,B9859+1),B9859)</f>
        <v>1</v>
      </c>
      <c r="C9860" s="1">
        <f>IF(C9859+1=Protocol!$V$21,0,C9859+1)</f>
        <v>4</v>
      </c>
      <c r="D9860" s="1">
        <f t="shared" si="325"/>
        <v>1</v>
      </c>
      <c r="E9860" s="1" t="str">
        <f>INDEX(Protocol[Mark],MATCH(C9860,Protocol[Step],0))</f>
        <v>3M2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695010001</v>
      </c>
      <c r="H9860" s="134">
        <f>Systematic[[#This Row],[SampleVariableLabel]]+100*Systematic[[#This Row],[State]]</f>
        <v>695010401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695</v>
      </c>
      <c r="B9861" s="1">
        <f>IF(C9861=0,IF(B9860=Protocol!$V$20,1,B9860+1),B9860)</f>
        <v>1</v>
      </c>
      <c r="C9861" s="1">
        <f>IF(C9860+1=Protocol!$V$21,0,C9860+1)</f>
        <v>5</v>
      </c>
      <c r="D9861" s="1">
        <f t="shared" si="325"/>
        <v>2</v>
      </c>
      <c r="E9861" s="1" t="str">
        <f>INDEX(Protocol[Mark],MATCH(C9861,Protocol[Step],0))</f>
        <v>M(c)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695010002</v>
      </c>
      <c r="H9861" s="134">
        <f>Systematic[[#This Row],[SampleVariableLabel]]+100*Systematic[[#This Row],[State]]</f>
        <v>695010502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695</v>
      </c>
      <c r="B9862" s="1">
        <f>IF(C9862=0,IF(B9861=Protocol!$V$20,1,B9861+1),B9861)</f>
        <v>1</v>
      </c>
      <c r="C9862" s="1">
        <f>IF(C9861+1=Protocol!$V$21,0,C9861+1)</f>
        <v>6</v>
      </c>
      <c r="D9862" s="1">
        <f t="shared" si="325"/>
        <v>3</v>
      </c>
      <c r="E9862" s="1" t="str">
        <f>INDEX(Protocol[Mark],MATCH(C9862,Protocol[Step],0))</f>
        <v>4P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695010003</v>
      </c>
      <c r="H9862" s="134">
        <f>Systematic[[#This Row],[SampleVariableLabel]]+100*Systematic[[#This Row],[State]]</f>
        <v>695010603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695</v>
      </c>
      <c r="B9863" s="1">
        <f>IF(C9863=0,IF(B9862=Protocol!$V$20,1,B9862+1),B9862)</f>
        <v>1</v>
      </c>
      <c r="C9863" s="1">
        <f>IF(C9862+1=Protocol!$V$21,0,C9862+1)</f>
        <v>7</v>
      </c>
      <c r="D9863" s="1">
        <f t="shared" si="325"/>
        <v>4</v>
      </c>
      <c r="E9863" s="1" t="str">
        <f>INDEX(Protocol[Mark],MATCH(C9863,Protocol[Step],0))</f>
        <v>5G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695010004</v>
      </c>
      <c r="H9863" s="134">
        <f>Systematic[[#This Row],[SampleVariableLabel]]+100*Systematic[[#This Row],[State]]</f>
        <v>695010704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695</v>
      </c>
      <c r="B9864" s="1">
        <f>IF(C9864=0,IF(B9863=Protocol!$V$20,1,B9863+1),B9863)</f>
        <v>1</v>
      </c>
      <c r="C9864" s="1">
        <f>IF(C9863+1=Protocol!$V$21,0,C9863+1)</f>
        <v>8</v>
      </c>
      <c r="D9864" s="1">
        <f t="shared" si="325"/>
        <v>5</v>
      </c>
      <c r="E9864" s="1" t="str">
        <f>INDEX(Protocol[Mark],MATCH(C9864,Protocol[Step],0))</f>
        <v>6S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695010005</v>
      </c>
      <c r="H9864" s="134">
        <f>Systematic[[#This Row],[SampleVariableLabel]]+100*Systematic[[#This Row],[State]]</f>
        <v>695010805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695</v>
      </c>
      <c r="B9865" s="1">
        <f>IF(C9865=0,IF(B9864=Protocol!$V$20,1,B9864+1),B9864)</f>
        <v>1</v>
      </c>
      <c r="C9865" s="1">
        <f>IF(C9864+1=Protocol!$V$21,0,C9864+1)</f>
        <v>9</v>
      </c>
      <c r="D9865" s="1">
        <f t="shared" si="325"/>
        <v>6</v>
      </c>
      <c r="E9865" s="1" t="str">
        <f>INDEX(Protocol[Mark],MATCH(C9865,Protocol[Step],0))</f>
        <v>7Gp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695010006</v>
      </c>
      <c r="H9865" s="134">
        <f>Systematic[[#This Row],[SampleVariableLabel]]+100*Systematic[[#This Row],[State]]</f>
        <v>695010906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695</v>
      </c>
      <c r="B9866" s="1">
        <f>IF(C9866=0,IF(B9865=Protocol!$V$20,1,B9865+1),B9865)</f>
        <v>1</v>
      </c>
      <c r="C9866" s="1">
        <f>IF(C9865+1=Protocol!$V$21,0,C9865+1)</f>
        <v>10</v>
      </c>
      <c r="D9866" s="1">
        <f t="shared" si="325"/>
        <v>1</v>
      </c>
      <c r="E9866" s="1" t="str">
        <f>INDEX(Protocol[Mark],MATCH(C9866,Protocol[Step],0))</f>
        <v>8U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695010001</v>
      </c>
      <c r="H9866" s="134">
        <f>Systematic[[#This Row],[SampleVariableLabel]]+100*Systematic[[#This Row],[State]]</f>
        <v>695011001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695</v>
      </c>
      <c r="B9867" s="1">
        <f>IF(C9867=0,IF(B9866=Protocol!$V$20,1,B9866+1),B9866)</f>
        <v>1</v>
      </c>
      <c r="C9867" s="1">
        <f>IF(C9866+1=Protocol!$V$21,0,C9866+1)</f>
        <v>11</v>
      </c>
      <c r="D9867" s="1">
        <f t="shared" si="325"/>
        <v>2</v>
      </c>
      <c r="E9867" s="1" t="str">
        <f>INDEX(Protocol[Mark],MATCH(C9867,Protocol[Step],0))</f>
        <v>9Rot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695010002</v>
      </c>
      <c r="H9867" s="134">
        <f>Systematic[[#This Row],[SampleVariableLabel]]+100*Systematic[[#This Row],[State]]</f>
        <v>695011102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695</v>
      </c>
      <c r="B9868" s="1">
        <f>IF(C9868=0,IF(B9867=Protocol!$V$20,1,B9867+1),B9867)</f>
        <v>1</v>
      </c>
      <c r="C9868" s="1">
        <f>IF(C9867+1=Protocol!$V$21,0,C9867+1)</f>
        <v>12</v>
      </c>
      <c r="D9868" s="1">
        <f t="shared" si="325"/>
        <v>3</v>
      </c>
      <c r="E9868" s="1" t="str">
        <f>INDEX(Protocol[Mark],MATCH(C9868,Protocol[Step],0))</f>
        <v>10Ama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695010003</v>
      </c>
      <c r="H9868" s="134">
        <f>Systematic[[#This Row],[SampleVariableLabel]]+100*Systematic[[#This Row],[State]]</f>
        <v>695011203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696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0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696010004</v>
      </c>
      <c r="H9869" s="134">
        <f>Systematic[[#This Row],[SampleVariableLabel]]+100*Systematic[[#This Row],[State]]</f>
        <v>696010004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696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1D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696010005</v>
      </c>
      <c r="H9870" s="134">
        <f>Systematic[[#This Row],[SampleVariableLabel]]+100*Systematic[[#This Row],[State]]</f>
        <v>696010105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696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(M.1)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696010006</v>
      </c>
      <c r="H9871" s="134">
        <f>Systematic[[#This Row],[SampleVariableLabel]]+100*Systematic[[#This Row],[State]]</f>
        <v>696010206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696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2Oct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696010001</v>
      </c>
      <c r="H9872" s="134">
        <f>Systematic[[#This Row],[SampleVariableLabel]]+100*Systematic[[#This Row],[State]]</f>
        <v>696010301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696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3M2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696010002</v>
      </c>
      <c r="H9873" s="134">
        <f>Systematic[[#This Row],[SampleVariableLabel]]+100*Systematic[[#This Row],[State]]</f>
        <v>696010402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696</v>
      </c>
      <c r="B9874" s="1">
        <f>IF(C9874=0,IF(B9873=Protocol!$V$20,1,B9873+1),B9873)</f>
        <v>1</v>
      </c>
      <c r="C9874" s="1">
        <f>IF(C9873+1=Protocol!$V$21,0,C9873+1)</f>
        <v>5</v>
      </c>
      <c r="D9874" s="1">
        <f t="shared" si="325"/>
        <v>3</v>
      </c>
      <c r="E9874" s="1" t="str">
        <f>INDEX(Protocol[Mark],MATCH(C9874,Protocol[Step],0))</f>
        <v>M(c)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696010003</v>
      </c>
      <c r="H9874" s="134">
        <f>Systematic[[#This Row],[SampleVariableLabel]]+100*Systematic[[#This Row],[State]]</f>
        <v>696010503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696</v>
      </c>
      <c r="B9875" s="1">
        <f>IF(C9875=0,IF(B9874=Protocol!$V$20,1,B9874+1),B9874)</f>
        <v>1</v>
      </c>
      <c r="C9875" s="1">
        <f>IF(C9874+1=Protocol!$V$21,0,C9874+1)</f>
        <v>6</v>
      </c>
      <c r="D9875" s="1">
        <f t="shared" si="325"/>
        <v>4</v>
      </c>
      <c r="E9875" s="1" t="str">
        <f>INDEX(Protocol[Mark],MATCH(C9875,Protocol[Step],0))</f>
        <v>4P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696010004</v>
      </c>
      <c r="H9875" s="134">
        <f>Systematic[[#This Row],[SampleVariableLabel]]+100*Systematic[[#This Row],[State]]</f>
        <v>696010604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696</v>
      </c>
      <c r="B9876" s="1">
        <f>IF(C9876=0,IF(B9875=Protocol!$V$20,1,B9875+1),B9875)</f>
        <v>1</v>
      </c>
      <c r="C9876" s="1">
        <f>IF(C9875+1=Protocol!$V$21,0,C9875+1)</f>
        <v>7</v>
      </c>
      <c r="D9876" s="1">
        <f t="shared" si="325"/>
        <v>5</v>
      </c>
      <c r="E9876" s="1" t="str">
        <f>INDEX(Protocol[Mark],MATCH(C9876,Protocol[Step],0))</f>
        <v>5G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696010005</v>
      </c>
      <c r="H9876" s="134">
        <f>Systematic[[#This Row],[SampleVariableLabel]]+100*Systematic[[#This Row],[State]]</f>
        <v>696010705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696</v>
      </c>
      <c r="B9877" s="1">
        <f>IF(C9877=0,IF(B9876=Protocol!$V$20,1,B9876+1),B9876)</f>
        <v>1</v>
      </c>
      <c r="C9877" s="1">
        <f>IF(C9876+1=Protocol!$V$21,0,C9876+1)</f>
        <v>8</v>
      </c>
      <c r="D9877" s="1">
        <f t="shared" si="325"/>
        <v>6</v>
      </c>
      <c r="E9877" s="1" t="str">
        <f>INDEX(Protocol[Mark],MATCH(C9877,Protocol[Step],0))</f>
        <v>6S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696010006</v>
      </c>
      <c r="H9877" s="134">
        <f>Systematic[[#This Row],[SampleVariableLabel]]+100*Systematic[[#This Row],[State]]</f>
        <v>696010806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696</v>
      </c>
      <c r="B9878" s="1">
        <f>IF(C9878=0,IF(B9877=Protocol!$V$20,1,B9877+1),B9877)</f>
        <v>1</v>
      </c>
      <c r="C9878" s="1">
        <f>IF(C9877+1=Protocol!$V$21,0,C9877+1)</f>
        <v>9</v>
      </c>
      <c r="D9878" s="1">
        <f t="shared" si="325"/>
        <v>1</v>
      </c>
      <c r="E9878" s="1" t="str">
        <f>INDEX(Protocol[Mark],MATCH(C9878,Protocol[Step],0))</f>
        <v>7Gp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696010001</v>
      </c>
      <c r="H9878" s="134">
        <f>Systematic[[#This Row],[SampleVariableLabel]]+100*Systematic[[#This Row],[State]]</f>
        <v>696010901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696</v>
      </c>
      <c r="B9879" s="1">
        <f>IF(C9879=0,IF(B9878=Protocol!$V$20,1,B9878+1),B9878)</f>
        <v>1</v>
      </c>
      <c r="C9879" s="1">
        <f>IF(C9878+1=Protocol!$V$21,0,C9878+1)</f>
        <v>10</v>
      </c>
      <c r="D9879" s="1">
        <f t="shared" si="325"/>
        <v>2</v>
      </c>
      <c r="E9879" s="1" t="str">
        <f>INDEX(Protocol[Mark],MATCH(C9879,Protocol[Step],0))</f>
        <v>8U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696010002</v>
      </c>
      <c r="H9879" s="134">
        <f>Systematic[[#This Row],[SampleVariableLabel]]+100*Systematic[[#This Row],[State]]</f>
        <v>696011002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696</v>
      </c>
      <c r="B9880" s="1">
        <f>IF(C9880=0,IF(B9879=Protocol!$V$20,1,B9879+1),B9879)</f>
        <v>1</v>
      </c>
      <c r="C9880" s="1">
        <f>IF(C9879+1=Protocol!$V$21,0,C9879+1)</f>
        <v>11</v>
      </c>
      <c r="D9880" s="1">
        <f t="shared" si="325"/>
        <v>3</v>
      </c>
      <c r="E9880" s="1" t="str">
        <f>INDEX(Protocol[Mark],MATCH(C9880,Protocol[Step],0))</f>
        <v>9Rot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696010003</v>
      </c>
      <c r="H9880" s="134">
        <f>Systematic[[#This Row],[SampleVariableLabel]]+100*Systematic[[#This Row],[State]]</f>
        <v>696011103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696</v>
      </c>
      <c r="B9881" s="1">
        <f>IF(C9881=0,IF(B9880=Protocol!$V$20,1,B9880+1),B9880)</f>
        <v>1</v>
      </c>
      <c r="C9881" s="1">
        <f>IF(C9880+1=Protocol!$V$21,0,C9880+1)</f>
        <v>12</v>
      </c>
      <c r="D9881" s="1">
        <f t="shared" si="325"/>
        <v>4</v>
      </c>
      <c r="E9881" s="1" t="str">
        <f>INDEX(Protocol[Mark],MATCH(C9881,Protocol[Step],0))</f>
        <v>10Ama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696010004</v>
      </c>
      <c r="H9881" s="134">
        <f>Systematic[[#This Row],[SampleVariableLabel]]+100*Systematic[[#This Row],[State]]</f>
        <v>696011204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697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0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697010005</v>
      </c>
      <c r="H9882" s="134">
        <f>Systematic[[#This Row],[SampleVariableLabel]]+100*Systematic[[#This Row],[State]]</f>
        <v>697010005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697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1D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697010006</v>
      </c>
      <c r="H9883" s="134">
        <f>Systematic[[#This Row],[SampleVariableLabel]]+100*Systematic[[#This Row],[State]]</f>
        <v>697010106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697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(M.1)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697010001</v>
      </c>
      <c r="H9884" s="134">
        <f>Systematic[[#This Row],[SampleVariableLabel]]+100*Systematic[[#This Row],[State]]</f>
        <v>697010201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697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2Oct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697010002</v>
      </c>
      <c r="H9885" s="134">
        <f>Systematic[[#This Row],[SampleVariableLabel]]+100*Systematic[[#This Row],[State]]</f>
        <v>697010302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697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3M2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697010003</v>
      </c>
      <c r="H9886" s="134">
        <f>Systematic[[#This Row],[SampleVariableLabel]]+100*Systematic[[#This Row],[State]]</f>
        <v>697010403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697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M(c)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697010004</v>
      </c>
      <c r="H9887" s="134">
        <f>Systematic[[#This Row],[SampleVariableLabel]]+100*Systematic[[#This Row],[State]]</f>
        <v>697010504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697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4P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697010005</v>
      </c>
      <c r="H9888" s="134">
        <f>Systematic[[#This Row],[SampleVariableLabel]]+100*Systematic[[#This Row],[State]]</f>
        <v>697010605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697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5G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697010006</v>
      </c>
      <c r="H9889" s="134">
        <f>Systematic[[#This Row],[SampleVariableLabel]]+100*Systematic[[#This Row],[State]]</f>
        <v>697010706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697</v>
      </c>
      <c r="B9890" s="1">
        <f>IF(C9890=0,IF(B9889=Protocol!$V$20,1,B9889+1),B9889)</f>
        <v>1</v>
      </c>
      <c r="C9890" s="1">
        <f>IF(C9889+1=Protocol!$V$21,0,C9889+1)</f>
        <v>8</v>
      </c>
      <c r="D9890" s="1">
        <f t="shared" si="325"/>
        <v>1</v>
      </c>
      <c r="E9890" s="1" t="str">
        <f>INDEX(Protocol[Mark],MATCH(C9890,Protocol[Step],0))</f>
        <v>6S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697010001</v>
      </c>
      <c r="H9890" s="134">
        <f>Systematic[[#This Row],[SampleVariableLabel]]+100*Systematic[[#This Row],[State]]</f>
        <v>697010801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697</v>
      </c>
      <c r="B9891" s="1">
        <f>IF(C9891=0,IF(B9890=Protocol!$V$20,1,B9890+1),B9890)</f>
        <v>1</v>
      </c>
      <c r="C9891" s="1">
        <f>IF(C9890+1=Protocol!$V$21,0,C9890+1)</f>
        <v>9</v>
      </c>
      <c r="D9891" s="1">
        <f t="shared" si="325"/>
        <v>2</v>
      </c>
      <c r="E9891" s="1" t="str">
        <f>INDEX(Protocol[Mark],MATCH(C9891,Protocol[Step],0))</f>
        <v>7Gp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697010002</v>
      </c>
      <c r="H9891" s="134">
        <f>Systematic[[#This Row],[SampleVariableLabel]]+100*Systematic[[#This Row],[State]]</f>
        <v>697010902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697</v>
      </c>
      <c r="B9892" s="1">
        <f>IF(C9892=0,IF(B9891=Protocol!$V$20,1,B9891+1),B9891)</f>
        <v>1</v>
      </c>
      <c r="C9892" s="1">
        <f>IF(C9891+1=Protocol!$V$21,0,C9891+1)</f>
        <v>10</v>
      </c>
      <c r="D9892" s="1">
        <f t="shared" si="325"/>
        <v>3</v>
      </c>
      <c r="E9892" s="1" t="str">
        <f>INDEX(Protocol[Mark],MATCH(C9892,Protocol[Step],0))</f>
        <v>8U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697010003</v>
      </c>
      <c r="H9892" s="134">
        <f>Systematic[[#This Row],[SampleVariableLabel]]+100*Systematic[[#This Row],[State]]</f>
        <v>697011003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697</v>
      </c>
      <c r="B9893" s="1">
        <f>IF(C9893=0,IF(B9892=Protocol!$V$20,1,B9892+1),B9892)</f>
        <v>1</v>
      </c>
      <c r="C9893" s="1">
        <f>IF(C9892+1=Protocol!$V$21,0,C9892+1)</f>
        <v>11</v>
      </c>
      <c r="D9893" s="1">
        <f t="shared" si="325"/>
        <v>4</v>
      </c>
      <c r="E9893" s="1" t="str">
        <f>INDEX(Protocol[Mark],MATCH(C9893,Protocol[Step],0))</f>
        <v>9Rot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697010004</v>
      </c>
      <c r="H9893" s="134">
        <f>Systematic[[#This Row],[SampleVariableLabel]]+100*Systematic[[#This Row],[State]]</f>
        <v>697011104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697</v>
      </c>
      <c r="B9894" s="1">
        <f>IF(C9894=0,IF(B9893=Protocol!$V$20,1,B9893+1),B9893)</f>
        <v>1</v>
      </c>
      <c r="C9894" s="1">
        <f>IF(C9893+1=Protocol!$V$21,0,C9893+1)</f>
        <v>12</v>
      </c>
      <c r="D9894" s="1">
        <f t="shared" si="325"/>
        <v>5</v>
      </c>
      <c r="E9894" s="1" t="str">
        <f>INDEX(Protocol[Mark],MATCH(C9894,Protocol[Step],0))</f>
        <v>10Ama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697010005</v>
      </c>
      <c r="H9894" s="134">
        <f>Systematic[[#This Row],[SampleVariableLabel]]+100*Systematic[[#This Row],[State]]</f>
        <v>697011205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698</v>
      </c>
      <c r="B9895" s="1">
        <f>IF(C9895=0,IF(B9894=Protocol!$V$20,1,B9894+1),B9894)</f>
        <v>1</v>
      </c>
      <c r="C9895" s="1">
        <f>IF(C9894+1=Protocol!$V$21,0,C9894+1)</f>
        <v>0</v>
      </c>
      <c r="D9895" s="1">
        <f t="shared" si="325"/>
        <v>6</v>
      </c>
      <c r="E9895" s="1" t="str">
        <f>INDEX(Protocol[Mark],MATCH(C9895,Protocol[Step],0))</f>
        <v>0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698010006</v>
      </c>
      <c r="H9895" s="134">
        <f>Systematic[[#This Row],[SampleVariableLabel]]+100*Systematic[[#This Row],[State]]</f>
        <v>698010006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698</v>
      </c>
      <c r="B9896" s="1">
        <f>IF(C9896=0,IF(B9895=Protocol!$V$20,1,B9895+1),B9895)</f>
        <v>1</v>
      </c>
      <c r="C9896" s="1">
        <f>IF(C9895+1=Protocol!$V$21,0,C9895+1)</f>
        <v>1</v>
      </c>
      <c r="D9896" s="1">
        <f t="shared" si="325"/>
        <v>1</v>
      </c>
      <c r="E9896" s="1" t="str">
        <f>INDEX(Protocol[Mark],MATCH(C9896,Protocol[Step],0))</f>
        <v>1D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698010001</v>
      </c>
      <c r="H9896" s="134">
        <f>Systematic[[#This Row],[SampleVariableLabel]]+100*Systematic[[#This Row],[State]]</f>
        <v>698010101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698</v>
      </c>
      <c r="B9897" s="1">
        <f>IF(C9897=0,IF(B9896=Protocol!$V$20,1,B9896+1),B9896)</f>
        <v>1</v>
      </c>
      <c r="C9897" s="1">
        <f>IF(C9896+1=Protocol!$V$21,0,C9896+1)</f>
        <v>2</v>
      </c>
      <c r="D9897" s="1">
        <f t="shared" si="325"/>
        <v>2</v>
      </c>
      <c r="E9897" s="1" t="str">
        <f>INDEX(Protocol[Mark],MATCH(C9897,Protocol[Step],0))</f>
        <v>(M.1)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698010002</v>
      </c>
      <c r="H9897" s="134">
        <f>Systematic[[#This Row],[SampleVariableLabel]]+100*Systematic[[#This Row],[State]]</f>
        <v>698010202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698</v>
      </c>
      <c r="B9898" s="1">
        <f>IF(C9898=0,IF(B9897=Protocol!$V$20,1,B9897+1),B9897)</f>
        <v>1</v>
      </c>
      <c r="C9898" s="1">
        <f>IF(C9897+1=Protocol!$V$21,0,C9897+1)</f>
        <v>3</v>
      </c>
      <c r="D9898" s="1">
        <f t="shared" si="325"/>
        <v>3</v>
      </c>
      <c r="E9898" s="1" t="str">
        <f>INDEX(Protocol[Mark],MATCH(C9898,Protocol[Step],0))</f>
        <v>2Oct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698010003</v>
      </c>
      <c r="H9898" s="134">
        <f>Systematic[[#This Row],[SampleVariableLabel]]+100*Systematic[[#This Row],[State]]</f>
        <v>698010303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698</v>
      </c>
      <c r="B9899" s="1">
        <f>IF(C9899=0,IF(B9898=Protocol!$V$20,1,B9898+1),B9898)</f>
        <v>1</v>
      </c>
      <c r="C9899" s="1">
        <f>IF(C9898+1=Protocol!$V$21,0,C9898+1)</f>
        <v>4</v>
      </c>
      <c r="D9899" s="1">
        <f t="shared" si="325"/>
        <v>4</v>
      </c>
      <c r="E9899" s="1" t="str">
        <f>INDEX(Protocol[Mark],MATCH(C9899,Protocol[Step],0))</f>
        <v>3M2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698010004</v>
      </c>
      <c r="H9899" s="134">
        <f>Systematic[[#This Row],[SampleVariableLabel]]+100*Systematic[[#This Row],[State]]</f>
        <v>698010404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698</v>
      </c>
      <c r="B9900" s="1">
        <f>IF(C9900=0,IF(B9899=Protocol!$V$20,1,B9899+1),B9899)</f>
        <v>1</v>
      </c>
      <c r="C9900" s="1">
        <f>IF(C9899+1=Protocol!$V$21,0,C9899+1)</f>
        <v>5</v>
      </c>
      <c r="D9900" s="1">
        <f t="shared" si="325"/>
        <v>5</v>
      </c>
      <c r="E9900" s="1" t="str">
        <f>INDEX(Protocol[Mark],MATCH(C9900,Protocol[Step],0))</f>
        <v>M(c)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698010005</v>
      </c>
      <c r="H9900" s="134">
        <f>Systematic[[#This Row],[SampleVariableLabel]]+100*Systematic[[#This Row],[State]]</f>
        <v>698010505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698</v>
      </c>
      <c r="B9901" s="1">
        <f>IF(C9901=0,IF(B9900=Protocol!$V$20,1,B9900+1),B9900)</f>
        <v>1</v>
      </c>
      <c r="C9901" s="1">
        <f>IF(C9900+1=Protocol!$V$21,0,C9900+1)</f>
        <v>6</v>
      </c>
      <c r="D9901" s="1">
        <f t="shared" si="325"/>
        <v>6</v>
      </c>
      <c r="E9901" s="1" t="str">
        <f>INDEX(Protocol[Mark],MATCH(C9901,Protocol[Step],0))</f>
        <v>4P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698010006</v>
      </c>
      <c r="H9901" s="134">
        <f>Systematic[[#This Row],[SampleVariableLabel]]+100*Systematic[[#This Row],[State]]</f>
        <v>698010606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698</v>
      </c>
      <c r="B9902" s="1">
        <f>IF(C9902=0,IF(B9901=Protocol!$V$20,1,B9901+1),B9901)</f>
        <v>1</v>
      </c>
      <c r="C9902" s="1">
        <f>IF(C9901+1=Protocol!$V$21,0,C9901+1)</f>
        <v>7</v>
      </c>
      <c r="D9902" s="1">
        <f t="shared" si="325"/>
        <v>1</v>
      </c>
      <c r="E9902" s="1" t="str">
        <f>INDEX(Protocol[Mark],MATCH(C9902,Protocol[Step],0))</f>
        <v>5G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698010001</v>
      </c>
      <c r="H9902" s="134">
        <f>Systematic[[#This Row],[SampleVariableLabel]]+100*Systematic[[#This Row],[State]]</f>
        <v>698010701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698</v>
      </c>
      <c r="B9903" s="1">
        <f>IF(C9903=0,IF(B9902=Protocol!$V$20,1,B9902+1),B9902)</f>
        <v>1</v>
      </c>
      <c r="C9903" s="1">
        <f>IF(C9902+1=Protocol!$V$21,0,C9902+1)</f>
        <v>8</v>
      </c>
      <c r="D9903" s="1">
        <f t="shared" si="325"/>
        <v>2</v>
      </c>
      <c r="E9903" s="1" t="str">
        <f>INDEX(Protocol[Mark],MATCH(C9903,Protocol[Step],0))</f>
        <v>6S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698010002</v>
      </c>
      <c r="H9903" s="134">
        <f>Systematic[[#This Row],[SampleVariableLabel]]+100*Systematic[[#This Row],[State]]</f>
        <v>698010802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698</v>
      </c>
      <c r="B9904" s="1">
        <f>IF(C9904=0,IF(B9903=Protocol!$V$20,1,B9903+1),B9903)</f>
        <v>1</v>
      </c>
      <c r="C9904" s="1">
        <f>IF(C9903+1=Protocol!$V$21,0,C9903+1)</f>
        <v>9</v>
      </c>
      <c r="D9904" s="1">
        <f t="shared" si="325"/>
        <v>3</v>
      </c>
      <c r="E9904" s="1" t="str">
        <f>INDEX(Protocol[Mark],MATCH(C9904,Protocol[Step],0))</f>
        <v>7Gp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698010003</v>
      </c>
      <c r="H9904" s="134">
        <f>Systematic[[#This Row],[SampleVariableLabel]]+100*Systematic[[#This Row],[State]]</f>
        <v>698010903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698</v>
      </c>
      <c r="B9905" s="1">
        <f>IF(C9905=0,IF(B9904=Protocol!$V$20,1,B9904+1),B9904)</f>
        <v>1</v>
      </c>
      <c r="C9905" s="1">
        <f>IF(C9904+1=Protocol!$V$21,0,C9904+1)</f>
        <v>10</v>
      </c>
      <c r="D9905" s="1">
        <f t="shared" si="325"/>
        <v>4</v>
      </c>
      <c r="E9905" s="1" t="str">
        <f>INDEX(Protocol[Mark],MATCH(C9905,Protocol[Step],0))</f>
        <v>8U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698010004</v>
      </c>
      <c r="H9905" s="134">
        <f>Systematic[[#This Row],[SampleVariableLabel]]+100*Systematic[[#This Row],[State]]</f>
        <v>698011004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698</v>
      </c>
      <c r="B9906" s="1">
        <f>IF(C9906=0,IF(B9905=Protocol!$V$20,1,B9905+1),B9905)</f>
        <v>1</v>
      </c>
      <c r="C9906" s="1">
        <f>IF(C9905+1=Protocol!$V$21,0,C9905+1)</f>
        <v>11</v>
      </c>
      <c r="D9906" s="1">
        <f t="shared" si="325"/>
        <v>5</v>
      </c>
      <c r="E9906" s="1" t="str">
        <f>INDEX(Protocol[Mark],MATCH(C9906,Protocol[Step],0))</f>
        <v>9Rot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698010005</v>
      </c>
      <c r="H9906" s="134">
        <f>Systematic[[#This Row],[SampleVariableLabel]]+100*Systematic[[#This Row],[State]]</f>
        <v>698011105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698</v>
      </c>
      <c r="B9907" s="1">
        <f>IF(C9907=0,IF(B9906=Protocol!$V$20,1,B9906+1),B9906)</f>
        <v>1</v>
      </c>
      <c r="C9907" s="1">
        <f>IF(C9906+1=Protocol!$V$21,0,C9906+1)</f>
        <v>12</v>
      </c>
      <c r="D9907" s="1">
        <f t="shared" si="325"/>
        <v>6</v>
      </c>
      <c r="E9907" s="1" t="str">
        <f>INDEX(Protocol[Mark],MATCH(C9907,Protocol[Step],0))</f>
        <v>10Ama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698010006</v>
      </c>
      <c r="H9907" s="134">
        <f>Systematic[[#This Row],[SampleVariableLabel]]+100*Systematic[[#This Row],[State]]</f>
        <v>698011206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699</v>
      </c>
      <c r="B9908" s="1">
        <f>IF(C9908=0,IF(B9907=Protocol!$V$20,1,B9907+1),B9907)</f>
        <v>1</v>
      </c>
      <c r="C9908" s="1">
        <f>IF(C9907+1=Protocol!$V$21,0,C9907+1)</f>
        <v>0</v>
      </c>
      <c r="D9908" s="1">
        <f t="shared" si="325"/>
        <v>1</v>
      </c>
      <c r="E9908" s="1" t="str">
        <f>INDEX(Protocol[Mark],MATCH(C9908,Protocol[Step],0))</f>
        <v>0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699010001</v>
      </c>
      <c r="H9908" s="134">
        <f>Systematic[[#This Row],[SampleVariableLabel]]+100*Systematic[[#This Row],[State]]</f>
        <v>699010001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699</v>
      </c>
      <c r="B9909" s="1">
        <f>IF(C9909=0,IF(B9908=Protocol!$V$20,1,B9908+1),B9908)</f>
        <v>1</v>
      </c>
      <c r="C9909" s="1">
        <f>IF(C9908+1=Protocol!$V$21,0,C9908+1)</f>
        <v>1</v>
      </c>
      <c r="D9909" s="1">
        <f t="shared" si="325"/>
        <v>2</v>
      </c>
      <c r="E9909" s="1" t="str">
        <f>INDEX(Protocol[Mark],MATCH(C9909,Protocol[Step],0))</f>
        <v>1D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699010002</v>
      </c>
      <c r="H9909" s="134">
        <f>Systematic[[#This Row],[SampleVariableLabel]]+100*Systematic[[#This Row],[State]]</f>
        <v>699010102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699</v>
      </c>
      <c r="B9910" s="1">
        <f>IF(C9910=0,IF(B9909=Protocol!$V$20,1,B9909+1),B9909)</f>
        <v>1</v>
      </c>
      <c r="C9910" s="1">
        <f>IF(C9909+1=Protocol!$V$21,0,C9909+1)</f>
        <v>2</v>
      </c>
      <c r="D9910" s="1">
        <f t="shared" si="325"/>
        <v>3</v>
      </c>
      <c r="E9910" s="1" t="str">
        <f>INDEX(Protocol[Mark],MATCH(C9910,Protocol[Step],0))</f>
        <v>(M.1)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699010003</v>
      </c>
      <c r="H9910" s="134">
        <f>Systematic[[#This Row],[SampleVariableLabel]]+100*Systematic[[#This Row],[State]]</f>
        <v>699010203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699</v>
      </c>
      <c r="B9911" s="1">
        <f>IF(C9911=0,IF(B9910=Protocol!$V$20,1,B9910+1),B9910)</f>
        <v>1</v>
      </c>
      <c r="C9911" s="1">
        <f>IF(C9910+1=Protocol!$V$21,0,C9910+1)</f>
        <v>3</v>
      </c>
      <c r="D9911" s="1">
        <f t="shared" si="325"/>
        <v>4</v>
      </c>
      <c r="E9911" s="1" t="str">
        <f>INDEX(Protocol[Mark],MATCH(C9911,Protocol[Step],0))</f>
        <v>2Oct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699010004</v>
      </c>
      <c r="H9911" s="134">
        <f>Systematic[[#This Row],[SampleVariableLabel]]+100*Systematic[[#This Row],[State]]</f>
        <v>699010304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699</v>
      </c>
      <c r="B9912" s="1">
        <f>IF(C9912=0,IF(B9911=Protocol!$V$20,1,B9911+1),B9911)</f>
        <v>1</v>
      </c>
      <c r="C9912" s="1">
        <f>IF(C9911+1=Protocol!$V$21,0,C9911+1)</f>
        <v>4</v>
      </c>
      <c r="D9912" s="1">
        <f t="shared" si="325"/>
        <v>5</v>
      </c>
      <c r="E9912" s="1" t="str">
        <f>INDEX(Protocol[Mark],MATCH(C9912,Protocol[Step],0))</f>
        <v>3M2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699010005</v>
      </c>
      <c r="H9912" s="134">
        <f>Systematic[[#This Row],[SampleVariableLabel]]+100*Systematic[[#This Row],[State]]</f>
        <v>699010405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699</v>
      </c>
      <c r="B9913" s="1">
        <f>IF(C9913=0,IF(B9912=Protocol!$V$20,1,B9912+1),B9912)</f>
        <v>1</v>
      </c>
      <c r="C9913" s="1">
        <f>IF(C9912+1=Protocol!$V$21,0,C9912+1)</f>
        <v>5</v>
      </c>
      <c r="D9913" s="1">
        <f t="shared" si="325"/>
        <v>6</v>
      </c>
      <c r="E9913" s="1" t="str">
        <f>INDEX(Protocol[Mark],MATCH(C9913,Protocol[Step],0))</f>
        <v>M(c)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699010006</v>
      </c>
      <c r="H9913" s="134">
        <f>Systematic[[#This Row],[SampleVariableLabel]]+100*Systematic[[#This Row],[State]]</f>
        <v>699010506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699</v>
      </c>
      <c r="B9914" s="1">
        <f>IF(C9914=0,IF(B9913=Protocol!$V$20,1,B9913+1),B9913)</f>
        <v>1</v>
      </c>
      <c r="C9914" s="1">
        <f>IF(C9913+1=Protocol!$V$21,0,C9913+1)</f>
        <v>6</v>
      </c>
      <c r="D9914" s="1">
        <f t="shared" si="325"/>
        <v>1</v>
      </c>
      <c r="E9914" s="1" t="str">
        <f>INDEX(Protocol[Mark],MATCH(C9914,Protocol[Step],0))</f>
        <v>4P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699010001</v>
      </c>
      <c r="H9914" s="134">
        <f>Systematic[[#This Row],[SampleVariableLabel]]+100*Systematic[[#This Row],[State]]</f>
        <v>699010601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699</v>
      </c>
      <c r="B9915" s="1">
        <f>IF(C9915=0,IF(B9914=Protocol!$V$20,1,B9914+1),B9914)</f>
        <v>1</v>
      </c>
      <c r="C9915" s="1">
        <f>IF(C9914+1=Protocol!$V$21,0,C9914+1)</f>
        <v>7</v>
      </c>
      <c r="D9915" s="1">
        <f t="shared" si="325"/>
        <v>2</v>
      </c>
      <c r="E9915" s="1" t="str">
        <f>INDEX(Protocol[Mark],MATCH(C9915,Protocol[Step],0))</f>
        <v>5G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699010002</v>
      </c>
      <c r="H9915" s="134">
        <f>Systematic[[#This Row],[SampleVariableLabel]]+100*Systematic[[#This Row],[State]]</f>
        <v>699010702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699</v>
      </c>
      <c r="B9916" s="1">
        <f>IF(C9916=0,IF(B9915=Protocol!$V$20,1,B9915+1),B9915)</f>
        <v>1</v>
      </c>
      <c r="C9916" s="1">
        <f>IF(C9915+1=Protocol!$V$21,0,C9915+1)</f>
        <v>8</v>
      </c>
      <c r="D9916" s="1">
        <f t="shared" si="325"/>
        <v>3</v>
      </c>
      <c r="E9916" s="1" t="str">
        <f>INDEX(Protocol[Mark],MATCH(C9916,Protocol[Step],0))</f>
        <v>6S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699010003</v>
      </c>
      <c r="H9916" s="134">
        <f>Systematic[[#This Row],[SampleVariableLabel]]+100*Systematic[[#This Row],[State]]</f>
        <v>699010803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699</v>
      </c>
      <c r="B9917" s="1">
        <f>IF(C9917=0,IF(B9916=Protocol!$V$20,1,B9916+1),B9916)</f>
        <v>1</v>
      </c>
      <c r="C9917" s="1">
        <f>IF(C9916+1=Protocol!$V$21,0,C9916+1)</f>
        <v>9</v>
      </c>
      <c r="D9917" s="1">
        <f t="shared" si="325"/>
        <v>4</v>
      </c>
      <c r="E9917" s="1" t="str">
        <f>INDEX(Protocol[Mark],MATCH(C9917,Protocol[Step],0))</f>
        <v>7Gp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699010004</v>
      </c>
      <c r="H9917" s="134">
        <f>Systematic[[#This Row],[SampleVariableLabel]]+100*Systematic[[#This Row],[State]]</f>
        <v>699010904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699</v>
      </c>
      <c r="B9918" s="1">
        <f>IF(C9918=0,IF(B9917=Protocol!$V$20,1,B9917+1),B9917)</f>
        <v>1</v>
      </c>
      <c r="C9918" s="1">
        <f>IF(C9917+1=Protocol!$V$21,0,C9917+1)</f>
        <v>10</v>
      </c>
      <c r="D9918" s="1">
        <f t="shared" si="325"/>
        <v>5</v>
      </c>
      <c r="E9918" s="1" t="str">
        <f>INDEX(Protocol[Mark],MATCH(C9918,Protocol[Step],0))</f>
        <v>8U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699010005</v>
      </c>
      <c r="H9918" s="134">
        <f>Systematic[[#This Row],[SampleVariableLabel]]+100*Systematic[[#This Row],[State]]</f>
        <v>699011005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699</v>
      </c>
      <c r="B9919" s="1">
        <f>IF(C9919=0,IF(B9918=Protocol!$V$20,1,B9918+1),B9918)</f>
        <v>1</v>
      </c>
      <c r="C9919" s="1">
        <f>IF(C9918+1=Protocol!$V$21,0,C9918+1)</f>
        <v>11</v>
      </c>
      <c r="D9919" s="1">
        <f t="shared" si="325"/>
        <v>6</v>
      </c>
      <c r="E9919" s="1" t="str">
        <f>INDEX(Protocol[Mark],MATCH(C9919,Protocol[Step],0))</f>
        <v>9Rot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699010006</v>
      </c>
      <c r="H9919" s="134">
        <f>Systematic[[#This Row],[SampleVariableLabel]]+100*Systematic[[#This Row],[State]]</f>
        <v>699011106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699</v>
      </c>
      <c r="B9920" s="1">
        <f>IF(C9920=0,IF(B9919=Protocol!$V$20,1,B9919+1),B9919)</f>
        <v>1</v>
      </c>
      <c r="C9920" s="1">
        <f>IF(C9919+1=Protocol!$V$21,0,C9919+1)</f>
        <v>12</v>
      </c>
      <c r="D9920" s="1">
        <f t="shared" si="325"/>
        <v>1</v>
      </c>
      <c r="E9920" s="1" t="str">
        <f>INDEX(Protocol[Mark],MATCH(C9920,Protocol[Step],0))</f>
        <v>10Ama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699010001</v>
      </c>
      <c r="H9920" s="134">
        <f>Systematic[[#This Row],[SampleVariableLabel]]+100*Systematic[[#This Row],[State]]</f>
        <v>699011201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700</v>
      </c>
      <c r="B9921" s="1">
        <f>IF(C9921=0,IF(B9920=Protocol!$V$20,1,B9920+1),B9920)</f>
        <v>1</v>
      </c>
      <c r="C9921" s="1">
        <f>IF(C9920+1=Protocol!$V$21,0,C9920+1)</f>
        <v>0</v>
      </c>
      <c r="D9921" s="1">
        <f t="shared" si="325"/>
        <v>2</v>
      </c>
      <c r="E9921" s="1" t="str">
        <f>INDEX(Protocol[Mark],MATCH(C9921,Protocol[Step],0))</f>
        <v>0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700010002</v>
      </c>
      <c r="H9921" s="134">
        <f>Systematic[[#This Row],[SampleVariableLabel]]+100*Systematic[[#This Row],[State]]</f>
        <v>700010002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700</v>
      </c>
      <c r="B9922" s="1">
        <f>IF(C9922=0,IF(B9921=Protocol!$V$20,1,B9921+1),B9921)</f>
        <v>1</v>
      </c>
      <c r="C9922" s="1">
        <f>IF(C9921+1=Protocol!$V$21,0,C9921+1)</f>
        <v>1</v>
      </c>
      <c r="D9922" s="1">
        <f t="shared" si="325"/>
        <v>3</v>
      </c>
      <c r="E9922" s="1" t="str">
        <f>INDEX(Protocol[Mark],MATCH(C9922,Protocol[Step],0))</f>
        <v>1D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700010003</v>
      </c>
      <c r="H9922" s="134">
        <f>Systematic[[#This Row],[SampleVariableLabel]]+100*Systematic[[#This Row],[State]]</f>
        <v>700010103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700</v>
      </c>
      <c r="B9923" s="1">
        <f>IF(C9923=0,IF(B9922=Protocol!$V$20,1,B9922+1),B9922)</f>
        <v>1</v>
      </c>
      <c r="C9923" s="1">
        <f>IF(C9922+1=Protocol!$V$21,0,C9922+1)</f>
        <v>2</v>
      </c>
      <c r="D9923" s="1">
        <f t="shared" ref="D9923:D9986" si="327">IF(D9922=nVariables,1,D9922+1)</f>
        <v>4</v>
      </c>
      <c r="E9923" s="1" t="str">
        <f>INDEX(Protocol[Mark],MATCH(C9923,Protocol[Step],0))</f>
        <v>(M.1)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700010004</v>
      </c>
      <c r="H9923" s="134">
        <f>Systematic[[#This Row],[SampleVariableLabel]]+100*Systematic[[#This Row],[State]]</f>
        <v>700010204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700</v>
      </c>
      <c r="B9924" s="1">
        <f>IF(C9924=0,IF(B9923=Protocol!$V$20,1,B9923+1),B9923)</f>
        <v>1</v>
      </c>
      <c r="C9924" s="1">
        <f>IF(C9923+1=Protocol!$V$21,0,C9923+1)</f>
        <v>3</v>
      </c>
      <c r="D9924" s="1">
        <f t="shared" si="327"/>
        <v>5</v>
      </c>
      <c r="E9924" s="1" t="str">
        <f>INDEX(Protocol[Mark],MATCH(C9924,Protocol[Step],0))</f>
        <v>2Oct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700010005</v>
      </c>
      <c r="H9924" s="134">
        <f>Systematic[[#This Row],[SampleVariableLabel]]+100*Systematic[[#This Row],[State]]</f>
        <v>700010305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700</v>
      </c>
      <c r="B9925" s="1">
        <f>IF(C9925=0,IF(B9924=Protocol!$V$20,1,B9924+1),B9924)</f>
        <v>1</v>
      </c>
      <c r="C9925" s="1">
        <f>IF(C9924+1=Protocol!$V$21,0,C9924+1)</f>
        <v>4</v>
      </c>
      <c r="D9925" s="1">
        <f t="shared" si="327"/>
        <v>6</v>
      </c>
      <c r="E9925" s="1" t="str">
        <f>INDEX(Protocol[Mark],MATCH(C9925,Protocol[Step],0))</f>
        <v>3M2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700010006</v>
      </c>
      <c r="H9925" s="134">
        <f>Systematic[[#This Row],[SampleVariableLabel]]+100*Systematic[[#This Row],[State]]</f>
        <v>700010406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700</v>
      </c>
      <c r="B9926" s="1">
        <f>IF(C9926=0,IF(B9925=Protocol!$V$20,1,B9925+1),B9925)</f>
        <v>1</v>
      </c>
      <c r="C9926" s="1">
        <f>IF(C9925+1=Protocol!$V$21,0,C9925+1)</f>
        <v>5</v>
      </c>
      <c r="D9926" s="1">
        <f t="shared" si="327"/>
        <v>1</v>
      </c>
      <c r="E9926" s="1" t="str">
        <f>INDEX(Protocol[Mark],MATCH(C9926,Protocol[Step],0))</f>
        <v>M(c)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700010001</v>
      </c>
      <c r="H9926" s="134">
        <f>Systematic[[#This Row],[SampleVariableLabel]]+100*Systematic[[#This Row],[State]]</f>
        <v>700010501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700</v>
      </c>
      <c r="B9927" s="1">
        <f>IF(C9927=0,IF(B9926=Protocol!$V$20,1,B9926+1),B9926)</f>
        <v>1</v>
      </c>
      <c r="C9927" s="1">
        <f>IF(C9926+1=Protocol!$V$21,0,C9926+1)</f>
        <v>6</v>
      </c>
      <c r="D9927" s="1">
        <f t="shared" si="327"/>
        <v>2</v>
      </c>
      <c r="E9927" s="1" t="str">
        <f>INDEX(Protocol[Mark],MATCH(C9927,Protocol[Step],0))</f>
        <v>4P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700010002</v>
      </c>
      <c r="H9927" s="134">
        <f>Systematic[[#This Row],[SampleVariableLabel]]+100*Systematic[[#This Row],[State]]</f>
        <v>700010602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700</v>
      </c>
      <c r="B9928" s="1">
        <f>IF(C9928=0,IF(B9927=Protocol!$V$20,1,B9927+1),B9927)</f>
        <v>1</v>
      </c>
      <c r="C9928" s="1">
        <f>IF(C9927+1=Protocol!$V$21,0,C9927+1)</f>
        <v>7</v>
      </c>
      <c r="D9928" s="1">
        <f t="shared" si="327"/>
        <v>3</v>
      </c>
      <c r="E9928" s="1" t="str">
        <f>INDEX(Protocol[Mark],MATCH(C9928,Protocol[Step],0))</f>
        <v>5G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700010003</v>
      </c>
      <c r="H9928" s="134">
        <f>Systematic[[#This Row],[SampleVariableLabel]]+100*Systematic[[#This Row],[State]]</f>
        <v>700010703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700</v>
      </c>
      <c r="B9929" s="1">
        <f>IF(C9929=0,IF(B9928=Protocol!$V$20,1,B9928+1),B9928)</f>
        <v>1</v>
      </c>
      <c r="C9929" s="1">
        <f>IF(C9928+1=Protocol!$V$21,0,C9928+1)</f>
        <v>8</v>
      </c>
      <c r="D9929" s="1">
        <f t="shared" si="327"/>
        <v>4</v>
      </c>
      <c r="E9929" s="1" t="str">
        <f>INDEX(Protocol[Mark],MATCH(C9929,Protocol[Step],0))</f>
        <v>6S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700010004</v>
      </c>
      <c r="H9929" s="134">
        <f>Systematic[[#This Row],[SampleVariableLabel]]+100*Systematic[[#This Row],[State]]</f>
        <v>700010804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700</v>
      </c>
      <c r="B9930" s="1">
        <f>IF(C9930=0,IF(B9929=Protocol!$V$20,1,B9929+1),B9929)</f>
        <v>1</v>
      </c>
      <c r="C9930" s="1">
        <f>IF(C9929+1=Protocol!$V$21,0,C9929+1)</f>
        <v>9</v>
      </c>
      <c r="D9930" s="1">
        <f t="shared" si="327"/>
        <v>5</v>
      </c>
      <c r="E9930" s="1" t="str">
        <f>INDEX(Protocol[Mark],MATCH(C9930,Protocol[Step],0))</f>
        <v>7Gp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700010005</v>
      </c>
      <c r="H9930" s="134">
        <f>Systematic[[#This Row],[SampleVariableLabel]]+100*Systematic[[#This Row],[State]]</f>
        <v>700010905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700</v>
      </c>
      <c r="B9931" s="1">
        <f>IF(C9931=0,IF(B9930=Protocol!$V$20,1,B9930+1),B9930)</f>
        <v>1</v>
      </c>
      <c r="C9931" s="1">
        <f>IF(C9930+1=Protocol!$V$21,0,C9930+1)</f>
        <v>10</v>
      </c>
      <c r="D9931" s="1">
        <f t="shared" si="327"/>
        <v>6</v>
      </c>
      <c r="E9931" s="1" t="str">
        <f>INDEX(Protocol[Mark],MATCH(C9931,Protocol[Step],0))</f>
        <v>8U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700010006</v>
      </c>
      <c r="H9931" s="134">
        <f>Systematic[[#This Row],[SampleVariableLabel]]+100*Systematic[[#This Row],[State]]</f>
        <v>700011006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700</v>
      </c>
      <c r="B9932" s="1">
        <f>IF(C9932=0,IF(B9931=Protocol!$V$20,1,B9931+1),B9931)</f>
        <v>1</v>
      </c>
      <c r="C9932" s="1">
        <f>IF(C9931+1=Protocol!$V$21,0,C9931+1)</f>
        <v>11</v>
      </c>
      <c r="D9932" s="1">
        <f t="shared" si="327"/>
        <v>1</v>
      </c>
      <c r="E9932" s="1" t="str">
        <f>INDEX(Protocol[Mark],MATCH(C9932,Protocol[Step],0))</f>
        <v>9Rot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700010001</v>
      </c>
      <c r="H9932" s="134">
        <f>Systematic[[#This Row],[SampleVariableLabel]]+100*Systematic[[#This Row],[State]]</f>
        <v>700011101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700</v>
      </c>
      <c r="B9933" s="1">
        <f>IF(C9933=0,IF(B9932=Protocol!$V$20,1,B9932+1),B9932)</f>
        <v>1</v>
      </c>
      <c r="C9933" s="1">
        <f>IF(C9932+1=Protocol!$V$21,0,C9932+1)</f>
        <v>12</v>
      </c>
      <c r="D9933" s="1">
        <f t="shared" si="327"/>
        <v>2</v>
      </c>
      <c r="E9933" s="1" t="str">
        <f>INDEX(Protocol[Mark],MATCH(C9933,Protocol[Step],0))</f>
        <v>10Ama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700010002</v>
      </c>
      <c r="H9933" s="134">
        <f>Systematic[[#This Row],[SampleVariableLabel]]+100*Systematic[[#This Row],[State]]</f>
        <v>700011202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701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0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701010003</v>
      </c>
      <c r="H9934" s="134">
        <f>Systematic[[#This Row],[SampleVariableLabel]]+100*Systematic[[#This Row],[State]]</f>
        <v>701010003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701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1D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701010004</v>
      </c>
      <c r="H9935" s="134">
        <f>Systematic[[#This Row],[SampleVariableLabel]]+100*Systematic[[#This Row],[State]]</f>
        <v>701010104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701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(M.1)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701010005</v>
      </c>
      <c r="H9936" s="134">
        <f>Systematic[[#This Row],[SampleVariableLabel]]+100*Systematic[[#This Row],[State]]</f>
        <v>701010205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701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2Oct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701010006</v>
      </c>
      <c r="H9937" s="134">
        <f>Systematic[[#This Row],[SampleVariableLabel]]+100*Systematic[[#This Row],[State]]</f>
        <v>701010306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701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3M2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701010001</v>
      </c>
      <c r="H9938" s="134">
        <f>Systematic[[#This Row],[SampleVariableLabel]]+100*Systematic[[#This Row],[State]]</f>
        <v>701010401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701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M(c)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701010002</v>
      </c>
      <c r="H9939" s="134">
        <f>Systematic[[#This Row],[SampleVariableLabel]]+100*Systematic[[#This Row],[State]]</f>
        <v>701010502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701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4P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701010003</v>
      </c>
      <c r="H9940" s="134">
        <f>Systematic[[#This Row],[SampleVariableLabel]]+100*Systematic[[#This Row],[State]]</f>
        <v>701010603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701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5G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701010004</v>
      </c>
      <c r="H9941" s="134">
        <f>Systematic[[#This Row],[SampleVariableLabel]]+100*Systematic[[#This Row],[State]]</f>
        <v>701010704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701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6S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701010005</v>
      </c>
      <c r="H9942" s="134">
        <f>Systematic[[#This Row],[SampleVariableLabel]]+100*Systematic[[#This Row],[State]]</f>
        <v>701010805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701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7Gp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701010006</v>
      </c>
      <c r="H9943" s="134">
        <f>Systematic[[#This Row],[SampleVariableLabel]]+100*Systematic[[#This Row],[State]]</f>
        <v>701010906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701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8U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701010001</v>
      </c>
      <c r="H9944" s="134">
        <f>Systematic[[#This Row],[SampleVariableLabel]]+100*Systematic[[#This Row],[State]]</f>
        <v>701011001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701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9Rot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701010002</v>
      </c>
      <c r="H9945" s="134">
        <f>Systematic[[#This Row],[SampleVariableLabel]]+100*Systematic[[#This Row],[State]]</f>
        <v>701011102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701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10Ama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701010003</v>
      </c>
      <c r="H9946" s="134">
        <f>Systematic[[#This Row],[SampleVariableLabel]]+100*Systematic[[#This Row],[State]]</f>
        <v>701011203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702</v>
      </c>
      <c r="B9947" s="1">
        <f>IF(C9947=0,IF(B9946=Protocol!$V$20,1,B9946+1),B9946)</f>
        <v>1</v>
      </c>
      <c r="C9947" s="1">
        <f>IF(C9946+1=Protocol!$V$21,0,C9946+1)</f>
        <v>0</v>
      </c>
      <c r="D9947" s="1">
        <f t="shared" si="327"/>
        <v>4</v>
      </c>
      <c r="E9947" s="1" t="str">
        <f>INDEX(Protocol[Mark],MATCH(C9947,Protocol[Step],0))</f>
        <v>0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702010004</v>
      </c>
      <c r="H9947" s="134">
        <f>Systematic[[#This Row],[SampleVariableLabel]]+100*Systematic[[#This Row],[State]]</f>
        <v>702010004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702</v>
      </c>
      <c r="B9948" s="1">
        <f>IF(C9948=0,IF(B9947=Protocol!$V$20,1,B9947+1),B9947)</f>
        <v>1</v>
      </c>
      <c r="C9948" s="1">
        <f>IF(C9947+1=Protocol!$V$21,0,C9947+1)</f>
        <v>1</v>
      </c>
      <c r="D9948" s="1">
        <f t="shared" si="327"/>
        <v>5</v>
      </c>
      <c r="E9948" s="1" t="str">
        <f>INDEX(Protocol[Mark],MATCH(C9948,Protocol[Step],0))</f>
        <v>1D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702010005</v>
      </c>
      <c r="H9948" s="134">
        <f>Systematic[[#This Row],[SampleVariableLabel]]+100*Systematic[[#This Row],[State]]</f>
        <v>702010105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702</v>
      </c>
      <c r="B9949" s="1">
        <f>IF(C9949=0,IF(B9948=Protocol!$V$20,1,B9948+1),B9948)</f>
        <v>1</v>
      </c>
      <c r="C9949" s="1">
        <f>IF(C9948+1=Protocol!$V$21,0,C9948+1)</f>
        <v>2</v>
      </c>
      <c r="D9949" s="1">
        <f t="shared" si="327"/>
        <v>6</v>
      </c>
      <c r="E9949" s="1" t="str">
        <f>INDEX(Protocol[Mark],MATCH(C9949,Protocol[Step],0))</f>
        <v>(M.1)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702010006</v>
      </c>
      <c r="H9949" s="134">
        <f>Systematic[[#This Row],[SampleVariableLabel]]+100*Systematic[[#This Row],[State]]</f>
        <v>702010206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702</v>
      </c>
      <c r="B9950" s="1">
        <f>IF(C9950=0,IF(B9949=Protocol!$V$20,1,B9949+1),B9949)</f>
        <v>1</v>
      </c>
      <c r="C9950" s="1">
        <f>IF(C9949+1=Protocol!$V$21,0,C9949+1)</f>
        <v>3</v>
      </c>
      <c r="D9950" s="1">
        <f t="shared" si="327"/>
        <v>1</v>
      </c>
      <c r="E9950" s="1" t="str">
        <f>INDEX(Protocol[Mark],MATCH(C9950,Protocol[Step],0))</f>
        <v>2Oct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702010001</v>
      </c>
      <c r="H9950" s="134">
        <f>Systematic[[#This Row],[SampleVariableLabel]]+100*Systematic[[#This Row],[State]]</f>
        <v>702010301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702</v>
      </c>
      <c r="B9951" s="1">
        <f>IF(C9951=0,IF(B9950=Protocol!$V$20,1,B9950+1),B9950)</f>
        <v>1</v>
      </c>
      <c r="C9951" s="1">
        <f>IF(C9950+1=Protocol!$V$21,0,C9950+1)</f>
        <v>4</v>
      </c>
      <c r="D9951" s="1">
        <f t="shared" si="327"/>
        <v>2</v>
      </c>
      <c r="E9951" s="1" t="str">
        <f>INDEX(Protocol[Mark],MATCH(C9951,Protocol[Step],0))</f>
        <v>3M2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702010002</v>
      </c>
      <c r="H9951" s="134">
        <f>Systematic[[#This Row],[SampleVariableLabel]]+100*Systematic[[#This Row],[State]]</f>
        <v>702010402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702</v>
      </c>
      <c r="B9952" s="1">
        <f>IF(C9952=0,IF(B9951=Protocol!$V$20,1,B9951+1),B9951)</f>
        <v>1</v>
      </c>
      <c r="C9952" s="1">
        <f>IF(C9951+1=Protocol!$V$21,0,C9951+1)</f>
        <v>5</v>
      </c>
      <c r="D9952" s="1">
        <f t="shared" si="327"/>
        <v>3</v>
      </c>
      <c r="E9952" s="1" t="str">
        <f>INDEX(Protocol[Mark],MATCH(C9952,Protocol[Step],0))</f>
        <v>M(c)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702010003</v>
      </c>
      <c r="H9952" s="134">
        <f>Systematic[[#This Row],[SampleVariableLabel]]+100*Systematic[[#This Row],[State]]</f>
        <v>702010503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702</v>
      </c>
      <c r="B9953" s="1">
        <f>IF(C9953=0,IF(B9952=Protocol!$V$20,1,B9952+1),B9952)</f>
        <v>1</v>
      </c>
      <c r="C9953" s="1">
        <f>IF(C9952+1=Protocol!$V$21,0,C9952+1)</f>
        <v>6</v>
      </c>
      <c r="D9953" s="1">
        <f t="shared" si="327"/>
        <v>4</v>
      </c>
      <c r="E9953" s="1" t="str">
        <f>INDEX(Protocol[Mark],MATCH(C9953,Protocol[Step],0))</f>
        <v>4P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702010004</v>
      </c>
      <c r="H9953" s="134">
        <f>Systematic[[#This Row],[SampleVariableLabel]]+100*Systematic[[#This Row],[State]]</f>
        <v>702010604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702</v>
      </c>
      <c r="B9954" s="1">
        <f>IF(C9954=0,IF(B9953=Protocol!$V$20,1,B9953+1),B9953)</f>
        <v>1</v>
      </c>
      <c r="C9954" s="1">
        <f>IF(C9953+1=Protocol!$V$21,0,C9953+1)</f>
        <v>7</v>
      </c>
      <c r="D9954" s="1">
        <f t="shared" si="327"/>
        <v>5</v>
      </c>
      <c r="E9954" s="1" t="str">
        <f>INDEX(Protocol[Mark],MATCH(C9954,Protocol[Step],0))</f>
        <v>5G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702010005</v>
      </c>
      <c r="H9954" s="134">
        <f>Systematic[[#This Row],[SampleVariableLabel]]+100*Systematic[[#This Row],[State]]</f>
        <v>702010705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702</v>
      </c>
      <c r="B9955" s="1">
        <f>IF(C9955=0,IF(B9954=Protocol!$V$20,1,B9954+1),B9954)</f>
        <v>1</v>
      </c>
      <c r="C9955" s="1">
        <f>IF(C9954+1=Protocol!$V$21,0,C9954+1)</f>
        <v>8</v>
      </c>
      <c r="D9955" s="1">
        <f t="shared" si="327"/>
        <v>6</v>
      </c>
      <c r="E9955" s="1" t="str">
        <f>INDEX(Protocol[Mark],MATCH(C9955,Protocol[Step],0))</f>
        <v>6S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702010006</v>
      </c>
      <c r="H9955" s="134">
        <f>Systematic[[#This Row],[SampleVariableLabel]]+100*Systematic[[#This Row],[State]]</f>
        <v>702010806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702</v>
      </c>
      <c r="B9956" s="1">
        <f>IF(C9956=0,IF(B9955=Protocol!$V$20,1,B9955+1),B9955)</f>
        <v>1</v>
      </c>
      <c r="C9956" s="1">
        <f>IF(C9955+1=Protocol!$V$21,0,C9955+1)</f>
        <v>9</v>
      </c>
      <c r="D9956" s="1">
        <f t="shared" si="327"/>
        <v>1</v>
      </c>
      <c r="E9956" s="1" t="str">
        <f>INDEX(Protocol[Mark],MATCH(C9956,Protocol[Step],0))</f>
        <v>7Gp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702010001</v>
      </c>
      <c r="H9956" s="134">
        <f>Systematic[[#This Row],[SampleVariableLabel]]+100*Systematic[[#This Row],[State]]</f>
        <v>702010901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702</v>
      </c>
      <c r="B9957" s="1">
        <f>IF(C9957=0,IF(B9956=Protocol!$V$20,1,B9956+1),B9956)</f>
        <v>1</v>
      </c>
      <c r="C9957" s="1">
        <f>IF(C9956+1=Protocol!$V$21,0,C9956+1)</f>
        <v>10</v>
      </c>
      <c r="D9957" s="1">
        <f t="shared" si="327"/>
        <v>2</v>
      </c>
      <c r="E9957" s="1" t="str">
        <f>INDEX(Protocol[Mark],MATCH(C9957,Protocol[Step],0))</f>
        <v>8U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702010002</v>
      </c>
      <c r="H9957" s="134">
        <f>Systematic[[#This Row],[SampleVariableLabel]]+100*Systematic[[#This Row],[State]]</f>
        <v>702011002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702</v>
      </c>
      <c r="B9958" s="1">
        <f>IF(C9958=0,IF(B9957=Protocol!$V$20,1,B9957+1),B9957)</f>
        <v>1</v>
      </c>
      <c r="C9958" s="1">
        <f>IF(C9957+1=Protocol!$V$21,0,C9957+1)</f>
        <v>11</v>
      </c>
      <c r="D9958" s="1">
        <f t="shared" si="327"/>
        <v>3</v>
      </c>
      <c r="E9958" s="1" t="str">
        <f>INDEX(Protocol[Mark],MATCH(C9958,Protocol[Step],0))</f>
        <v>9Rot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702010003</v>
      </c>
      <c r="H9958" s="134">
        <f>Systematic[[#This Row],[SampleVariableLabel]]+100*Systematic[[#This Row],[State]]</f>
        <v>702011103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702</v>
      </c>
      <c r="B9959" s="1">
        <f>IF(C9959=0,IF(B9958=Protocol!$V$20,1,B9958+1),B9958)</f>
        <v>1</v>
      </c>
      <c r="C9959" s="1">
        <f>IF(C9958+1=Protocol!$V$21,0,C9958+1)</f>
        <v>12</v>
      </c>
      <c r="D9959" s="1">
        <f t="shared" si="327"/>
        <v>4</v>
      </c>
      <c r="E9959" s="1" t="str">
        <f>INDEX(Protocol[Mark],MATCH(C9959,Protocol[Step],0))</f>
        <v>10Ama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702010004</v>
      </c>
      <c r="H9959" s="134">
        <f>Systematic[[#This Row],[SampleVariableLabel]]+100*Systematic[[#This Row],[State]]</f>
        <v>702011204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703</v>
      </c>
      <c r="B9960" s="1">
        <f>IF(C9960=0,IF(B9959=Protocol!$V$20,1,B9959+1),B9959)</f>
        <v>1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0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703010005</v>
      </c>
      <c r="H9960" s="134">
        <f>Systematic[[#This Row],[SampleVariableLabel]]+100*Systematic[[#This Row],[State]]</f>
        <v>703010005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703</v>
      </c>
      <c r="B9961" s="1">
        <f>IF(C9961=0,IF(B9960=Protocol!$V$20,1,B9960+1),B9960)</f>
        <v>1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1D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703010006</v>
      </c>
      <c r="H9961" s="134">
        <f>Systematic[[#This Row],[SampleVariableLabel]]+100*Systematic[[#This Row],[State]]</f>
        <v>703010106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703</v>
      </c>
      <c r="B9962" s="1">
        <f>IF(C9962=0,IF(B9961=Protocol!$V$20,1,B9961+1),B9961)</f>
        <v>1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(M.1)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703010001</v>
      </c>
      <c r="H9962" s="134">
        <f>Systematic[[#This Row],[SampleVariableLabel]]+100*Systematic[[#This Row],[State]]</f>
        <v>703010201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703</v>
      </c>
      <c r="B9963" s="1">
        <f>IF(C9963=0,IF(B9962=Protocol!$V$20,1,B9962+1),B9962)</f>
        <v>1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2Oct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703010002</v>
      </c>
      <c r="H9963" s="134">
        <f>Systematic[[#This Row],[SampleVariableLabel]]+100*Systematic[[#This Row],[State]]</f>
        <v>703010302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703</v>
      </c>
      <c r="B9964" s="1">
        <f>IF(C9964=0,IF(B9963=Protocol!$V$20,1,B9963+1),B9963)</f>
        <v>1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3M2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703010003</v>
      </c>
      <c r="H9964" s="134">
        <f>Systematic[[#This Row],[SampleVariableLabel]]+100*Systematic[[#This Row],[State]]</f>
        <v>703010403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703</v>
      </c>
      <c r="B9965" s="1">
        <f>IF(C9965=0,IF(B9964=Protocol!$V$20,1,B9964+1),B9964)</f>
        <v>1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M(c)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703010004</v>
      </c>
      <c r="H9965" s="134">
        <f>Systematic[[#This Row],[SampleVariableLabel]]+100*Systematic[[#This Row],[State]]</f>
        <v>703010504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703</v>
      </c>
      <c r="B9966" s="1">
        <f>IF(C9966=0,IF(B9965=Protocol!$V$20,1,B9965+1),B9965)</f>
        <v>1</v>
      </c>
      <c r="C9966" s="1">
        <f>IF(C9965+1=Protocol!$V$21,0,C9965+1)</f>
        <v>6</v>
      </c>
      <c r="D9966" s="1">
        <f t="shared" si="327"/>
        <v>5</v>
      </c>
      <c r="E9966" s="1" t="str">
        <f>INDEX(Protocol[Mark],MATCH(C9966,Protocol[Step],0))</f>
        <v>4P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703010005</v>
      </c>
      <c r="H9966" s="134">
        <f>Systematic[[#This Row],[SampleVariableLabel]]+100*Systematic[[#This Row],[State]]</f>
        <v>703010605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703</v>
      </c>
      <c r="B9967" s="1">
        <f>IF(C9967=0,IF(B9966=Protocol!$V$20,1,B9966+1),B9966)</f>
        <v>1</v>
      </c>
      <c r="C9967" s="1">
        <f>IF(C9966+1=Protocol!$V$21,0,C9966+1)</f>
        <v>7</v>
      </c>
      <c r="D9967" s="1">
        <f t="shared" si="327"/>
        <v>6</v>
      </c>
      <c r="E9967" s="1" t="str">
        <f>INDEX(Protocol[Mark],MATCH(C9967,Protocol[Step],0))</f>
        <v>5G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703010006</v>
      </c>
      <c r="H9967" s="134">
        <f>Systematic[[#This Row],[SampleVariableLabel]]+100*Systematic[[#This Row],[State]]</f>
        <v>703010706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703</v>
      </c>
      <c r="B9968" s="1">
        <f>IF(C9968=0,IF(B9967=Protocol!$V$20,1,B9967+1),B9967)</f>
        <v>1</v>
      </c>
      <c r="C9968" s="1">
        <f>IF(C9967+1=Protocol!$V$21,0,C9967+1)</f>
        <v>8</v>
      </c>
      <c r="D9968" s="1">
        <f t="shared" si="327"/>
        <v>1</v>
      </c>
      <c r="E9968" s="1" t="str">
        <f>INDEX(Protocol[Mark],MATCH(C9968,Protocol[Step],0))</f>
        <v>6S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703010001</v>
      </c>
      <c r="H9968" s="134">
        <f>Systematic[[#This Row],[SampleVariableLabel]]+100*Systematic[[#This Row],[State]]</f>
        <v>703010801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703</v>
      </c>
      <c r="B9969" s="1">
        <f>IF(C9969=0,IF(B9968=Protocol!$V$20,1,B9968+1),B9968)</f>
        <v>1</v>
      </c>
      <c r="C9969" s="1">
        <f>IF(C9968+1=Protocol!$V$21,0,C9968+1)</f>
        <v>9</v>
      </c>
      <c r="D9969" s="1">
        <f t="shared" si="327"/>
        <v>2</v>
      </c>
      <c r="E9969" s="1" t="str">
        <f>INDEX(Protocol[Mark],MATCH(C9969,Protocol[Step],0))</f>
        <v>7Gp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703010002</v>
      </c>
      <c r="H9969" s="134">
        <f>Systematic[[#This Row],[SampleVariableLabel]]+100*Systematic[[#This Row],[State]]</f>
        <v>703010902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703</v>
      </c>
      <c r="B9970" s="1">
        <f>IF(C9970=0,IF(B9969=Protocol!$V$20,1,B9969+1),B9969)</f>
        <v>1</v>
      </c>
      <c r="C9970" s="1">
        <f>IF(C9969+1=Protocol!$V$21,0,C9969+1)</f>
        <v>10</v>
      </c>
      <c r="D9970" s="1">
        <f t="shared" si="327"/>
        <v>3</v>
      </c>
      <c r="E9970" s="1" t="str">
        <f>INDEX(Protocol[Mark],MATCH(C9970,Protocol[Step],0))</f>
        <v>8U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703010003</v>
      </c>
      <c r="H9970" s="134">
        <f>Systematic[[#This Row],[SampleVariableLabel]]+100*Systematic[[#This Row],[State]]</f>
        <v>703011003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703</v>
      </c>
      <c r="B9971" s="1">
        <f>IF(C9971=0,IF(B9970=Protocol!$V$20,1,B9970+1),B9970)</f>
        <v>1</v>
      </c>
      <c r="C9971" s="1">
        <f>IF(C9970+1=Protocol!$V$21,0,C9970+1)</f>
        <v>11</v>
      </c>
      <c r="D9971" s="1">
        <f t="shared" si="327"/>
        <v>4</v>
      </c>
      <c r="E9971" s="1" t="str">
        <f>INDEX(Protocol[Mark],MATCH(C9971,Protocol[Step],0))</f>
        <v>9Rot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703010004</v>
      </c>
      <c r="H9971" s="134">
        <f>Systematic[[#This Row],[SampleVariableLabel]]+100*Systematic[[#This Row],[State]]</f>
        <v>703011104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703</v>
      </c>
      <c r="B9972" s="1">
        <f>IF(C9972=0,IF(B9971=Protocol!$V$20,1,B9971+1),B9971)</f>
        <v>1</v>
      </c>
      <c r="C9972" s="1">
        <f>IF(C9971+1=Protocol!$V$21,0,C9971+1)</f>
        <v>12</v>
      </c>
      <c r="D9972" s="1">
        <f t="shared" si="327"/>
        <v>5</v>
      </c>
      <c r="E9972" s="1" t="str">
        <f>INDEX(Protocol[Mark],MATCH(C9972,Protocol[Step],0))</f>
        <v>10Ama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703010005</v>
      </c>
      <c r="H9972" s="134">
        <f>Systematic[[#This Row],[SampleVariableLabel]]+100*Systematic[[#This Row],[State]]</f>
        <v>703011205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704</v>
      </c>
      <c r="B9973" s="1">
        <f>IF(C9973=0,IF(B9972=Protocol!$V$20,1,B9972+1),B9972)</f>
        <v>1</v>
      </c>
      <c r="C9973" s="1">
        <f>IF(C9972+1=Protocol!$V$21,0,C9972+1)</f>
        <v>0</v>
      </c>
      <c r="D9973" s="1">
        <f t="shared" si="327"/>
        <v>6</v>
      </c>
      <c r="E9973" s="1" t="str">
        <f>INDEX(Protocol[Mark],MATCH(C9973,Protocol[Step],0))</f>
        <v>0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704010006</v>
      </c>
      <c r="H9973" s="134">
        <f>Systematic[[#This Row],[SampleVariableLabel]]+100*Systematic[[#This Row],[State]]</f>
        <v>704010006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704</v>
      </c>
      <c r="B9974" s="1">
        <f>IF(C9974=0,IF(B9973=Protocol!$V$20,1,B9973+1),B9973)</f>
        <v>1</v>
      </c>
      <c r="C9974" s="1">
        <f>IF(C9973+1=Protocol!$V$21,0,C9973+1)</f>
        <v>1</v>
      </c>
      <c r="D9974" s="1">
        <f t="shared" si="327"/>
        <v>1</v>
      </c>
      <c r="E9974" s="1" t="str">
        <f>INDEX(Protocol[Mark],MATCH(C9974,Protocol[Step],0))</f>
        <v>1D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704010001</v>
      </c>
      <c r="H9974" s="134">
        <f>Systematic[[#This Row],[SampleVariableLabel]]+100*Systematic[[#This Row],[State]]</f>
        <v>704010101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704</v>
      </c>
      <c r="B9975" s="1">
        <f>IF(C9975=0,IF(B9974=Protocol!$V$20,1,B9974+1),B9974)</f>
        <v>1</v>
      </c>
      <c r="C9975" s="1">
        <f>IF(C9974+1=Protocol!$V$21,0,C9974+1)</f>
        <v>2</v>
      </c>
      <c r="D9975" s="1">
        <f t="shared" si="327"/>
        <v>2</v>
      </c>
      <c r="E9975" s="1" t="str">
        <f>INDEX(Protocol[Mark],MATCH(C9975,Protocol[Step],0))</f>
        <v>(M.1)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704010002</v>
      </c>
      <c r="H9975" s="134">
        <f>Systematic[[#This Row],[SampleVariableLabel]]+100*Systematic[[#This Row],[State]]</f>
        <v>704010202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704</v>
      </c>
      <c r="B9976" s="1">
        <f>IF(C9976=0,IF(B9975=Protocol!$V$20,1,B9975+1),B9975)</f>
        <v>1</v>
      </c>
      <c r="C9976" s="1">
        <f>IF(C9975+1=Protocol!$V$21,0,C9975+1)</f>
        <v>3</v>
      </c>
      <c r="D9976" s="1">
        <f t="shared" si="327"/>
        <v>3</v>
      </c>
      <c r="E9976" s="1" t="str">
        <f>INDEX(Protocol[Mark],MATCH(C9976,Protocol[Step],0))</f>
        <v>2Oct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704010003</v>
      </c>
      <c r="H9976" s="134">
        <f>Systematic[[#This Row],[SampleVariableLabel]]+100*Systematic[[#This Row],[State]]</f>
        <v>704010303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704</v>
      </c>
      <c r="B9977" s="1">
        <f>IF(C9977=0,IF(B9976=Protocol!$V$20,1,B9976+1),B9976)</f>
        <v>1</v>
      </c>
      <c r="C9977" s="1">
        <f>IF(C9976+1=Protocol!$V$21,0,C9976+1)</f>
        <v>4</v>
      </c>
      <c r="D9977" s="1">
        <f t="shared" si="327"/>
        <v>4</v>
      </c>
      <c r="E9977" s="1" t="str">
        <f>INDEX(Protocol[Mark],MATCH(C9977,Protocol[Step],0))</f>
        <v>3M2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704010004</v>
      </c>
      <c r="H9977" s="134">
        <f>Systematic[[#This Row],[SampleVariableLabel]]+100*Systematic[[#This Row],[State]]</f>
        <v>704010404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704</v>
      </c>
      <c r="B9978" s="1">
        <f>IF(C9978=0,IF(B9977=Protocol!$V$20,1,B9977+1),B9977)</f>
        <v>1</v>
      </c>
      <c r="C9978" s="1">
        <f>IF(C9977+1=Protocol!$V$21,0,C9977+1)</f>
        <v>5</v>
      </c>
      <c r="D9978" s="1">
        <f t="shared" si="327"/>
        <v>5</v>
      </c>
      <c r="E9978" s="1" t="str">
        <f>INDEX(Protocol[Mark],MATCH(C9978,Protocol[Step],0))</f>
        <v>M(c)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704010005</v>
      </c>
      <c r="H9978" s="134">
        <f>Systematic[[#This Row],[SampleVariableLabel]]+100*Systematic[[#This Row],[State]]</f>
        <v>704010505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704</v>
      </c>
      <c r="B9979" s="1">
        <f>IF(C9979=0,IF(B9978=Protocol!$V$20,1,B9978+1),B9978)</f>
        <v>1</v>
      </c>
      <c r="C9979" s="1">
        <f>IF(C9978+1=Protocol!$V$21,0,C9978+1)</f>
        <v>6</v>
      </c>
      <c r="D9979" s="1">
        <f t="shared" si="327"/>
        <v>6</v>
      </c>
      <c r="E9979" s="1" t="str">
        <f>INDEX(Protocol[Mark],MATCH(C9979,Protocol[Step],0))</f>
        <v>4P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704010006</v>
      </c>
      <c r="H9979" s="134">
        <f>Systematic[[#This Row],[SampleVariableLabel]]+100*Systematic[[#This Row],[State]]</f>
        <v>704010606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704</v>
      </c>
      <c r="B9980" s="1">
        <f>IF(C9980=0,IF(B9979=Protocol!$V$20,1,B9979+1),B9979)</f>
        <v>1</v>
      </c>
      <c r="C9980" s="1">
        <f>IF(C9979+1=Protocol!$V$21,0,C9979+1)</f>
        <v>7</v>
      </c>
      <c r="D9980" s="1">
        <f t="shared" si="327"/>
        <v>1</v>
      </c>
      <c r="E9980" s="1" t="str">
        <f>INDEX(Protocol[Mark],MATCH(C9980,Protocol[Step],0))</f>
        <v>5G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704010001</v>
      </c>
      <c r="H9980" s="134">
        <f>Systematic[[#This Row],[SampleVariableLabel]]+100*Systematic[[#This Row],[State]]</f>
        <v>704010701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704</v>
      </c>
      <c r="B9981" s="1">
        <f>IF(C9981=0,IF(B9980=Protocol!$V$20,1,B9980+1),B9980)</f>
        <v>1</v>
      </c>
      <c r="C9981" s="1">
        <f>IF(C9980+1=Protocol!$V$21,0,C9980+1)</f>
        <v>8</v>
      </c>
      <c r="D9981" s="1">
        <f t="shared" si="327"/>
        <v>2</v>
      </c>
      <c r="E9981" s="1" t="str">
        <f>INDEX(Protocol[Mark],MATCH(C9981,Protocol[Step],0))</f>
        <v>6S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704010002</v>
      </c>
      <c r="H9981" s="134">
        <f>Systematic[[#This Row],[SampleVariableLabel]]+100*Systematic[[#This Row],[State]]</f>
        <v>704010802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704</v>
      </c>
      <c r="B9982" s="1">
        <f>IF(C9982=0,IF(B9981=Protocol!$V$20,1,B9981+1),B9981)</f>
        <v>1</v>
      </c>
      <c r="C9982" s="1">
        <f>IF(C9981+1=Protocol!$V$21,0,C9981+1)</f>
        <v>9</v>
      </c>
      <c r="D9982" s="1">
        <f t="shared" si="327"/>
        <v>3</v>
      </c>
      <c r="E9982" s="1" t="str">
        <f>INDEX(Protocol[Mark],MATCH(C9982,Protocol[Step],0))</f>
        <v>7Gp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704010003</v>
      </c>
      <c r="H9982" s="134">
        <f>Systematic[[#This Row],[SampleVariableLabel]]+100*Systematic[[#This Row],[State]]</f>
        <v>704010903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704</v>
      </c>
      <c r="B9983" s="1">
        <f>IF(C9983=0,IF(B9982=Protocol!$V$20,1,B9982+1),B9982)</f>
        <v>1</v>
      </c>
      <c r="C9983" s="1">
        <f>IF(C9982+1=Protocol!$V$21,0,C9982+1)</f>
        <v>10</v>
      </c>
      <c r="D9983" s="1">
        <f t="shared" si="327"/>
        <v>4</v>
      </c>
      <c r="E9983" s="1" t="str">
        <f>INDEX(Protocol[Mark],MATCH(C9983,Protocol[Step],0))</f>
        <v>8U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704010004</v>
      </c>
      <c r="H9983" s="134">
        <f>Systematic[[#This Row],[SampleVariableLabel]]+100*Systematic[[#This Row],[State]]</f>
        <v>704011004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704</v>
      </c>
      <c r="B9984" s="1">
        <f>IF(C9984=0,IF(B9983=Protocol!$V$20,1,B9983+1),B9983)</f>
        <v>1</v>
      </c>
      <c r="C9984" s="1">
        <f>IF(C9983+1=Protocol!$V$21,0,C9983+1)</f>
        <v>11</v>
      </c>
      <c r="D9984" s="1">
        <f t="shared" si="327"/>
        <v>5</v>
      </c>
      <c r="E9984" s="1" t="str">
        <f>INDEX(Protocol[Mark],MATCH(C9984,Protocol[Step],0))</f>
        <v>9Rot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704010005</v>
      </c>
      <c r="H9984" s="134">
        <f>Systematic[[#This Row],[SampleVariableLabel]]+100*Systematic[[#This Row],[State]]</f>
        <v>704011105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704</v>
      </c>
      <c r="B9985" s="1">
        <f>IF(C9985=0,IF(B9984=Protocol!$V$20,1,B9984+1),B9984)</f>
        <v>1</v>
      </c>
      <c r="C9985" s="1">
        <f>IF(C9984+1=Protocol!$V$21,0,C9984+1)</f>
        <v>12</v>
      </c>
      <c r="D9985" s="1">
        <f t="shared" si="327"/>
        <v>6</v>
      </c>
      <c r="E9985" s="1" t="str">
        <f>INDEX(Protocol[Mark],MATCH(C9985,Protocol[Step],0))</f>
        <v>10Ama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704010006</v>
      </c>
      <c r="H9985" s="134">
        <f>Systematic[[#This Row],[SampleVariableLabel]]+100*Systematic[[#This Row],[State]]</f>
        <v>704011206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705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0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705010001</v>
      </c>
      <c r="H9986" s="134">
        <f>Systematic[[#This Row],[SampleVariableLabel]]+100*Systematic[[#This Row],[State]]</f>
        <v>705010001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705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705010002</v>
      </c>
      <c r="H9987" s="134">
        <f>Systematic[[#This Row],[SampleVariableLabel]]+100*Systematic[[#This Row],[State]]</f>
        <v>705010102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705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(M.1)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705010003</v>
      </c>
      <c r="H9988" s="134">
        <f>Systematic[[#This Row],[SampleVariableLabel]]+100*Systematic[[#This Row],[State]]</f>
        <v>705010203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705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2Oct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705010004</v>
      </c>
      <c r="H9989" s="134">
        <f>Systematic[[#This Row],[SampleVariableLabel]]+100*Systematic[[#This Row],[State]]</f>
        <v>705010304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705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3M2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705010005</v>
      </c>
      <c r="H9990" s="134">
        <f>Systematic[[#This Row],[SampleVariableLabel]]+100*Systematic[[#This Row],[State]]</f>
        <v>705010405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705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M(c)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705010006</v>
      </c>
      <c r="H9991" s="134">
        <f>Systematic[[#This Row],[SampleVariableLabel]]+100*Systematic[[#This Row],[State]]</f>
        <v>705010506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705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4P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705010001</v>
      </c>
      <c r="H9992" s="134">
        <f>Systematic[[#This Row],[SampleVariableLabel]]+100*Systematic[[#This Row],[State]]</f>
        <v>705010601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705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5G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705010002</v>
      </c>
      <c r="H9993" s="134">
        <f>Systematic[[#This Row],[SampleVariableLabel]]+100*Systematic[[#This Row],[State]]</f>
        <v>705010702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705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6S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705010003</v>
      </c>
      <c r="H9994" s="134">
        <f>Systematic[[#This Row],[SampleVariableLabel]]+100*Systematic[[#This Row],[State]]</f>
        <v>705010803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705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7Gp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705010004</v>
      </c>
      <c r="H9995" s="134">
        <f>Systematic[[#This Row],[SampleVariableLabel]]+100*Systematic[[#This Row],[State]]</f>
        <v>705010904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705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8U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705010005</v>
      </c>
      <c r="H9996" s="134">
        <f>Systematic[[#This Row],[SampleVariableLabel]]+100*Systematic[[#This Row],[State]]</f>
        <v>705011005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705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9Rot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705010006</v>
      </c>
      <c r="H9997" s="134">
        <f>Systematic[[#This Row],[SampleVariableLabel]]+100*Systematic[[#This Row],[State]]</f>
        <v>705011106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705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10Ama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705010001</v>
      </c>
      <c r="H9998" s="134">
        <f>Systematic[[#This Row],[SampleVariableLabel]]+100*Systematic[[#This Row],[State]]</f>
        <v>705011201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706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0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706010002</v>
      </c>
      <c r="H9999" s="134">
        <f>Systematic[[#This Row],[SampleVariableLabel]]+100*Systematic[[#This Row],[State]]</f>
        <v>706010002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706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1D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706010003</v>
      </c>
      <c r="H10000" s="134">
        <f>Systematic[[#This Row],[SampleVariableLabel]]+100*Systematic[[#This Row],[State]]</f>
        <v>706010103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>
      <c r="A1" s="29" t="s">
        <v>6</v>
      </c>
      <c r="B1" s="29" t="s">
        <v>17</v>
      </c>
      <c r="C1" s="29" t="s">
        <v>119</v>
      </c>
      <c r="D1" s="133" t="s">
        <v>120</v>
      </c>
      <c r="E1" s="29" t="s">
        <v>109</v>
      </c>
      <c r="F1" s="29" t="s">
        <v>110</v>
      </c>
      <c r="G1" s="29" t="s">
        <v>111</v>
      </c>
      <c r="H1" s="29" t="s">
        <v>112</v>
      </c>
      <c r="I1" s="117" t="s">
        <v>115</v>
      </c>
      <c r="J1" s="31" t="s">
        <v>113</v>
      </c>
      <c r="K1" s="31" t="s">
        <v>114</v>
      </c>
      <c r="L1" s="31" t="s">
        <v>135</v>
      </c>
      <c r="M1" s="117" t="s">
        <v>118</v>
      </c>
      <c r="N1" s="31" t="s">
        <v>116</v>
      </c>
      <c r="O1" s="31" t="s">
        <v>117</v>
      </c>
      <c r="P1" s="31" t="s">
        <v>136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(M.1)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(M.1)</v>
      </c>
      <c r="H3" s="1" t="str">
        <f>INDEX(FCF[MarkTo],MATCH(FCFdata[[#This Row],[FCFindex]],FCF[FCFindex]))</f>
        <v>2Oct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2Oct</v>
      </c>
      <c r="H4" s="1" t="str">
        <f>INDEX(FCF[MarkTo],MATCH(FCFdata[[#This Row],[FCFindex]],FCF[FCFindex]))</f>
        <v>3M2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3M2</v>
      </c>
      <c r="H5" s="1" t="str">
        <f>INDEX(FCF[MarkTo],MATCH(FCFdata[[#This Row],[FCFindex]],FCF[FCFindex]))</f>
        <v>M(c)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M(c)</v>
      </c>
      <c r="H6" s="1" t="str">
        <f>INDEX(FCF[MarkTo],MATCH(FCFdata[[#This Row],[FCFindex]],FCF[FCFindex]))</f>
        <v>4P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4P</v>
      </c>
      <c r="H7" s="1" t="str">
        <f>INDEX(FCF[MarkTo],MATCH(FCFdata[[#This Row],[FCFindex]],FCF[FCFindex]))</f>
        <v>5G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5G</v>
      </c>
      <c r="H8" s="1" t="str">
        <f>INDEX(FCF[MarkTo],MATCH(FCFdata[[#This Row],[FCFindex]],FCF[FCFindex]))</f>
        <v>6S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6S</v>
      </c>
      <c r="H9" s="1" t="str">
        <f>INDEX(FCF[MarkTo],MATCH(FCFdata[[#This Row],[FCFindex]],FCF[FCFindex]))</f>
        <v>7Gp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7Gp</v>
      </c>
      <c r="H10" s="1" t="str">
        <f>INDEX(FCF[MarkTo],MATCH(FCFdata[[#This Row],[FCFindex]],FCF[FCFindex]))</f>
        <v>8U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8U</v>
      </c>
      <c r="H11" s="1" t="str">
        <f>INDEX(FCF[MarkTo],MATCH(FCFdata[[#This Row],[FCFindex]],FCF[FCFindex]))</f>
        <v>9Rot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9Rot</v>
      </c>
      <c r="H12" s="1" t="str">
        <f>INDEX(FCF[MarkTo],MATCH(FCFdata[[#This Row],[FCFindex]],FCF[FCFindex]))</f>
        <v>10Ama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10Ama</v>
      </c>
      <c r="H13" s="1" t="str">
        <f>INDEX(FCF[MarkTo],MATCH(FCFdata[[#This Row],[FCFindex]],FCF[FCFindex]))</f>
        <v/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1D</v>
      </c>
      <c r="H14" s="1" t="str">
        <f>INDEX(FCF[MarkTo],MATCH(FCFdata[[#This Row],[FCFindex]],FCF[FCFindex]))</f>
        <v>(M.1)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(M.1)</v>
      </c>
      <c r="H15" s="1" t="str">
        <f>INDEX(FCF[MarkTo],MATCH(FCFdata[[#This Row],[FCFindex]],FCF[FCFindex]))</f>
        <v>2Oct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2Oct</v>
      </c>
      <c r="H16" s="1" t="str">
        <f>INDEX(FCF[MarkTo],MATCH(FCFdata[[#This Row],[FCFindex]],FCF[FCFindex]))</f>
        <v>3M2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3M2</v>
      </c>
      <c r="H17" s="1" t="str">
        <f>INDEX(FCF[MarkTo],MATCH(FCFdata[[#This Row],[FCFindex]],FCF[FCFindex]))</f>
        <v>M(c)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M(c)</v>
      </c>
      <c r="H18" s="1" t="str">
        <f>INDEX(FCF[MarkTo],MATCH(FCFdata[[#This Row],[FCFindex]],FCF[FCFindex]))</f>
        <v>4P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4P</v>
      </c>
      <c r="H19" s="1" t="str">
        <f>INDEX(FCF[MarkTo],MATCH(FCFdata[[#This Row],[FCFindex]],FCF[FCFindex]))</f>
        <v>5G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5G</v>
      </c>
      <c r="H20" s="1" t="str">
        <f>INDEX(FCF[MarkTo],MATCH(FCFdata[[#This Row],[FCFindex]],FCF[FCFindex]))</f>
        <v>6S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6S</v>
      </c>
      <c r="H21" s="1" t="str">
        <f>INDEX(FCF[MarkTo],MATCH(FCFdata[[#This Row],[FCFindex]],FCF[FCFindex]))</f>
        <v>7Gp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7Gp</v>
      </c>
      <c r="H22" s="1" t="str">
        <f>INDEX(FCF[MarkTo],MATCH(FCFdata[[#This Row],[FCFindex]],FCF[FCFindex]))</f>
        <v>8U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8U</v>
      </c>
      <c r="H23" s="1" t="str">
        <f>INDEX(FCF[MarkTo],MATCH(FCFdata[[#This Row],[FCFindex]],FCF[FCFindex]))</f>
        <v>9Rot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9Rot</v>
      </c>
      <c r="H24" s="1" t="str">
        <f>INDEX(FCF[MarkTo],MATCH(FCFdata[[#This Row],[FCFindex]],FCF[FCFindex]))</f>
        <v>10Ama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10Ama</v>
      </c>
      <c r="H25" s="1" t="str">
        <f>INDEX(FCF[MarkTo],MATCH(FCFdata[[#This Row],[FCFindex]],FCF[FCFindex]))</f>
        <v/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1D</v>
      </c>
      <c r="H26" s="1" t="str">
        <f>INDEX(FCF[MarkTo],MATCH(FCFdata[[#This Row],[FCFindex]],FCF[FCFindex]))</f>
        <v>(M.1)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(M.1)</v>
      </c>
      <c r="H27" s="1" t="str">
        <f>INDEX(FCF[MarkTo],MATCH(FCFdata[[#This Row],[FCFindex]],FCF[FCFindex]))</f>
        <v>2Oct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2Oct</v>
      </c>
      <c r="H28" s="1" t="str">
        <f>INDEX(FCF[MarkTo],MATCH(FCFdata[[#This Row],[FCFindex]],FCF[FCFindex]))</f>
        <v>3M2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3M2</v>
      </c>
      <c r="H29" s="1" t="str">
        <f>INDEX(FCF[MarkTo],MATCH(FCFdata[[#This Row],[FCFindex]],FCF[FCFindex]))</f>
        <v>M(c)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M(c)</v>
      </c>
      <c r="H30" s="1" t="str">
        <f>INDEX(FCF[MarkTo],MATCH(FCFdata[[#This Row],[FCFindex]],FCF[FCFindex]))</f>
        <v>4P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4P</v>
      </c>
      <c r="H31" s="1" t="str">
        <f>INDEX(FCF[MarkTo],MATCH(FCFdata[[#This Row],[FCFindex]],FCF[FCFindex]))</f>
        <v>5G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5G</v>
      </c>
      <c r="H32" s="1" t="str">
        <f>INDEX(FCF[MarkTo],MATCH(FCFdata[[#This Row],[FCFindex]],FCF[FCFindex]))</f>
        <v>6S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6S</v>
      </c>
      <c r="H33" s="1" t="str">
        <f>INDEX(FCF[MarkTo],MATCH(FCFdata[[#This Row],[FCFindex]],FCF[FCFindex]))</f>
        <v>7Gp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7Gp</v>
      </c>
      <c r="H34" s="1" t="str">
        <f>INDEX(FCF[MarkTo],MATCH(FCFdata[[#This Row],[FCFindex]],FCF[FCFindex]))</f>
        <v>8U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8U</v>
      </c>
      <c r="H35" s="1" t="str">
        <f>INDEX(FCF[MarkTo],MATCH(FCFdata[[#This Row],[FCFindex]],FCF[FCFindex]))</f>
        <v>9Rot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9Rot</v>
      </c>
      <c r="H36" s="1" t="str">
        <f>INDEX(FCF[MarkTo],MATCH(FCFdata[[#This Row],[FCFindex]],FCF[FCFindex]))</f>
        <v>10Ama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10Ama</v>
      </c>
      <c r="H37" s="1" t="str">
        <f>INDEX(FCF[MarkTo],MATCH(FCFdata[[#This Row],[FCFindex]],FCF[FCFindex]))</f>
        <v/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1D</v>
      </c>
      <c r="H38" s="1" t="str">
        <f>INDEX(FCF[MarkTo],MATCH(FCFdata[[#This Row],[FCFindex]],FCF[FCFindex]))</f>
        <v>(M.1)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(M.1)</v>
      </c>
      <c r="H39" s="1" t="str">
        <f>INDEX(FCF[MarkTo],MATCH(FCFdata[[#This Row],[FCFindex]],FCF[FCFindex]))</f>
        <v>2Oct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2Oct</v>
      </c>
      <c r="H40" s="1" t="str">
        <f>INDEX(FCF[MarkTo],MATCH(FCFdata[[#This Row],[FCFindex]],FCF[FCFindex]))</f>
        <v>3M2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3M2</v>
      </c>
      <c r="H41" s="1" t="str">
        <f>INDEX(FCF[MarkTo],MATCH(FCFdata[[#This Row],[FCFindex]],FCF[FCFindex]))</f>
        <v>M(c)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M(c)</v>
      </c>
      <c r="H42" s="1" t="str">
        <f>INDEX(FCF[MarkTo],MATCH(FCFdata[[#This Row],[FCFindex]],FCF[FCFindex]))</f>
        <v>4P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4P</v>
      </c>
      <c r="H43" s="1" t="str">
        <f>INDEX(FCF[MarkTo],MATCH(FCFdata[[#This Row],[FCFindex]],FCF[FCFindex]))</f>
        <v>5G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5G</v>
      </c>
      <c r="H44" s="1" t="str">
        <f>INDEX(FCF[MarkTo],MATCH(FCFdata[[#This Row],[FCFindex]],FCF[FCFindex]))</f>
        <v>6S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6S</v>
      </c>
      <c r="H45" s="1" t="str">
        <f>INDEX(FCF[MarkTo],MATCH(FCFdata[[#This Row],[FCFindex]],FCF[FCFindex]))</f>
        <v>7Gp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7Gp</v>
      </c>
      <c r="H46" s="1" t="str">
        <f>INDEX(FCF[MarkTo],MATCH(FCFdata[[#This Row],[FCFindex]],FCF[FCFindex]))</f>
        <v>8U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8U</v>
      </c>
      <c r="H47" s="1" t="str">
        <f>INDEX(FCF[MarkTo],MATCH(FCFdata[[#This Row],[FCFindex]],FCF[FCFindex]))</f>
        <v>9Rot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9Rot</v>
      </c>
      <c r="H48" s="1" t="str">
        <f>INDEX(FCF[MarkTo],MATCH(FCFdata[[#This Row],[FCFindex]],FCF[FCFindex]))</f>
        <v>10Ama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10Ama</v>
      </c>
      <c r="H49" s="1" t="str">
        <f>INDEX(FCF[MarkTo],MATCH(FCFdata[[#This Row],[FCFindex]],FCF[FCFindex]))</f>
        <v/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1D</v>
      </c>
      <c r="H50" s="1" t="str">
        <f>INDEX(FCF[MarkTo],MATCH(FCFdata[[#This Row],[FCFindex]],FCF[FCFindex]))</f>
        <v>(M.1)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(M.1)</v>
      </c>
      <c r="H51" s="1" t="str">
        <f>INDEX(FCF[MarkTo],MATCH(FCFdata[[#This Row],[FCFindex]],FCF[FCFindex]))</f>
        <v>2Oct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2Oct</v>
      </c>
      <c r="H52" s="1" t="str">
        <f>INDEX(FCF[MarkTo],MATCH(FCFdata[[#This Row],[FCFindex]],FCF[FCFindex]))</f>
        <v>3M2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3M2</v>
      </c>
      <c r="H53" s="1" t="str">
        <f>INDEX(FCF[MarkTo],MATCH(FCFdata[[#This Row],[FCFindex]],FCF[FCFindex]))</f>
        <v>M(c)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M(c)</v>
      </c>
      <c r="H54" s="1" t="str">
        <f>INDEX(FCF[MarkTo],MATCH(FCFdata[[#This Row],[FCFindex]],FCF[FCFindex]))</f>
        <v>4P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4P</v>
      </c>
      <c r="H55" s="1" t="str">
        <f>INDEX(FCF[MarkTo],MATCH(FCFdata[[#This Row],[FCFindex]],FCF[FCFindex]))</f>
        <v>5G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5G</v>
      </c>
      <c r="H56" s="1" t="str">
        <f>INDEX(FCF[MarkTo],MATCH(FCFdata[[#This Row],[FCFindex]],FCF[FCFindex]))</f>
        <v>6S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6S</v>
      </c>
      <c r="H57" s="1" t="str">
        <f>INDEX(FCF[MarkTo],MATCH(FCFdata[[#This Row],[FCFindex]],FCF[FCFindex]))</f>
        <v>7Gp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7Gp</v>
      </c>
      <c r="H58" s="1" t="str">
        <f>INDEX(FCF[MarkTo],MATCH(FCFdata[[#This Row],[FCFindex]],FCF[FCFindex]))</f>
        <v>8U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8U</v>
      </c>
      <c r="H59" s="1" t="str">
        <f>INDEX(FCF[MarkTo],MATCH(FCFdata[[#This Row],[FCFindex]],FCF[FCFindex]))</f>
        <v>9Rot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9Rot</v>
      </c>
      <c r="H60" s="1" t="str">
        <f>INDEX(FCF[MarkTo],MATCH(FCFdata[[#This Row],[FCFindex]],FCF[FCFindex]))</f>
        <v>10Ama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10Ama</v>
      </c>
      <c r="H61" s="1" t="str">
        <f>INDEX(FCF[MarkTo],MATCH(FCFdata[[#This Row],[FCFindex]],FCF[FCFindex]))</f>
        <v/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1D</v>
      </c>
      <c r="H62" s="1" t="str">
        <f>INDEX(FCF[MarkTo],MATCH(FCFdata[[#This Row],[FCFindex]],FCF[FCFindex]))</f>
        <v>(M.1)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(M.1)</v>
      </c>
      <c r="H63" s="1" t="str">
        <f>INDEX(FCF[MarkTo],MATCH(FCFdata[[#This Row],[FCFindex]],FCF[FCFindex]))</f>
        <v>2Oct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2Oct</v>
      </c>
      <c r="H64" s="1" t="str">
        <f>INDEX(FCF[MarkTo],MATCH(FCFdata[[#This Row],[FCFindex]],FCF[FCFindex]))</f>
        <v>3M2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3M2</v>
      </c>
      <c r="H65" s="1" t="str">
        <f>INDEX(FCF[MarkTo],MATCH(FCFdata[[#This Row],[FCFindex]],FCF[FCFindex]))</f>
        <v>M(c)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M(c)</v>
      </c>
      <c r="H66" s="1" t="str">
        <f>INDEX(FCF[MarkTo],MATCH(FCFdata[[#This Row],[FCFindex]],FCF[FCFindex]))</f>
        <v>4P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4P</v>
      </c>
      <c r="H67" s="1" t="str">
        <f>INDEX(FCF[MarkTo],MATCH(FCFdata[[#This Row],[FCFindex]],FCF[FCFindex]))</f>
        <v>5G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5G</v>
      </c>
      <c r="H68" s="1" t="str">
        <f>INDEX(FCF[MarkTo],MATCH(FCFdata[[#This Row],[FCFindex]],FCF[FCFindex]))</f>
        <v>6S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6S</v>
      </c>
      <c r="H69" s="1" t="str">
        <f>INDEX(FCF[MarkTo],MATCH(FCFdata[[#This Row],[FCFindex]],FCF[FCFindex]))</f>
        <v>7Gp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7Gp</v>
      </c>
      <c r="H70" s="1" t="str">
        <f>INDEX(FCF[MarkTo],MATCH(FCFdata[[#This Row],[FCFindex]],FCF[FCFindex]))</f>
        <v>8U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8U</v>
      </c>
      <c r="H71" s="1" t="str">
        <f>INDEX(FCF[MarkTo],MATCH(FCFdata[[#This Row],[FCFindex]],FCF[FCFindex]))</f>
        <v>9Rot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9Rot</v>
      </c>
      <c r="H72" s="1" t="str">
        <f>INDEX(FCF[MarkTo],MATCH(FCFdata[[#This Row],[FCFindex]],FCF[FCFindex]))</f>
        <v>10Ama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10Ama</v>
      </c>
      <c r="H73" s="1" t="str">
        <f>INDEX(FCF[MarkTo],MATCH(FCFdata[[#This Row],[FCFindex]],FCF[FCFindex]))</f>
        <v/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1D</v>
      </c>
      <c r="H74" s="1" t="str">
        <f>INDEX(FCF[MarkTo],MATCH(FCFdata[[#This Row],[FCFindex]],FCF[FCFindex]))</f>
        <v>(M.1)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(M.1)</v>
      </c>
      <c r="H75" s="1" t="str">
        <f>INDEX(FCF[MarkTo],MATCH(FCFdata[[#This Row],[FCFindex]],FCF[FCFindex]))</f>
        <v>2Oct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2Oct</v>
      </c>
      <c r="H76" s="1" t="str">
        <f>INDEX(FCF[MarkTo],MATCH(FCFdata[[#This Row],[FCFindex]],FCF[FCFindex]))</f>
        <v>3M2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3M2</v>
      </c>
      <c r="H77" s="1" t="str">
        <f>INDEX(FCF[MarkTo],MATCH(FCFdata[[#This Row],[FCFindex]],FCF[FCFindex]))</f>
        <v>M(c)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M(c)</v>
      </c>
      <c r="H78" s="1" t="str">
        <f>INDEX(FCF[MarkTo],MATCH(FCFdata[[#This Row],[FCFindex]],FCF[FCFindex]))</f>
        <v>4P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4P</v>
      </c>
      <c r="H79" s="1" t="str">
        <f>INDEX(FCF[MarkTo],MATCH(FCFdata[[#This Row],[FCFindex]],FCF[FCFindex]))</f>
        <v>5G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5G</v>
      </c>
      <c r="H80" s="1" t="str">
        <f>INDEX(FCF[MarkTo],MATCH(FCFdata[[#This Row],[FCFindex]],FCF[FCFindex]))</f>
        <v>6S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6S</v>
      </c>
      <c r="H81" s="1" t="str">
        <f>INDEX(FCF[MarkTo],MATCH(FCFdata[[#This Row],[FCFindex]],FCF[FCFindex]))</f>
        <v>7Gp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7Gp</v>
      </c>
      <c r="H82" s="1" t="str">
        <f>INDEX(FCF[MarkTo],MATCH(FCFdata[[#This Row],[FCFindex]],FCF[FCFindex]))</f>
        <v>8U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8U</v>
      </c>
      <c r="H83" s="1" t="str">
        <f>INDEX(FCF[MarkTo],MATCH(FCFdata[[#This Row],[FCFindex]],FCF[FCFindex]))</f>
        <v>9Rot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9Rot</v>
      </c>
      <c r="H84" s="1" t="str">
        <f>INDEX(FCF[MarkTo],MATCH(FCFdata[[#This Row],[FCFindex]],FCF[FCFindex]))</f>
        <v>10Ama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10Ama</v>
      </c>
      <c r="H85" s="1" t="str">
        <f>INDEX(FCF[MarkTo],MATCH(FCFdata[[#This Row],[FCFindex]],FCF[FCFindex]))</f>
        <v/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</v>
      </c>
      <c r="H86" s="1" t="str">
        <f>INDEX(FCF[MarkTo],MATCH(FCFdata[[#This Row],[FCFindex]],FCF[FCFindex]))</f>
        <v>(M.1)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(M.1)</v>
      </c>
      <c r="H87" s="1" t="str">
        <f>INDEX(FCF[MarkTo],MATCH(FCFdata[[#This Row],[FCFindex]],FCF[FCFindex]))</f>
        <v>2Oct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2Oct</v>
      </c>
      <c r="H88" s="1" t="str">
        <f>INDEX(FCF[MarkTo],MATCH(FCFdata[[#This Row],[FCFindex]],FCF[FCFindex]))</f>
        <v>3M2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3M2</v>
      </c>
      <c r="H89" s="1" t="str">
        <f>INDEX(FCF[MarkTo],MATCH(FCFdata[[#This Row],[FCFindex]],FCF[FCFindex]))</f>
        <v>M(c)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M(c)</v>
      </c>
      <c r="H90" s="1" t="str">
        <f>INDEX(FCF[MarkTo],MATCH(FCFdata[[#This Row],[FCFindex]],FCF[FCFindex]))</f>
        <v>4P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4P</v>
      </c>
      <c r="H91" s="1" t="str">
        <f>INDEX(FCF[MarkTo],MATCH(FCFdata[[#This Row],[FCFindex]],FCF[FCFindex]))</f>
        <v>5G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5G</v>
      </c>
      <c r="H92" s="1" t="str">
        <f>INDEX(FCF[MarkTo],MATCH(FCFdata[[#This Row],[FCFindex]],FCF[FCFindex]))</f>
        <v>6S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6S</v>
      </c>
      <c r="H93" s="1" t="str">
        <f>INDEX(FCF[MarkTo],MATCH(FCFdata[[#This Row],[FCFindex]],FCF[FCFindex]))</f>
        <v>7Gp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7Gp</v>
      </c>
      <c r="H94" s="1" t="str">
        <f>INDEX(FCF[MarkTo],MATCH(FCFdata[[#This Row],[FCFindex]],FCF[FCFindex]))</f>
        <v>8U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8U</v>
      </c>
      <c r="H95" s="1" t="str">
        <f>INDEX(FCF[MarkTo],MATCH(FCFdata[[#This Row],[FCFindex]],FCF[FCFindex]))</f>
        <v>9Rot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9Rot</v>
      </c>
      <c r="H96" s="1" t="str">
        <f>INDEX(FCF[MarkTo],MATCH(FCFdata[[#This Row],[FCFindex]],FCF[FCFindex]))</f>
        <v>10Ama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10Ama</v>
      </c>
      <c r="H97" s="1" t="str">
        <f>INDEX(FCF[MarkTo],MATCH(FCFdata[[#This Row],[FCFindex]],FCF[FCFindex]))</f>
        <v/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1D</v>
      </c>
      <c r="H98" s="1" t="str">
        <f>INDEX(FCF[MarkTo],MATCH(FCFdata[[#This Row],[FCFindex]],FCF[FCFindex]))</f>
        <v>(M.1)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(M.1)</v>
      </c>
      <c r="H99" s="1" t="str">
        <f>INDEX(FCF[MarkTo],MATCH(FCFdata[[#This Row],[FCFindex]],FCF[FCFindex]))</f>
        <v>2Oct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2Oct</v>
      </c>
      <c r="H100" s="1" t="str">
        <f>INDEX(FCF[MarkTo],MATCH(FCFdata[[#This Row],[FCFindex]],FCF[FCFindex]))</f>
        <v>3M2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3M2</v>
      </c>
      <c r="H101" s="1" t="str">
        <f>INDEX(FCF[MarkTo],MATCH(FCFdata[[#This Row],[FCFindex]],FCF[FCFindex]))</f>
        <v>M(c)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M(c)</v>
      </c>
      <c r="H102" s="1" t="str">
        <f>INDEX(FCF[MarkTo],MATCH(FCFdata[[#This Row],[FCFindex]],FCF[FCFindex]))</f>
        <v>4P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4P</v>
      </c>
      <c r="H103" s="1" t="str">
        <f>INDEX(FCF[MarkTo],MATCH(FCFdata[[#This Row],[FCFindex]],FCF[FCFindex]))</f>
        <v>5G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5G</v>
      </c>
      <c r="H104" s="1" t="str">
        <f>INDEX(FCF[MarkTo],MATCH(FCFdata[[#This Row],[FCFindex]],FCF[FCFindex]))</f>
        <v>6S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6S</v>
      </c>
      <c r="H105" s="1" t="str">
        <f>INDEX(FCF[MarkTo],MATCH(FCFdata[[#This Row],[FCFindex]],FCF[FCFindex]))</f>
        <v>7Gp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7Gp</v>
      </c>
      <c r="H106" s="1" t="str">
        <f>INDEX(FCF[MarkTo],MATCH(FCFdata[[#This Row],[FCFindex]],FCF[FCFindex]))</f>
        <v>8U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8U</v>
      </c>
      <c r="H107" s="1" t="str">
        <f>INDEX(FCF[MarkTo],MATCH(FCFdata[[#This Row],[FCFindex]],FCF[FCFindex]))</f>
        <v>9Rot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9Rot</v>
      </c>
      <c r="H108" s="1" t="str">
        <f>INDEX(FCF[MarkTo],MATCH(FCFdata[[#This Row],[FCFindex]],FCF[FCFindex]))</f>
        <v>10Ama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10Ama</v>
      </c>
      <c r="H109" s="1" t="str">
        <f>INDEX(FCF[MarkTo],MATCH(FCFdata[[#This Row],[FCFindex]],FCF[FCFindex]))</f>
        <v/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1D</v>
      </c>
      <c r="H110" s="1" t="str">
        <f>INDEX(FCF[MarkTo],MATCH(FCFdata[[#This Row],[FCFindex]],FCF[FCFindex]))</f>
        <v>(M.1)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(M.1)</v>
      </c>
      <c r="H111" s="1" t="str">
        <f>INDEX(FCF[MarkTo],MATCH(FCFdata[[#This Row],[FCFindex]],FCF[FCFindex]))</f>
        <v>2Oct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2Oct</v>
      </c>
      <c r="H112" s="1" t="str">
        <f>INDEX(FCF[MarkTo],MATCH(FCFdata[[#This Row],[FCFindex]],FCF[FCFindex]))</f>
        <v>3M2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3M2</v>
      </c>
      <c r="H113" s="1" t="str">
        <f>INDEX(FCF[MarkTo],MATCH(FCFdata[[#This Row],[FCFindex]],FCF[FCFindex]))</f>
        <v>M(c)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M(c)</v>
      </c>
      <c r="H114" s="1" t="str">
        <f>INDEX(FCF[MarkTo],MATCH(FCFdata[[#This Row],[FCFindex]],FCF[FCFindex]))</f>
        <v>4P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4P</v>
      </c>
      <c r="H115" s="1" t="str">
        <f>INDEX(FCF[MarkTo],MATCH(FCFdata[[#This Row],[FCFindex]],FCF[FCFindex]))</f>
        <v>5G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5G</v>
      </c>
      <c r="H116" s="1" t="str">
        <f>INDEX(FCF[MarkTo],MATCH(FCFdata[[#This Row],[FCFindex]],FCF[FCFindex]))</f>
        <v>6S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6S</v>
      </c>
      <c r="H117" s="1" t="str">
        <f>INDEX(FCF[MarkTo],MATCH(FCFdata[[#This Row],[FCFindex]],FCF[FCFindex]))</f>
        <v>7Gp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7Gp</v>
      </c>
      <c r="H118" s="1" t="str">
        <f>INDEX(FCF[MarkTo],MATCH(FCFdata[[#This Row],[FCFindex]],FCF[FCFindex]))</f>
        <v>8U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8U</v>
      </c>
      <c r="H119" s="1" t="str">
        <f>INDEX(FCF[MarkTo],MATCH(FCFdata[[#This Row],[FCFindex]],FCF[FCFindex]))</f>
        <v>9Rot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9Rot</v>
      </c>
      <c r="H120" s="1" t="str">
        <f>INDEX(FCF[MarkTo],MATCH(FCFdata[[#This Row],[FCFindex]],FCF[FCFindex]))</f>
        <v>10Ama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10Ama</v>
      </c>
      <c r="H121" s="1" t="str">
        <f>INDEX(FCF[MarkTo],MATCH(FCFdata[[#This Row],[FCFindex]],FCF[FCFindex]))</f>
        <v/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1D</v>
      </c>
      <c r="H122" s="1" t="str">
        <f>INDEX(FCF[MarkTo],MATCH(FCFdata[[#This Row],[FCFindex]],FCF[FCFindex]))</f>
        <v>(M.1)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(M.1)</v>
      </c>
      <c r="H123" s="1" t="str">
        <f>INDEX(FCF[MarkTo],MATCH(FCFdata[[#This Row],[FCFindex]],FCF[FCFindex]))</f>
        <v>2Oct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2Oct</v>
      </c>
      <c r="H124" s="1" t="str">
        <f>INDEX(FCF[MarkTo],MATCH(FCFdata[[#This Row],[FCFindex]],FCF[FCFindex]))</f>
        <v>3M2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3M2</v>
      </c>
      <c r="H125" s="1" t="str">
        <f>INDEX(FCF[MarkTo],MATCH(FCFdata[[#This Row],[FCFindex]],FCF[FCFindex]))</f>
        <v>M(c)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M(c)</v>
      </c>
      <c r="H126" s="1" t="str">
        <f>INDEX(FCF[MarkTo],MATCH(FCFdata[[#This Row],[FCFindex]],FCF[FCFindex]))</f>
        <v>4P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4P</v>
      </c>
      <c r="H127" s="1" t="str">
        <f>INDEX(FCF[MarkTo],MATCH(FCFdata[[#This Row],[FCFindex]],FCF[FCFindex]))</f>
        <v>5G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5G</v>
      </c>
      <c r="H128" s="1" t="str">
        <f>INDEX(FCF[MarkTo],MATCH(FCFdata[[#This Row],[FCFindex]],FCF[FCFindex]))</f>
        <v>6S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6S</v>
      </c>
      <c r="H129" s="1" t="str">
        <f>INDEX(FCF[MarkTo],MATCH(FCFdata[[#This Row],[FCFindex]],FCF[FCFindex]))</f>
        <v>7Gp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7Gp</v>
      </c>
      <c r="H130" s="1" t="str">
        <f>INDEX(FCF[MarkTo],MATCH(FCFdata[[#This Row],[FCFindex]],FCF[FCFindex]))</f>
        <v>8U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8U</v>
      </c>
      <c r="H131" s="1" t="str">
        <f>INDEX(FCF[MarkTo],MATCH(FCFdata[[#This Row],[FCFindex]],FCF[FCFindex]))</f>
        <v>9Rot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9Rot</v>
      </c>
      <c r="H132" s="1" t="str">
        <f>INDEX(FCF[MarkTo],MATCH(FCFdata[[#This Row],[FCFindex]],FCF[FCFindex]))</f>
        <v>10Ama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10Ama</v>
      </c>
      <c r="H133" s="1" t="str">
        <f>INDEX(FCF[MarkTo],MATCH(FCFdata[[#This Row],[FCFindex]],FCF[FCFindex]))</f>
        <v/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1D</v>
      </c>
      <c r="H134" s="1" t="str">
        <f>INDEX(FCF[MarkTo],MATCH(FCFdata[[#This Row],[FCFindex]],FCF[FCFindex]))</f>
        <v>(M.1)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(M.1)</v>
      </c>
      <c r="H135" s="1" t="str">
        <f>INDEX(FCF[MarkTo],MATCH(FCFdata[[#This Row],[FCFindex]],FCF[FCFindex]))</f>
        <v>2Oct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2Oct</v>
      </c>
      <c r="H136" s="1" t="str">
        <f>INDEX(FCF[MarkTo],MATCH(FCFdata[[#This Row],[FCFindex]],FCF[FCFindex]))</f>
        <v>3M2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3M2</v>
      </c>
      <c r="H137" s="1" t="str">
        <f>INDEX(FCF[MarkTo],MATCH(FCFdata[[#This Row],[FCFindex]],FCF[FCFindex]))</f>
        <v>M(c)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M(c)</v>
      </c>
      <c r="H138" s="1" t="str">
        <f>INDEX(FCF[MarkTo],MATCH(FCFdata[[#This Row],[FCFindex]],FCF[FCFindex]))</f>
        <v>4P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4P</v>
      </c>
      <c r="H139" s="1" t="str">
        <f>INDEX(FCF[MarkTo],MATCH(FCFdata[[#This Row],[FCFindex]],FCF[FCFindex]))</f>
        <v>5G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5G</v>
      </c>
      <c r="H140" s="1" t="str">
        <f>INDEX(FCF[MarkTo],MATCH(FCFdata[[#This Row],[FCFindex]],FCF[FCFindex]))</f>
        <v>6S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6S</v>
      </c>
      <c r="H141" s="1" t="str">
        <f>INDEX(FCF[MarkTo],MATCH(FCFdata[[#This Row],[FCFindex]],FCF[FCFindex]))</f>
        <v>7Gp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7Gp</v>
      </c>
      <c r="H142" s="1" t="str">
        <f>INDEX(FCF[MarkTo],MATCH(FCFdata[[#This Row],[FCFindex]],FCF[FCFindex]))</f>
        <v>8U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8U</v>
      </c>
      <c r="H143" s="1" t="str">
        <f>INDEX(FCF[MarkTo],MATCH(FCFdata[[#This Row],[FCFindex]],FCF[FCFindex]))</f>
        <v>9Rot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9Rot</v>
      </c>
      <c r="H144" s="1" t="str">
        <f>INDEX(FCF[MarkTo],MATCH(FCFdata[[#This Row],[FCFindex]],FCF[FCFindex]))</f>
        <v>10Ama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10Ama</v>
      </c>
      <c r="H145" s="1" t="str">
        <f>INDEX(FCF[MarkTo],MATCH(FCFdata[[#This Row],[FCFindex]],FCF[FCFindex]))</f>
        <v/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1D</v>
      </c>
      <c r="H146" s="1" t="str">
        <f>INDEX(FCF[MarkTo],MATCH(FCFdata[[#This Row],[FCFindex]],FCF[FCFindex]))</f>
        <v>(M.1)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(M.1)</v>
      </c>
      <c r="H147" s="1" t="str">
        <f>INDEX(FCF[MarkTo],MATCH(FCFdata[[#This Row],[FCFindex]],FCF[FCFindex]))</f>
        <v>2Oct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2Oct</v>
      </c>
      <c r="H148" s="1" t="str">
        <f>INDEX(FCF[MarkTo],MATCH(FCFdata[[#This Row],[FCFindex]],FCF[FCFindex]))</f>
        <v>3M2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3M2</v>
      </c>
      <c r="H149" s="1" t="str">
        <f>INDEX(FCF[MarkTo],MATCH(FCFdata[[#This Row],[FCFindex]],FCF[FCFindex]))</f>
        <v>M(c)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M(c)</v>
      </c>
      <c r="H150" s="1" t="str">
        <f>INDEX(FCF[MarkTo],MATCH(FCFdata[[#This Row],[FCFindex]],FCF[FCFindex]))</f>
        <v>4P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4P</v>
      </c>
      <c r="H151" s="1" t="str">
        <f>INDEX(FCF[MarkTo],MATCH(FCFdata[[#This Row],[FCFindex]],FCF[FCFindex]))</f>
        <v>5G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5G</v>
      </c>
      <c r="H152" s="1" t="str">
        <f>INDEX(FCF[MarkTo],MATCH(FCFdata[[#This Row],[FCFindex]],FCF[FCFindex]))</f>
        <v>6S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6S</v>
      </c>
      <c r="H153" s="1" t="str">
        <f>INDEX(FCF[MarkTo],MATCH(FCFdata[[#This Row],[FCFindex]],FCF[FCFindex]))</f>
        <v>7Gp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7Gp</v>
      </c>
      <c r="H154" s="1" t="str">
        <f>INDEX(FCF[MarkTo],MATCH(FCFdata[[#This Row],[FCFindex]],FCF[FCFindex]))</f>
        <v>8U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8U</v>
      </c>
      <c r="H155" s="1" t="str">
        <f>INDEX(FCF[MarkTo],MATCH(FCFdata[[#This Row],[FCFindex]],FCF[FCFindex]))</f>
        <v>9Rot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9Rot</v>
      </c>
      <c r="H156" s="1" t="str">
        <f>INDEX(FCF[MarkTo],MATCH(FCFdata[[#This Row],[FCFindex]],FCF[FCFindex]))</f>
        <v>10Ama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10Ama</v>
      </c>
      <c r="H157" s="1" t="str">
        <f>INDEX(FCF[MarkTo],MATCH(FCFdata[[#This Row],[FCFindex]],FCF[FCFindex]))</f>
        <v/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(M.1)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(M.1)</v>
      </c>
      <c r="H159" s="1" t="str">
        <f>INDEX(FCF[MarkTo],MATCH(FCFdata[[#This Row],[FCFindex]],FCF[FCFindex]))</f>
        <v>2Oct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2Oct</v>
      </c>
      <c r="H160" s="1" t="str">
        <f>INDEX(FCF[MarkTo],MATCH(FCFdata[[#This Row],[FCFindex]],FCF[FCFindex]))</f>
        <v>3M2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3M2</v>
      </c>
      <c r="H161" s="1" t="str">
        <f>INDEX(FCF[MarkTo],MATCH(FCFdata[[#This Row],[FCFindex]],FCF[FCFindex]))</f>
        <v>M(c)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M(c)</v>
      </c>
      <c r="H162" s="1" t="str">
        <f>INDEX(FCF[MarkTo],MATCH(FCFdata[[#This Row],[FCFindex]],FCF[FCFindex]))</f>
        <v>4P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4P</v>
      </c>
      <c r="H163" s="1" t="str">
        <f>INDEX(FCF[MarkTo],MATCH(FCFdata[[#This Row],[FCFindex]],FCF[FCFindex]))</f>
        <v>5G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5G</v>
      </c>
      <c r="H164" s="1" t="str">
        <f>INDEX(FCF[MarkTo],MATCH(FCFdata[[#This Row],[FCFindex]],FCF[FCFindex]))</f>
        <v>6S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6S</v>
      </c>
      <c r="H165" s="1" t="str">
        <f>INDEX(FCF[MarkTo],MATCH(FCFdata[[#This Row],[FCFindex]],FCF[FCFindex]))</f>
        <v>7Gp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7Gp</v>
      </c>
      <c r="H166" s="1" t="str">
        <f>INDEX(FCF[MarkTo],MATCH(FCFdata[[#This Row],[FCFindex]],FCF[FCFindex]))</f>
        <v>8U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8U</v>
      </c>
      <c r="H167" s="1" t="str">
        <f>INDEX(FCF[MarkTo],MATCH(FCFdata[[#This Row],[FCFindex]],FCF[FCFindex]))</f>
        <v>9Rot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9Rot</v>
      </c>
      <c r="H168" s="1" t="str">
        <f>INDEX(FCF[MarkTo],MATCH(FCFdata[[#This Row],[FCFindex]],FCF[FCFindex]))</f>
        <v>10Ama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10Ama</v>
      </c>
      <c r="H169" s="1" t="str">
        <f>INDEX(FCF[MarkTo],MATCH(FCFdata[[#This Row],[FCFindex]],FCF[FCFindex]))</f>
        <v/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</v>
      </c>
      <c r="H170" s="1" t="str">
        <f>INDEX(FCF[MarkTo],MATCH(FCFdata[[#This Row],[FCFindex]],FCF[FCFindex]))</f>
        <v>(M.1)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(M.1)</v>
      </c>
      <c r="H171" s="1" t="str">
        <f>INDEX(FCF[MarkTo],MATCH(FCFdata[[#This Row],[FCFindex]],FCF[FCFindex]))</f>
        <v>2Oct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2Oct</v>
      </c>
      <c r="H172" s="1" t="str">
        <f>INDEX(FCF[MarkTo],MATCH(FCFdata[[#This Row],[FCFindex]],FCF[FCFindex]))</f>
        <v>3M2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3M2</v>
      </c>
      <c r="H173" s="1" t="str">
        <f>INDEX(FCF[MarkTo],MATCH(FCFdata[[#This Row],[FCFindex]],FCF[FCFindex]))</f>
        <v>M(c)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M(c)</v>
      </c>
      <c r="H174" s="1" t="str">
        <f>INDEX(FCF[MarkTo],MATCH(FCFdata[[#This Row],[FCFindex]],FCF[FCFindex]))</f>
        <v>4P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4P</v>
      </c>
      <c r="H175" s="1" t="str">
        <f>INDEX(FCF[MarkTo],MATCH(FCFdata[[#This Row],[FCFindex]],FCF[FCFindex]))</f>
        <v>5G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5G</v>
      </c>
      <c r="H176" s="1" t="str">
        <f>INDEX(FCF[MarkTo],MATCH(FCFdata[[#This Row],[FCFindex]],FCF[FCFindex]))</f>
        <v>6S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6S</v>
      </c>
      <c r="H177" s="1" t="str">
        <f>INDEX(FCF[MarkTo],MATCH(FCFdata[[#This Row],[FCFindex]],FCF[FCFindex]))</f>
        <v>7Gp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7Gp</v>
      </c>
      <c r="H178" s="1" t="str">
        <f>INDEX(FCF[MarkTo],MATCH(FCFdata[[#This Row],[FCFindex]],FCF[FCFindex]))</f>
        <v>8U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8U</v>
      </c>
      <c r="H179" s="1" t="str">
        <f>INDEX(FCF[MarkTo],MATCH(FCFdata[[#This Row],[FCFindex]],FCF[FCFindex]))</f>
        <v>9Rot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9Rot</v>
      </c>
      <c r="H180" s="1" t="str">
        <f>INDEX(FCF[MarkTo],MATCH(FCFdata[[#This Row],[FCFindex]],FCF[FCFindex]))</f>
        <v>10Ama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10Ama</v>
      </c>
      <c r="H181" s="1" t="str">
        <f>INDEX(FCF[MarkTo],MATCH(FCFdata[[#This Row],[FCFindex]],FCF[FCFindex]))</f>
        <v/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1D</v>
      </c>
      <c r="H182" s="1" t="str">
        <f>INDEX(FCF[MarkTo],MATCH(FCFdata[[#This Row],[FCFindex]],FCF[FCFindex]))</f>
        <v>(M.1)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(M.1)</v>
      </c>
      <c r="H183" s="1" t="str">
        <f>INDEX(FCF[MarkTo],MATCH(FCFdata[[#This Row],[FCFindex]],FCF[FCFindex]))</f>
        <v>2Oct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2Oct</v>
      </c>
      <c r="H184" s="1" t="str">
        <f>INDEX(FCF[MarkTo],MATCH(FCFdata[[#This Row],[FCFindex]],FCF[FCFindex]))</f>
        <v>3M2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3M2</v>
      </c>
      <c r="H185" s="1" t="str">
        <f>INDEX(FCF[MarkTo],MATCH(FCFdata[[#This Row],[FCFindex]],FCF[FCFindex]))</f>
        <v>M(c)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M(c)</v>
      </c>
      <c r="H186" s="1" t="str">
        <f>INDEX(FCF[MarkTo],MATCH(FCFdata[[#This Row],[FCFindex]],FCF[FCFindex]))</f>
        <v>4P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4P</v>
      </c>
      <c r="H187" s="1" t="str">
        <f>INDEX(FCF[MarkTo],MATCH(FCFdata[[#This Row],[FCFindex]],FCF[FCFindex]))</f>
        <v>5G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5G</v>
      </c>
      <c r="H188" s="1" t="str">
        <f>INDEX(FCF[MarkTo],MATCH(FCFdata[[#This Row],[FCFindex]],FCF[FCFindex]))</f>
        <v>6S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6S</v>
      </c>
      <c r="H189" s="1" t="str">
        <f>INDEX(FCF[MarkTo],MATCH(FCFdata[[#This Row],[FCFindex]],FCF[FCFindex]))</f>
        <v>7Gp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7Gp</v>
      </c>
      <c r="H190" s="1" t="str">
        <f>INDEX(FCF[MarkTo],MATCH(FCFdata[[#This Row],[FCFindex]],FCF[FCFindex]))</f>
        <v>8U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8U</v>
      </c>
      <c r="H191" s="1" t="str">
        <f>INDEX(FCF[MarkTo],MATCH(FCFdata[[#This Row],[FCFindex]],FCF[FCFindex]))</f>
        <v>9Rot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9Rot</v>
      </c>
      <c r="H192" s="1" t="str">
        <f>INDEX(FCF[MarkTo],MATCH(FCFdata[[#This Row],[FCFindex]],FCF[FCFindex]))</f>
        <v>10Ama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10Ama</v>
      </c>
      <c r="H193" s="1" t="str">
        <f>INDEX(FCF[MarkTo],MATCH(FCFdata[[#This Row],[FCFindex]],FCF[FCFindex]))</f>
        <v/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1D</v>
      </c>
      <c r="H194" s="1" t="str">
        <f>INDEX(FCF[MarkTo],MATCH(FCFdata[[#This Row],[FCFindex]],FCF[FCFindex]))</f>
        <v>(M.1)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(M.1)</v>
      </c>
      <c r="H195" s="1" t="str">
        <f>INDEX(FCF[MarkTo],MATCH(FCFdata[[#This Row],[FCFindex]],FCF[FCFindex]))</f>
        <v>2Oct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2Oct</v>
      </c>
      <c r="H196" s="1" t="str">
        <f>INDEX(FCF[MarkTo],MATCH(FCFdata[[#This Row],[FCFindex]],FCF[FCFindex]))</f>
        <v>3M2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3M2</v>
      </c>
      <c r="H197" s="1" t="str">
        <f>INDEX(FCF[MarkTo],MATCH(FCFdata[[#This Row],[FCFindex]],FCF[FCFindex]))</f>
        <v>M(c)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M(c)</v>
      </c>
      <c r="H198" s="1" t="str">
        <f>INDEX(FCF[MarkTo],MATCH(FCFdata[[#This Row],[FCFindex]],FCF[FCFindex]))</f>
        <v>4P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4P</v>
      </c>
      <c r="H199" s="1" t="str">
        <f>INDEX(FCF[MarkTo],MATCH(FCFdata[[#This Row],[FCFindex]],FCF[FCFindex]))</f>
        <v>5G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5G</v>
      </c>
      <c r="H200" s="1" t="str">
        <f>INDEX(FCF[MarkTo],MATCH(FCFdata[[#This Row],[FCFindex]],FCF[FCFindex]))</f>
        <v>6S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6S</v>
      </c>
      <c r="H201" s="1" t="str">
        <f>INDEX(FCF[MarkTo],MATCH(FCFdata[[#This Row],[FCFindex]],FCF[FCFindex]))</f>
        <v>7Gp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7Gp</v>
      </c>
      <c r="H202" s="1" t="str">
        <f>INDEX(FCF[MarkTo],MATCH(FCFdata[[#This Row],[FCFindex]],FCF[FCFindex]))</f>
        <v>8U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8U</v>
      </c>
      <c r="H203" s="1" t="str">
        <f>INDEX(FCF[MarkTo],MATCH(FCFdata[[#This Row],[FCFindex]],FCF[FCFindex]))</f>
        <v>9Rot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9Rot</v>
      </c>
      <c r="H204" s="1" t="str">
        <f>INDEX(FCF[MarkTo],MATCH(FCFdata[[#This Row],[FCFindex]],FCF[FCFindex]))</f>
        <v>10Ama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10Ama</v>
      </c>
      <c r="H205" s="1" t="str">
        <f>INDEX(FCF[MarkTo],MATCH(FCFdata[[#This Row],[FCFindex]],FCF[FCFindex]))</f>
        <v/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1D</v>
      </c>
      <c r="H206" s="1" t="str">
        <f>INDEX(FCF[MarkTo],MATCH(FCFdata[[#This Row],[FCFindex]],FCF[FCFindex]))</f>
        <v>(M.1)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(M.1)</v>
      </c>
      <c r="H207" s="1" t="str">
        <f>INDEX(FCF[MarkTo],MATCH(FCFdata[[#This Row],[FCFindex]],FCF[FCFindex]))</f>
        <v>2Oct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2Oct</v>
      </c>
      <c r="H208" s="1" t="str">
        <f>INDEX(FCF[MarkTo],MATCH(FCFdata[[#This Row],[FCFindex]],FCF[FCFindex]))</f>
        <v>3M2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3M2</v>
      </c>
      <c r="H209" s="1" t="str">
        <f>INDEX(FCF[MarkTo],MATCH(FCFdata[[#This Row],[FCFindex]],FCF[FCFindex]))</f>
        <v>M(c)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M(c)</v>
      </c>
      <c r="H210" s="1" t="str">
        <f>INDEX(FCF[MarkTo],MATCH(FCFdata[[#This Row],[FCFindex]],FCF[FCFindex]))</f>
        <v>4P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4P</v>
      </c>
      <c r="H211" s="1" t="str">
        <f>INDEX(FCF[MarkTo],MATCH(FCFdata[[#This Row],[FCFindex]],FCF[FCFindex]))</f>
        <v>5G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5G</v>
      </c>
      <c r="H212" s="1" t="str">
        <f>INDEX(FCF[MarkTo],MATCH(FCFdata[[#This Row],[FCFindex]],FCF[FCFindex]))</f>
        <v>6S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6S</v>
      </c>
      <c r="H213" s="1" t="str">
        <f>INDEX(FCF[MarkTo],MATCH(FCFdata[[#This Row],[FCFindex]],FCF[FCFindex]))</f>
        <v>7Gp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7Gp</v>
      </c>
      <c r="H214" s="1" t="str">
        <f>INDEX(FCF[MarkTo],MATCH(FCFdata[[#This Row],[FCFindex]],FCF[FCFindex]))</f>
        <v>8U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8U</v>
      </c>
      <c r="H215" s="1" t="str">
        <f>INDEX(FCF[MarkTo],MATCH(FCFdata[[#This Row],[FCFindex]],FCF[FCFindex]))</f>
        <v>9Rot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9Rot</v>
      </c>
      <c r="H216" s="1" t="str">
        <f>INDEX(FCF[MarkTo],MATCH(FCFdata[[#This Row],[FCFindex]],FCF[FCFindex]))</f>
        <v>10Ama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10Ama</v>
      </c>
      <c r="H217" s="1" t="str">
        <f>INDEX(FCF[MarkTo],MATCH(FCFdata[[#This Row],[FCFindex]],FCF[FCFindex]))</f>
        <v/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1D</v>
      </c>
      <c r="H218" s="1" t="str">
        <f>INDEX(FCF[MarkTo],MATCH(FCFdata[[#This Row],[FCFindex]],FCF[FCFindex]))</f>
        <v>(M.1)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(M.1)</v>
      </c>
      <c r="H219" s="1" t="str">
        <f>INDEX(FCF[MarkTo],MATCH(FCFdata[[#This Row],[FCFindex]],FCF[FCFindex]))</f>
        <v>2Oct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2Oct</v>
      </c>
      <c r="H220" s="1" t="str">
        <f>INDEX(FCF[MarkTo],MATCH(FCFdata[[#This Row],[FCFindex]],FCF[FCFindex]))</f>
        <v>3M2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3M2</v>
      </c>
      <c r="H221" s="1" t="str">
        <f>INDEX(FCF[MarkTo],MATCH(FCFdata[[#This Row],[FCFindex]],FCF[FCFindex]))</f>
        <v>M(c)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M(c)</v>
      </c>
      <c r="H222" s="1" t="str">
        <f>INDEX(FCF[MarkTo],MATCH(FCFdata[[#This Row],[FCFindex]],FCF[FCFindex]))</f>
        <v>4P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4P</v>
      </c>
      <c r="H223" s="1" t="str">
        <f>INDEX(FCF[MarkTo],MATCH(FCFdata[[#This Row],[FCFindex]],FCF[FCFindex]))</f>
        <v>5G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5G</v>
      </c>
      <c r="H224" s="1" t="str">
        <f>INDEX(FCF[MarkTo],MATCH(FCFdata[[#This Row],[FCFindex]],FCF[FCFindex]))</f>
        <v>6S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6S</v>
      </c>
      <c r="H225" s="1" t="str">
        <f>INDEX(FCF[MarkTo],MATCH(FCFdata[[#This Row],[FCFindex]],FCF[FCFindex]))</f>
        <v>7Gp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7Gp</v>
      </c>
      <c r="H226" s="1" t="str">
        <f>INDEX(FCF[MarkTo],MATCH(FCFdata[[#This Row],[FCFindex]],FCF[FCFindex]))</f>
        <v>8U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8U</v>
      </c>
      <c r="H227" s="1" t="str">
        <f>INDEX(FCF[MarkTo],MATCH(FCFdata[[#This Row],[FCFindex]],FCF[FCFindex]))</f>
        <v>9Rot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9Rot</v>
      </c>
      <c r="H228" s="1" t="str">
        <f>INDEX(FCF[MarkTo],MATCH(FCFdata[[#This Row],[FCFindex]],FCF[FCFindex]))</f>
        <v>10Ama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10Ama</v>
      </c>
      <c r="H229" s="1" t="str">
        <f>INDEX(FCF[MarkTo],MATCH(FCFdata[[#This Row],[FCFindex]],FCF[FCFindex]))</f>
        <v/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1D</v>
      </c>
      <c r="H230" s="1" t="str">
        <f>INDEX(FCF[MarkTo],MATCH(FCFdata[[#This Row],[FCFindex]],FCF[FCFindex]))</f>
        <v>(M.1)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(M.1)</v>
      </c>
      <c r="H231" s="1" t="str">
        <f>INDEX(FCF[MarkTo],MATCH(FCFdata[[#This Row],[FCFindex]],FCF[FCFindex]))</f>
        <v>2Oct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2Oct</v>
      </c>
      <c r="H232" s="1" t="str">
        <f>INDEX(FCF[MarkTo],MATCH(FCFdata[[#This Row],[FCFindex]],FCF[FCFindex]))</f>
        <v>3M2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3M2</v>
      </c>
      <c r="H233" s="1" t="str">
        <f>INDEX(FCF[MarkTo],MATCH(FCFdata[[#This Row],[FCFindex]],FCF[FCFindex]))</f>
        <v>M(c)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M(c)</v>
      </c>
      <c r="H234" s="1" t="str">
        <f>INDEX(FCF[MarkTo],MATCH(FCFdata[[#This Row],[FCFindex]],FCF[FCFindex]))</f>
        <v>4P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4P</v>
      </c>
      <c r="H235" s="1" t="str">
        <f>INDEX(FCF[MarkTo],MATCH(FCFdata[[#This Row],[FCFindex]],FCF[FCFindex]))</f>
        <v>5G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5G</v>
      </c>
      <c r="H236" s="1" t="str">
        <f>INDEX(FCF[MarkTo],MATCH(FCFdata[[#This Row],[FCFindex]],FCF[FCFindex]))</f>
        <v>6S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6S</v>
      </c>
      <c r="H237" s="1" t="str">
        <f>INDEX(FCF[MarkTo],MATCH(FCFdata[[#This Row],[FCFindex]],FCF[FCFindex]))</f>
        <v>7Gp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7Gp</v>
      </c>
      <c r="H238" s="1" t="str">
        <f>INDEX(FCF[MarkTo],MATCH(FCFdata[[#This Row],[FCFindex]],FCF[FCFindex]))</f>
        <v>8U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8U</v>
      </c>
      <c r="H239" s="1" t="str">
        <f>INDEX(FCF[MarkTo],MATCH(FCFdata[[#This Row],[FCFindex]],FCF[FCFindex]))</f>
        <v>9Rot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9Rot</v>
      </c>
      <c r="H240" s="1" t="str">
        <f>INDEX(FCF[MarkTo],MATCH(FCFdata[[#This Row],[FCFindex]],FCF[FCFindex]))</f>
        <v>10Ama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10Ama</v>
      </c>
      <c r="H241" s="1" t="str">
        <f>INDEX(FCF[MarkTo],MATCH(FCFdata[[#This Row],[FCFindex]],FCF[FCFindex]))</f>
        <v/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1D</v>
      </c>
      <c r="H242" s="1" t="str">
        <f>INDEX(FCF[MarkTo],MATCH(FCFdata[[#This Row],[FCFindex]],FCF[FCFindex]))</f>
        <v>(M.1)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(M.1)</v>
      </c>
      <c r="H243" s="1" t="str">
        <f>INDEX(FCF[MarkTo],MATCH(FCFdata[[#This Row],[FCFindex]],FCF[FCFindex]))</f>
        <v>2Oct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2Oct</v>
      </c>
      <c r="H244" s="1" t="str">
        <f>INDEX(FCF[MarkTo],MATCH(FCFdata[[#This Row],[FCFindex]],FCF[FCFindex]))</f>
        <v>3M2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3M2</v>
      </c>
      <c r="H245" s="1" t="str">
        <f>INDEX(FCF[MarkTo],MATCH(FCFdata[[#This Row],[FCFindex]],FCF[FCFindex]))</f>
        <v>M(c)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M(c)</v>
      </c>
      <c r="H246" s="1" t="str">
        <f>INDEX(FCF[MarkTo],MATCH(FCFdata[[#This Row],[FCFindex]],FCF[FCFindex]))</f>
        <v>4P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4P</v>
      </c>
      <c r="H247" s="1" t="str">
        <f>INDEX(FCF[MarkTo],MATCH(FCFdata[[#This Row],[FCFindex]],FCF[FCFindex]))</f>
        <v>5G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5G</v>
      </c>
      <c r="H248" s="1" t="str">
        <f>INDEX(FCF[MarkTo],MATCH(FCFdata[[#This Row],[FCFindex]],FCF[FCFindex]))</f>
        <v>6S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6S</v>
      </c>
      <c r="H249" s="1" t="str">
        <f>INDEX(FCF[MarkTo],MATCH(FCFdata[[#This Row],[FCFindex]],FCF[FCFindex]))</f>
        <v>7Gp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7Gp</v>
      </c>
      <c r="H250" s="1" t="str">
        <f>INDEX(FCF[MarkTo],MATCH(FCFdata[[#This Row],[FCFindex]],FCF[FCFindex]))</f>
        <v>8U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8U</v>
      </c>
      <c r="H251" s="1" t="str">
        <f>INDEX(FCF[MarkTo],MATCH(FCFdata[[#This Row],[FCFindex]],FCF[FCFindex]))</f>
        <v>9Rot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9Rot</v>
      </c>
      <c r="H252" s="1" t="str">
        <f>INDEX(FCF[MarkTo],MATCH(FCFdata[[#This Row],[FCFindex]],FCF[FCFindex]))</f>
        <v>10Ama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10Ama</v>
      </c>
      <c r="H253" s="1" t="str">
        <f>INDEX(FCF[MarkTo],MATCH(FCFdata[[#This Row],[FCFindex]],FCF[FCFindex]))</f>
        <v/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</v>
      </c>
      <c r="H254" s="1" t="str">
        <f>INDEX(FCF[MarkTo],MATCH(FCFdata[[#This Row],[FCFindex]],FCF[FCFindex]))</f>
        <v>(M.1)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(M.1)</v>
      </c>
      <c r="H255" s="1" t="str">
        <f>INDEX(FCF[MarkTo],MATCH(FCFdata[[#This Row],[FCFindex]],FCF[FCFindex]))</f>
        <v>2Oct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2Oct</v>
      </c>
      <c r="H256" s="1" t="str">
        <f>INDEX(FCF[MarkTo],MATCH(FCFdata[[#This Row],[FCFindex]],FCF[FCFindex]))</f>
        <v>3M2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3M2</v>
      </c>
      <c r="H257" s="1" t="str">
        <f>INDEX(FCF[MarkTo],MATCH(FCFdata[[#This Row],[FCFindex]],FCF[FCFindex]))</f>
        <v>M(c)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M(c)</v>
      </c>
      <c r="H258" s="1" t="str">
        <f>INDEX(FCF[MarkTo],MATCH(FCFdata[[#This Row],[FCFindex]],FCF[FCFindex]))</f>
        <v>4P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4P</v>
      </c>
      <c r="H259" s="1" t="str">
        <f>INDEX(FCF[MarkTo],MATCH(FCFdata[[#This Row],[FCFindex]],FCF[FCFindex]))</f>
        <v>5G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5G</v>
      </c>
      <c r="H260" s="1" t="str">
        <f>INDEX(FCF[MarkTo],MATCH(FCFdata[[#This Row],[FCFindex]],FCF[FCFindex]))</f>
        <v>6S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6S</v>
      </c>
      <c r="H261" s="1" t="str">
        <f>INDEX(FCF[MarkTo],MATCH(FCFdata[[#This Row],[FCFindex]],FCF[FCFindex]))</f>
        <v>7Gp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7Gp</v>
      </c>
      <c r="H262" s="1" t="str">
        <f>INDEX(FCF[MarkTo],MATCH(FCFdata[[#This Row],[FCFindex]],FCF[FCFindex]))</f>
        <v>8U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8U</v>
      </c>
      <c r="H263" s="1" t="str">
        <f>INDEX(FCF[MarkTo],MATCH(FCFdata[[#This Row],[FCFindex]],FCF[FCFindex]))</f>
        <v>9Rot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9Rot</v>
      </c>
      <c r="H264" s="1" t="str">
        <f>INDEX(FCF[MarkTo],MATCH(FCFdata[[#This Row],[FCFindex]],FCF[FCFindex]))</f>
        <v>10Ama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10Ama</v>
      </c>
      <c r="H265" s="1" t="str">
        <f>INDEX(FCF[MarkTo],MATCH(FCFdata[[#This Row],[FCFindex]],FCF[FCFindex]))</f>
        <v/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1D</v>
      </c>
      <c r="H266" s="1" t="str">
        <f>INDEX(FCF[MarkTo],MATCH(FCFdata[[#This Row],[FCFindex]],FCF[FCFindex]))</f>
        <v>(M.1)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(M.1)</v>
      </c>
      <c r="H267" s="1" t="str">
        <f>INDEX(FCF[MarkTo],MATCH(FCFdata[[#This Row],[FCFindex]],FCF[FCFindex]))</f>
        <v>2Oct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2Oct</v>
      </c>
      <c r="H268" s="1" t="str">
        <f>INDEX(FCF[MarkTo],MATCH(FCFdata[[#This Row],[FCFindex]],FCF[FCFindex]))</f>
        <v>3M2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3M2</v>
      </c>
      <c r="H269" s="1" t="str">
        <f>INDEX(FCF[MarkTo],MATCH(FCFdata[[#This Row],[FCFindex]],FCF[FCFindex]))</f>
        <v>M(c)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M(c)</v>
      </c>
      <c r="H270" s="1" t="str">
        <f>INDEX(FCF[MarkTo],MATCH(FCFdata[[#This Row],[FCFindex]],FCF[FCFindex]))</f>
        <v>4P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4P</v>
      </c>
      <c r="H271" s="1" t="str">
        <f>INDEX(FCF[MarkTo],MATCH(FCFdata[[#This Row],[FCFindex]],FCF[FCFindex]))</f>
        <v>5G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5G</v>
      </c>
      <c r="H272" s="1" t="str">
        <f>INDEX(FCF[MarkTo],MATCH(FCFdata[[#This Row],[FCFindex]],FCF[FCFindex]))</f>
        <v>6S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6S</v>
      </c>
      <c r="H273" s="1" t="str">
        <f>INDEX(FCF[MarkTo],MATCH(FCFdata[[#This Row],[FCFindex]],FCF[FCFindex]))</f>
        <v>7Gp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7Gp</v>
      </c>
      <c r="H274" s="1" t="str">
        <f>INDEX(FCF[MarkTo],MATCH(FCFdata[[#This Row],[FCFindex]],FCF[FCFindex]))</f>
        <v>8U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8U</v>
      </c>
      <c r="H275" s="1" t="str">
        <f>INDEX(FCF[MarkTo],MATCH(FCFdata[[#This Row],[FCFindex]],FCF[FCFindex]))</f>
        <v>9Rot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9Rot</v>
      </c>
      <c r="H276" s="1" t="str">
        <f>INDEX(FCF[MarkTo],MATCH(FCFdata[[#This Row],[FCFindex]],FCF[FCFindex]))</f>
        <v>10Ama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10Ama</v>
      </c>
      <c r="H277" s="1" t="str">
        <f>INDEX(FCF[MarkTo],MATCH(FCFdata[[#This Row],[FCFindex]],FCF[FCFindex]))</f>
        <v/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1D</v>
      </c>
      <c r="H278" s="1" t="str">
        <f>INDEX(FCF[MarkTo],MATCH(FCFdata[[#This Row],[FCFindex]],FCF[FCFindex]))</f>
        <v>(M.1)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(M.1)</v>
      </c>
      <c r="H279" s="1" t="str">
        <f>INDEX(FCF[MarkTo],MATCH(FCFdata[[#This Row],[FCFindex]],FCF[FCFindex]))</f>
        <v>2Oct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2Oct</v>
      </c>
      <c r="H280" s="1" t="str">
        <f>INDEX(FCF[MarkTo],MATCH(FCFdata[[#This Row],[FCFindex]],FCF[FCFindex]))</f>
        <v>3M2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3M2</v>
      </c>
      <c r="H281" s="1" t="str">
        <f>INDEX(FCF[MarkTo],MATCH(FCFdata[[#This Row],[FCFindex]],FCF[FCFindex]))</f>
        <v>M(c)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M(c)</v>
      </c>
      <c r="H282" s="1" t="str">
        <f>INDEX(FCF[MarkTo],MATCH(FCFdata[[#This Row],[FCFindex]],FCF[FCFindex]))</f>
        <v>4P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4P</v>
      </c>
      <c r="H283" s="1" t="str">
        <f>INDEX(FCF[MarkTo],MATCH(FCFdata[[#This Row],[FCFindex]],FCF[FCFindex]))</f>
        <v>5G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5G</v>
      </c>
      <c r="H284" s="1" t="str">
        <f>INDEX(FCF[MarkTo],MATCH(FCFdata[[#This Row],[FCFindex]],FCF[FCFindex]))</f>
        <v>6S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6S</v>
      </c>
      <c r="H285" s="1" t="str">
        <f>INDEX(FCF[MarkTo],MATCH(FCFdata[[#This Row],[FCFindex]],FCF[FCFindex]))</f>
        <v>7Gp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7Gp</v>
      </c>
      <c r="H286" s="1" t="str">
        <f>INDEX(FCF[MarkTo],MATCH(FCFdata[[#This Row],[FCFindex]],FCF[FCFindex]))</f>
        <v>8U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8U</v>
      </c>
      <c r="H287" s="1" t="str">
        <f>INDEX(FCF[MarkTo],MATCH(FCFdata[[#This Row],[FCFindex]],FCF[FCFindex]))</f>
        <v>9Rot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9Rot</v>
      </c>
      <c r="H288" s="1" t="str">
        <f>INDEX(FCF[MarkTo],MATCH(FCFdata[[#This Row],[FCFindex]],FCF[FCFindex]))</f>
        <v>10Ama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10Ama</v>
      </c>
      <c r="H289" s="1" t="str">
        <f>INDEX(FCF[MarkTo],MATCH(FCFdata[[#This Row],[FCFindex]],FCF[FCFindex]))</f>
        <v/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1D</v>
      </c>
      <c r="H290" s="1" t="str">
        <f>INDEX(FCF[MarkTo],MATCH(FCFdata[[#This Row],[FCFindex]],FCF[FCFindex]))</f>
        <v>(M.1)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(M.1)</v>
      </c>
      <c r="H291" s="1" t="str">
        <f>INDEX(FCF[MarkTo],MATCH(FCFdata[[#This Row],[FCFindex]],FCF[FCFindex]))</f>
        <v>2Oct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2Oct</v>
      </c>
      <c r="H292" s="1" t="str">
        <f>INDEX(FCF[MarkTo],MATCH(FCFdata[[#This Row],[FCFindex]],FCF[FCFindex]))</f>
        <v>3M2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3M2</v>
      </c>
      <c r="H293" s="1" t="str">
        <f>INDEX(FCF[MarkTo],MATCH(FCFdata[[#This Row],[FCFindex]],FCF[FCFindex]))</f>
        <v>M(c)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M(c)</v>
      </c>
      <c r="H294" s="1" t="str">
        <f>INDEX(FCF[MarkTo],MATCH(FCFdata[[#This Row],[FCFindex]],FCF[FCFindex]))</f>
        <v>4P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4P</v>
      </c>
      <c r="H295" s="1" t="str">
        <f>INDEX(FCF[MarkTo],MATCH(FCFdata[[#This Row],[FCFindex]],FCF[FCFindex]))</f>
        <v>5G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5G</v>
      </c>
      <c r="H296" s="1" t="str">
        <f>INDEX(FCF[MarkTo],MATCH(FCFdata[[#This Row],[FCFindex]],FCF[FCFindex]))</f>
        <v>6S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6S</v>
      </c>
      <c r="H297" s="1" t="str">
        <f>INDEX(FCF[MarkTo],MATCH(FCFdata[[#This Row],[FCFindex]],FCF[FCFindex]))</f>
        <v>7Gp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7Gp</v>
      </c>
      <c r="H298" s="1" t="str">
        <f>INDEX(FCF[MarkTo],MATCH(FCFdata[[#This Row],[FCFindex]],FCF[FCFindex]))</f>
        <v>8U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8U</v>
      </c>
      <c r="H299" s="1" t="str">
        <f>INDEX(FCF[MarkTo],MATCH(FCFdata[[#This Row],[FCFindex]],FCF[FCFindex]))</f>
        <v>9Rot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9Rot</v>
      </c>
      <c r="H300" s="1" t="str">
        <f>INDEX(FCF[MarkTo],MATCH(FCFdata[[#This Row],[FCFindex]],FCF[FCFindex]))</f>
        <v>10Ama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10Ama</v>
      </c>
      <c r="H301" s="1" t="str">
        <f>INDEX(FCF[MarkTo],MATCH(FCFdata[[#This Row],[FCFindex]],FCF[FCFindex]))</f>
        <v/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1D</v>
      </c>
      <c r="H302" s="1" t="str">
        <f>INDEX(FCF[MarkTo],MATCH(FCFdata[[#This Row],[FCFindex]],FCF[FCFindex]))</f>
        <v>(M.1)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(M.1)</v>
      </c>
      <c r="H303" s="1" t="str">
        <f>INDEX(FCF[MarkTo],MATCH(FCFdata[[#This Row],[FCFindex]],FCF[FCFindex]))</f>
        <v>2Oct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2Oct</v>
      </c>
      <c r="H304" s="1" t="str">
        <f>INDEX(FCF[MarkTo],MATCH(FCFdata[[#This Row],[FCFindex]],FCF[FCFindex]))</f>
        <v>3M2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3M2</v>
      </c>
      <c r="H305" s="1" t="str">
        <f>INDEX(FCF[MarkTo],MATCH(FCFdata[[#This Row],[FCFindex]],FCF[FCFindex]))</f>
        <v>M(c)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M(c)</v>
      </c>
      <c r="H306" s="1" t="str">
        <f>INDEX(FCF[MarkTo],MATCH(FCFdata[[#This Row],[FCFindex]],FCF[FCFindex]))</f>
        <v>4P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4P</v>
      </c>
      <c r="H307" s="1" t="str">
        <f>INDEX(FCF[MarkTo],MATCH(FCFdata[[#This Row],[FCFindex]],FCF[FCFindex]))</f>
        <v>5G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5G</v>
      </c>
      <c r="H308" s="1" t="str">
        <f>INDEX(FCF[MarkTo],MATCH(FCFdata[[#This Row],[FCFindex]],FCF[FCFindex]))</f>
        <v>6S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6S</v>
      </c>
      <c r="H309" s="1" t="str">
        <f>INDEX(FCF[MarkTo],MATCH(FCFdata[[#This Row],[FCFindex]],FCF[FCFindex]))</f>
        <v>7Gp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7Gp</v>
      </c>
      <c r="H310" s="1" t="str">
        <f>INDEX(FCF[MarkTo],MATCH(FCFdata[[#This Row],[FCFindex]],FCF[FCFindex]))</f>
        <v>8U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8U</v>
      </c>
      <c r="H311" s="1" t="str">
        <f>INDEX(FCF[MarkTo],MATCH(FCFdata[[#This Row],[FCFindex]],FCF[FCFindex]))</f>
        <v>9Rot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9Rot</v>
      </c>
      <c r="H312" s="1" t="str">
        <f>INDEX(FCF[MarkTo],MATCH(FCFdata[[#This Row],[FCFindex]],FCF[FCFindex]))</f>
        <v>10Ama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10Ama</v>
      </c>
      <c r="H313" s="1" t="str">
        <f>INDEX(FCF[MarkTo],MATCH(FCFdata[[#This Row],[FCFindex]],FCF[FCFindex]))</f>
        <v/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(M.1)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(M.1)</v>
      </c>
      <c r="H315" s="1" t="str">
        <f>INDEX(FCF[MarkTo],MATCH(FCFdata[[#This Row],[FCFindex]],FCF[FCFindex]))</f>
        <v>2Oct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2Oct</v>
      </c>
      <c r="H316" s="1" t="str">
        <f>INDEX(FCF[MarkTo],MATCH(FCFdata[[#This Row],[FCFindex]],FCF[FCFindex]))</f>
        <v>3M2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3M2</v>
      </c>
      <c r="H317" s="1" t="str">
        <f>INDEX(FCF[MarkTo],MATCH(FCFdata[[#This Row],[FCFindex]],FCF[FCFindex]))</f>
        <v>M(c)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M(c)</v>
      </c>
      <c r="H318" s="1" t="str">
        <f>INDEX(FCF[MarkTo],MATCH(FCFdata[[#This Row],[FCFindex]],FCF[FCFindex]))</f>
        <v>4P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4P</v>
      </c>
      <c r="H319" s="1" t="str">
        <f>INDEX(FCF[MarkTo],MATCH(FCFdata[[#This Row],[FCFindex]],FCF[FCFindex]))</f>
        <v>5G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5G</v>
      </c>
      <c r="H320" s="1" t="str">
        <f>INDEX(FCF[MarkTo],MATCH(FCFdata[[#This Row],[FCFindex]],FCF[FCFindex]))</f>
        <v>6S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6S</v>
      </c>
      <c r="H321" s="1" t="str">
        <f>INDEX(FCF[MarkTo],MATCH(FCFdata[[#This Row],[FCFindex]],FCF[FCFindex]))</f>
        <v>7Gp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7Gp</v>
      </c>
      <c r="H322" s="1" t="str">
        <f>INDEX(FCF[MarkTo],MATCH(FCFdata[[#This Row],[FCFindex]],FCF[FCFindex]))</f>
        <v>8U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8U</v>
      </c>
      <c r="H323" s="1" t="str">
        <f>INDEX(FCF[MarkTo],MATCH(FCFdata[[#This Row],[FCFindex]],FCF[FCFindex]))</f>
        <v>9Rot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9Rot</v>
      </c>
      <c r="H324" s="1" t="str">
        <f>INDEX(FCF[MarkTo],MATCH(FCFdata[[#This Row],[FCFindex]],FCF[FCFindex]))</f>
        <v>10Ama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10Ama</v>
      </c>
      <c r="H325" s="1" t="str">
        <f>INDEX(FCF[MarkTo],MATCH(FCFdata[[#This Row],[FCFindex]],FCF[FCFindex]))</f>
        <v/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1D</v>
      </c>
      <c r="H326" s="1" t="str">
        <f>INDEX(FCF[MarkTo],MATCH(FCFdata[[#This Row],[FCFindex]],FCF[FCFindex]))</f>
        <v>(M.1)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(M.1)</v>
      </c>
      <c r="H327" s="1" t="str">
        <f>INDEX(FCF[MarkTo],MATCH(FCFdata[[#This Row],[FCFindex]],FCF[FCFindex]))</f>
        <v>2Oct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2Oct</v>
      </c>
      <c r="H328" s="1" t="str">
        <f>INDEX(FCF[MarkTo],MATCH(FCFdata[[#This Row],[FCFindex]],FCF[FCFindex]))</f>
        <v>3M2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3M2</v>
      </c>
      <c r="H329" s="1" t="str">
        <f>INDEX(FCF[MarkTo],MATCH(FCFdata[[#This Row],[FCFindex]],FCF[FCFindex]))</f>
        <v>M(c)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M(c)</v>
      </c>
      <c r="H330" s="1" t="str">
        <f>INDEX(FCF[MarkTo],MATCH(FCFdata[[#This Row],[FCFindex]],FCF[FCFindex]))</f>
        <v>4P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4P</v>
      </c>
      <c r="H331" s="1" t="str">
        <f>INDEX(FCF[MarkTo],MATCH(FCFdata[[#This Row],[FCFindex]],FCF[FCFindex]))</f>
        <v>5G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5G</v>
      </c>
      <c r="H332" s="1" t="str">
        <f>INDEX(FCF[MarkTo],MATCH(FCFdata[[#This Row],[FCFindex]],FCF[FCFindex]))</f>
        <v>6S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6S</v>
      </c>
      <c r="H333" s="1" t="str">
        <f>INDEX(FCF[MarkTo],MATCH(FCFdata[[#This Row],[FCFindex]],FCF[FCFindex]))</f>
        <v>7Gp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7Gp</v>
      </c>
      <c r="H334" s="1" t="str">
        <f>INDEX(FCF[MarkTo],MATCH(FCFdata[[#This Row],[FCFindex]],FCF[FCFindex]))</f>
        <v>8U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8U</v>
      </c>
      <c r="H335" s="1" t="str">
        <f>INDEX(FCF[MarkTo],MATCH(FCFdata[[#This Row],[FCFindex]],FCF[FCFindex]))</f>
        <v>9Rot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9Rot</v>
      </c>
      <c r="H336" s="1" t="str">
        <f>INDEX(FCF[MarkTo],MATCH(FCFdata[[#This Row],[FCFindex]],FCF[FCFindex]))</f>
        <v>10Ama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10Ama</v>
      </c>
      <c r="H337" s="1" t="str">
        <f>INDEX(FCF[MarkTo],MATCH(FCFdata[[#This Row],[FCFindex]],FCF[FCFindex]))</f>
        <v/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</v>
      </c>
      <c r="H338" s="1" t="str">
        <f>INDEX(FCF[MarkTo],MATCH(FCFdata[[#This Row],[FCFindex]],FCF[FCFindex]))</f>
        <v>(M.1)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(M.1)</v>
      </c>
      <c r="H339" s="1" t="str">
        <f>INDEX(FCF[MarkTo],MATCH(FCFdata[[#This Row],[FCFindex]],FCF[FCFindex]))</f>
        <v>2Oct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2Oct</v>
      </c>
      <c r="H340" s="1" t="str">
        <f>INDEX(FCF[MarkTo],MATCH(FCFdata[[#This Row],[FCFindex]],FCF[FCFindex]))</f>
        <v>3M2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3M2</v>
      </c>
      <c r="H341" s="1" t="str">
        <f>INDEX(FCF[MarkTo],MATCH(FCFdata[[#This Row],[FCFindex]],FCF[FCFindex]))</f>
        <v>M(c)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M(c)</v>
      </c>
      <c r="H342" s="1" t="str">
        <f>INDEX(FCF[MarkTo],MATCH(FCFdata[[#This Row],[FCFindex]],FCF[FCFindex]))</f>
        <v>4P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4P</v>
      </c>
      <c r="H343" s="1" t="str">
        <f>INDEX(FCF[MarkTo],MATCH(FCFdata[[#This Row],[FCFindex]],FCF[FCFindex]))</f>
        <v>5G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5G</v>
      </c>
      <c r="H344" s="1" t="str">
        <f>INDEX(FCF[MarkTo],MATCH(FCFdata[[#This Row],[FCFindex]],FCF[FCFindex]))</f>
        <v>6S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6S</v>
      </c>
      <c r="H345" s="1" t="str">
        <f>INDEX(FCF[MarkTo],MATCH(FCFdata[[#This Row],[FCFindex]],FCF[FCFindex]))</f>
        <v>7Gp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7Gp</v>
      </c>
      <c r="H346" s="1" t="str">
        <f>INDEX(FCF[MarkTo],MATCH(FCFdata[[#This Row],[FCFindex]],FCF[FCFindex]))</f>
        <v>8U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8U</v>
      </c>
      <c r="H347" s="1" t="str">
        <f>INDEX(FCF[MarkTo],MATCH(FCFdata[[#This Row],[FCFindex]],FCF[FCFindex]))</f>
        <v>9Rot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9Rot</v>
      </c>
      <c r="H348" s="1" t="str">
        <f>INDEX(FCF[MarkTo],MATCH(FCFdata[[#This Row],[FCFindex]],FCF[FCFindex]))</f>
        <v>10Ama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10Ama</v>
      </c>
      <c r="H349" s="1" t="str">
        <f>INDEX(FCF[MarkTo],MATCH(FCFdata[[#This Row],[FCFindex]],FCF[FCFindex]))</f>
        <v/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1D</v>
      </c>
      <c r="H350" s="1" t="str">
        <f>INDEX(FCF[MarkTo],MATCH(FCFdata[[#This Row],[FCFindex]],FCF[FCFindex]))</f>
        <v>(M.1)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(M.1)</v>
      </c>
      <c r="H351" s="1" t="str">
        <f>INDEX(FCF[MarkTo],MATCH(FCFdata[[#This Row],[FCFindex]],FCF[FCFindex]))</f>
        <v>2Oct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2Oct</v>
      </c>
      <c r="H352" s="1" t="str">
        <f>INDEX(FCF[MarkTo],MATCH(FCFdata[[#This Row],[FCFindex]],FCF[FCFindex]))</f>
        <v>3M2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3M2</v>
      </c>
      <c r="H353" s="1" t="str">
        <f>INDEX(FCF[MarkTo],MATCH(FCFdata[[#This Row],[FCFindex]],FCF[FCFindex]))</f>
        <v>M(c)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M(c)</v>
      </c>
      <c r="H354" s="1" t="str">
        <f>INDEX(FCF[MarkTo],MATCH(FCFdata[[#This Row],[FCFindex]],FCF[FCFindex]))</f>
        <v>4P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4P</v>
      </c>
      <c r="H355" s="1" t="str">
        <f>INDEX(FCF[MarkTo],MATCH(FCFdata[[#This Row],[FCFindex]],FCF[FCFindex]))</f>
        <v>5G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5G</v>
      </c>
      <c r="H356" s="1" t="str">
        <f>INDEX(FCF[MarkTo],MATCH(FCFdata[[#This Row],[FCFindex]],FCF[FCFindex]))</f>
        <v>6S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6S</v>
      </c>
      <c r="H357" s="1" t="str">
        <f>INDEX(FCF[MarkTo],MATCH(FCFdata[[#This Row],[FCFindex]],FCF[FCFindex]))</f>
        <v>7Gp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7Gp</v>
      </c>
      <c r="H358" s="1" t="str">
        <f>INDEX(FCF[MarkTo],MATCH(FCFdata[[#This Row],[FCFindex]],FCF[FCFindex]))</f>
        <v>8U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8U</v>
      </c>
      <c r="H359" s="1" t="str">
        <f>INDEX(FCF[MarkTo],MATCH(FCFdata[[#This Row],[FCFindex]],FCF[FCFindex]))</f>
        <v>9Rot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9Rot</v>
      </c>
      <c r="H360" s="1" t="str">
        <f>INDEX(FCF[MarkTo],MATCH(FCFdata[[#This Row],[FCFindex]],FCF[FCFindex]))</f>
        <v>10Ama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10Ama</v>
      </c>
      <c r="H361" s="1" t="str">
        <f>INDEX(FCF[MarkTo],MATCH(FCFdata[[#This Row],[FCFindex]],FCF[FCFindex]))</f>
        <v/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1D</v>
      </c>
      <c r="H362" s="1" t="str">
        <f>INDEX(FCF[MarkTo],MATCH(FCFdata[[#This Row],[FCFindex]],FCF[FCFindex]))</f>
        <v>(M.1)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(M.1)</v>
      </c>
      <c r="H363" s="1" t="str">
        <f>INDEX(FCF[MarkTo],MATCH(FCFdata[[#This Row],[FCFindex]],FCF[FCFindex]))</f>
        <v>2Oct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2Oct</v>
      </c>
      <c r="H364" s="1" t="str">
        <f>INDEX(FCF[MarkTo],MATCH(FCFdata[[#This Row],[FCFindex]],FCF[FCFindex]))</f>
        <v>3M2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3M2</v>
      </c>
      <c r="H365" s="1" t="str">
        <f>INDEX(FCF[MarkTo],MATCH(FCFdata[[#This Row],[FCFindex]],FCF[FCFindex]))</f>
        <v>M(c)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M(c)</v>
      </c>
      <c r="H366" s="1" t="str">
        <f>INDEX(FCF[MarkTo],MATCH(FCFdata[[#This Row],[FCFindex]],FCF[FCFindex]))</f>
        <v>4P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4P</v>
      </c>
      <c r="H367" s="1" t="str">
        <f>INDEX(FCF[MarkTo],MATCH(FCFdata[[#This Row],[FCFindex]],FCF[FCFindex]))</f>
        <v>5G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5G</v>
      </c>
      <c r="H368" s="1" t="str">
        <f>INDEX(FCF[MarkTo],MATCH(FCFdata[[#This Row],[FCFindex]],FCF[FCFindex]))</f>
        <v>6S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6S</v>
      </c>
      <c r="H369" s="1" t="str">
        <f>INDEX(FCF[MarkTo],MATCH(FCFdata[[#This Row],[FCFindex]],FCF[FCFindex]))</f>
        <v>7Gp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7Gp</v>
      </c>
      <c r="H370" s="1" t="str">
        <f>INDEX(FCF[MarkTo],MATCH(FCFdata[[#This Row],[FCFindex]],FCF[FCFindex]))</f>
        <v>8U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8U</v>
      </c>
      <c r="H371" s="1" t="str">
        <f>INDEX(FCF[MarkTo],MATCH(FCFdata[[#This Row],[FCFindex]],FCF[FCFindex]))</f>
        <v>9Rot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9Rot</v>
      </c>
      <c r="H372" s="1" t="str">
        <f>INDEX(FCF[MarkTo],MATCH(FCFdata[[#This Row],[FCFindex]],FCF[FCFindex]))</f>
        <v>10Ama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10Ama</v>
      </c>
      <c r="H373" s="1" t="str">
        <f>INDEX(FCF[MarkTo],MATCH(FCFdata[[#This Row],[FCFindex]],FCF[FCFindex]))</f>
        <v/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1D</v>
      </c>
      <c r="H374" s="1" t="str">
        <f>INDEX(FCF[MarkTo],MATCH(FCFdata[[#This Row],[FCFindex]],FCF[FCFindex]))</f>
        <v>(M.1)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(M.1)</v>
      </c>
      <c r="H375" s="1" t="str">
        <f>INDEX(FCF[MarkTo],MATCH(FCFdata[[#This Row],[FCFindex]],FCF[FCFindex]))</f>
        <v>2Oct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2Oct</v>
      </c>
      <c r="H376" s="1" t="str">
        <f>INDEX(FCF[MarkTo],MATCH(FCFdata[[#This Row],[FCFindex]],FCF[FCFindex]))</f>
        <v>3M2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3M2</v>
      </c>
      <c r="H377" s="1" t="str">
        <f>INDEX(FCF[MarkTo],MATCH(FCFdata[[#This Row],[FCFindex]],FCF[FCFindex]))</f>
        <v>M(c)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M(c)</v>
      </c>
      <c r="H378" s="1" t="str">
        <f>INDEX(FCF[MarkTo],MATCH(FCFdata[[#This Row],[FCFindex]],FCF[FCFindex]))</f>
        <v>4P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4P</v>
      </c>
      <c r="H379" s="1" t="str">
        <f>INDEX(FCF[MarkTo],MATCH(FCFdata[[#This Row],[FCFindex]],FCF[FCFindex]))</f>
        <v>5G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5G</v>
      </c>
      <c r="H380" s="1" t="str">
        <f>INDEX(FCF[MarkTo],MATCH(FCFdata[[#This Row],[FCFindex]],FCF[FCFindex]))</f>
        <v>6S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6S</v>
      </c>
      <c r="H381" s="1" t="str">
        <f>INDEX(FCF[MarkTo],MATCH(FCFdata[[#This Row],[FCFindex]],FCF[FCFindex]))</f>
        <v>7Gp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7Gp</v>
      </c>
      <c r="H382" s="1" t="str">
        <f>INDEX(FCF[MarkTo],MATCH(FCFdata[[#This Row],[FCFindex]],FCF[FCFindex]))</f>
        <v>8U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8U</v>
      </c>
      <c r="H383" s="1" t="str">
        <f>INDEX(FCF[MarkTo],MATCH(FCFdata[[#This Row],[FCFindex]],FCF[FCFindex]))</f>
        <v>9Rot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9Rot</v>
      </c>
      <c r="H384" s="1" t="str">
        <f>INDEX(FCF[MarkTo],MATCH(FCFdata[[#This Row],[FCFindex]],FCF[FCFindex]))</f>
        <v>10Ama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10Ama</v>
      </c>
      <c r="H385" s="1" t="str">
        <f>INDEX(FCF[MarkTo],MATCH(FCFdata[[#This Row],[FCFindex]],FCF[FCFindex]))</f>
        <v/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1D</v>
      </c>
      <c r="H386" s="1" t="str">
        <f>INDEX(FCF[MarkTo],MATCH(FCFdata[[#This Row],[FCFindex]],FCF[FCFindex]))</f>
        <v>(M.1)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(M.1)</v>
      </c>
      <c r="H387" s="1" t="str">
        <f>INDEX(FCF[MarkTo],MATCH(FCFdata[[#This Row],[FCFindex]],FCF[FCFindex]))</f>
        <v>2Oct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2Oct</v>
      </c>
      <c r="H388" s="1" t="str">
        <f>INDEX(FCF[MarkTo],MATCH(FCFdata[[#This Row],[FCFindex]],FCF[FCFindex]))</f>
        <v>3M2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3M2</v>
      </c>
      <c r="H389" s="1" t="str">
        <f>INDEX(FCF[MarkTo],MATCH(FCFdata[[#This Row],[FCFindex]],FCF[FCFindex]))</f>
        <v>M(c)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M(c)</v>
      </c>
      <c r="H390" s="1" t="str">
        <f>INDEX(FCF[MarkTo],MATCH(FCFdata[[#This Row],[FCFindex]],FCF[FCFindex]))</f>
        <v>4P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4P</v>
      </c>
      <c r="H391" s="1" t="str">
        <f>INDEX(FCF[MarkTo],MATCH(FCFdata[[#This Row],[FCFindex]],FCF[FCFindex]))</f>
        <v>5G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5G</v>
      </c>
      <c r="H392" s="1" t="str">
        <f>INDEX(FCF[MarkTo],MATCH(FCFdata[[#This Row],[FCFindex]],FCF[FCFindex]))</f>
        <v>6S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6S</v>
      </c>
      <c r="H393" s="1" t="str">
        <f>INDEX(FCF[MarkTo],MATCH(FCFdata[[#This Row],[FCFindex]],FCF[FCFindex]))</f>
        <v>7Gp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7Gp</v>
      </c>
      <c r="H394" s="1" t="str">
        <f>INDEX(FCF[MarkTo],MATCH(FCFdata[[#This Row],[FCFindex]],FCF[FCFindex]))</f>
        <v>8U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8U</v>
      </c>
      <c r="H395" s="1" t="str">
        <f>INDEX(FCF[MarkTo],MATCH(FCFdata[[#This Row],[FCFindex]],FCF[FCFindex]))</f>
        <v>9Rot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9Rot</v>
      </c>
      <c r="H396" s="1" t="str">
        <f>INDEX(FCF[MarkTo],MATCH(FCFdata[[#This Row],[FCFindex]],FCF[FCFindex]))</f>
        <v>10Ama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10Ama</v>
      </c>
      <c r="H397" s="1" t="str">
        <f>INDEX(FCF[MarkTo],MATCH(FCFdata[[#This Row],[FCFindex]],FCF[FCFindex]))</f>
        <v/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1D</v>
      </c>
      <c r="H398" s="1" t="str">
        <f>INDEX(FCF[MarkTo],MATCH(FCFdata[[#This Row],[FCFindex]],FCF[FCFindex]))</f>
        <v>(M.1)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(M.1)</v>
      </c>
      <c r="H399" s="1" t="str">
        <f>INDEX(FCF[MarkTo],MATCH(FCFdata[[#This Row],[FCFindex]],FCF[FCFindex]))</f>
        <v>2Oct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2Oct</v>
      </c>
      <c r="H400" s="1" t="str">
        <f>INDEX(FCF[MarkTo],MATCH(FCFdata[[#This Row],[FCFindex]],FCF[FCFindex]))</f>
        <v>3M2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3M2</v>
      </c>
      <c r="H401" s="1" t="str">
        <f>INDEX(FCF[MarkTo],MATCH(FCFdata[[#This Row],[FCFindex]],FCF[FCFindex]))</f>
        <v>M(c)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M(c)</v>
      </c>
      <c r="H402" s="1" t="str">
        <f>INDEX(FCF[MarkTo],MATCH(FCFdata[[#This Row],[FCFindex]],FCF[FCFindex]))</f>
        <v>4P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4P</v>
      </c>
      <c r="H403" s="1" t="str">
        <f>INDEX(FCF[MarkTo],MATCH(FCFdata[[#This Row],[FCFindex]],FCF[FCFindex]))</f>
        <v>5G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5G</v>
      </c>
      <c r="H404" s="1" t="str">
        <f>INDEX(FCF[MarkTo],MATCH(FCFdata[[#This Row],[FCFindex]],FCF[FCFindex]))</f>
        <v>6S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6S</v>
      </c>
      <c r="H405" s="1" t="str">
        <f>INDEX(FCF[MarkTo],MATCH(FCFdata[[#This Row],[FCFindex]],FCF[FCFindex]))</f>
        <v>7Gp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7Gp</v>
      </c>
      <c r="H406" s="1" t="str">
        <f>INDEX(FCF[MarkTo],MATCH(FCFdata[[#This Row],[FCFindex]],FCF[FCFindex]))</f>
        <v>8U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8U</v>
      </c>
      <c r="H407" s="1" t="str">
        <f>INDEX(FCF[MarkTo],MATCH(FCFdata[[#This Row],[FCFindex]],FCF[FCFindex]))</f>
        <v>9Rot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9Rot</v>
      </c>
      <c r="H408" s="1" t="str">
        <f>INDEX(FCF[MarkTo],MATCH(FCFdata[[#This Row],[FCFindex]],FCF[FCFindex]))</f>
        <v>10Ama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10Ama</v>
      </c>
      <c r="H409" s="1" t="str">
        <f>INDEX(FCF[MarkTo],MATCH(FCFdata[[#This Row],[FCFindex]],FCF[FCFindex]))</f>
        <v/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1D</v>
      </c>
      <c r="H410" s="1" t="str">
        <f>INDEX(FCF[MarkTo],MATCH(FCFdata[[#This Row],[FCFindex]],FCF[FCFindex]))</f>
        <v>(M.1)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(M.1)</v>
      </c>
      <c r="H411" s="1" t="str">
        <f>INDEX(FCF[MarkTo],MATCH(FCFdata[[#This Row],[FCFindex]],FCF[FCFindex]))</f>
        <v>2Oct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2Oct</v>
      </c>
      <c r="H412" s="1" t="str">
        <f>INDEX(FCF[MarkTo],MATCH(FCFdata[[#This Row],[FCFindex]],FCF[FCFindex]))</f>
        <v>3M2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3M2</v>
      </c>
      <c r="H413" s="1" t="str">
        <f>INDEX(FCF[MarkTo],MATCH(FCFdata[[#This Row],[FCFindex]],FCF[FCFindex]))</f>
        <v>M(c)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M(c)</v>
      </c>
      <c r="H414" s="1" t="str">
        <f>INDEX(FCF[MarkTo],MATCH(FCFdata[[#This Row],[FCFindex]],FCF[FCFindex]))</f>
        <v>4P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4P</v>
      </c>
      <c r="H415" s="1" t="str">
        <f>INDEX(FCF[MarkTo],MATCH(FCFdata[[#This Row],[FCFindex]],FCF[FCFindex]))</f>
        <v>5G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5G</v>
      </c>
      <c r="H416" s="1" t="str">
        <f>INDEX(FCF[MarkTo],MATCH(FCFdata[[#This Row],[FCFindex]],FCF[FCFindex]))</f>
        <v>6S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6S</v>
      </c>
      <c r="H417" s="1" t="str">
        <f>INDEX(FCF[MarkTo],MATCH(FCFdata[[#This Row],[FCFindex]],FCF[FCFindex]))</f>
        <v>7Gp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7Gp</v>
      </c>
      <c r="H418" s="1" t="str">
        <f>INDEX(FCF[MarkTo],MATCH(FCFdata[[#This Row],[FCFindex]],FCF[FCFindex]))</f>
        <v>8U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8U</v>
      </c>
      <c r="H419" s="1" t="str">
        <f>INDEX(FCF[MarkTo],MATCH(FCFdata[[#This Row],[FCFindex]],FCF[FCFindex]))</f>
        <v>9Rot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9Rot</v>
      </c>
      <c r="H420" s="1" t="str">
        <f>INDEX(FCF[MarkTo],MATCH(FCFdata[[#This Row],[FCFindex]],FCF[FCFindex]))</f>
        <v>10Ama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10Ama</v>
      </c>
      <c r="H421" s="1" t="str">
        <f>INDEX(FCF[MarkTo],MATCH(FCFdata[[#This Row],[FCFindex]],FCF[FCFindex]))</f>
        <v/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</v>
      </c>
      <c r="H422" s="1" t="str">
        <f>INDEX(FCF[MarkTo],MATCH(FCFdata[[#This Row],[FCFindex]],FCF[FCFindex]))</f>
        <v>(M.1)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(M.1)</v>
      </c>
      <c r="H423" s="1" t="str">
        <f>INDEX(FCF[MarkTo],MATCH(FCFdata[[#This Row],[FCFindex]],FCF[FCFindex]))</f>
        <v>2Oct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2Oct</v>
      </c>
      <c r="H424" s="1" t="str">
        <f>INDEX(FCF[MarkTo],MATCH(FCFdata[[#This Row],[FCFindex]],FCF[FCFindex]))</f>
        <v>3M2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3M2</v>
      </c>
      <c r="H425" s="1" t="str">
        <f>INDEX(FCF[MarkTo],MATCH(FCFdata[[#This Row],[FCFindex]],FCF[FCFindex]))</f>
        <v>M(c)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M(c)</v>
      </c>
      <c r="H426" s="1" t="str">
        <f>INDEX(FCF[MarkTo],MATCH(FCFdata[[#This Row],[FCFindex]],FCF[FCFindex]))</f>
        <v>4P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4P</v>
      </c>
      <c r="H427" s="1" t="str">
        <f>INDEX(FCF[MarkTo],MATCH(FCFdata[[#This Row],[FCFindex]],FCF[FCFindex]))</f>
        <v>5G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5G</v>
      </c>
      <c r="H428" s="1" t="str">
        <f>INDEX(FCF[MarkTo],MATCH(FCFdata[[#This Row],[FCFindex]],FCF[FCFindex]))</f>
        <v>6S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6S</v>
      </c>
      <c r="H429" s="1" t="str">
        <f>INDEX(FCF[MarkTo],MATCH(FCFdata[[#This Row],[FCFindex]],FCF[FCFindex]))</f>
        <v>7Gp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7Gp</v>
      </c>
      <c r="H430" s="1" t="str">
        <f>INDEX(FCF[MarkTo],MATCH(FCFdata[[#This Row],[FCFindex]],FCF[FCFindex]))</f>
        <v>8U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8U</v>
      </c>
      <c r="H431" s="1" t="str">
        <f>INDEX(FCF[MarkTo],MATCH(FCFdata[[#This Row],[FCFindex]],FCF[FCFindex]))</f>
        <v>9Rot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9Rot</v>
      </c>
      <c r="H432" s="1" t="str">
        <f>INDEX(FCF[MarkTo],MATCH(FCFdata[[#This Row],[FCFindex]],FCF[FCFindex]))</f>
        <v>10Ama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10Ama</v>
      </c>
      <c r="H433" s="1" t="str">
        <f>INDEX(FCF[MarkTo],MATCH(FCFdata[[#This Row],[FCFindex]],FCF[FCFindex]))</f>
        <v/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1D</v>
      </c>
      <c r="H434" s="1" t="str">
        <f>INDEX(FCF[MarkTo],MATCH(FCFdata[[#This Row],[FCFindex]],FCF[FCFindex]))</f>
        <v>(M.1)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(M.1)</v>
      </c>
      <c r="H435" s="1" t="str">
        <f>INDEX(FCF[MarkTo],MATCH(FCFdata[[#This Row],[FCFindex]],FCF[FCFindex]))</f>
        <v>2Oct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2Oct</v>
      </c>
      <c r="H436" s="1" t="str">
        <f>INDEX(FCF[MarkTo],MATCH(FCFdata[[#This Row],[FCFindex]],FCF[FCFindex]))</f>
        <v>3M2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3M2</v>
      </c>
      <c r="H437" s="1" t="str">
        <f>INDEX(FCF[MarkTo],MATCH(FCFdata[[#This Row],[FCFindex]],FCF[FCFindex]))</f>
        <v>M(c)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M(c)</v>
      </c>
      <c r="H438" s="1" t="str">
        <f>INDEX(FCF[MarkTo],MATCH(FCFdata[[#This Row],[FCFindex]],FCF[FCFindex]))</f>
        <v>4P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4P</v>
      </c>
      <c r="H439" s="1" t="str">
        <f>INDEX(FCF[MarkTo],MATCH(FCFdata[[#This Row],[FCFindex]],FCF[FCFindex]))</f>
        <v>5G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5G</v>
      </c>
      <c r="H440" s="1" t="str">
        <f>INDEX(FCF[MarkTo],MATCH(FCFdata[[#This Row],[FCFindex]],FCF[FCFindex]))</f>
        <v>6S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6S</v>
      </c>
      <c r="H441" s="1" t="str">
        <f>INDEX(FCF[MarkTo],MATCH(FCFdata[[#This Row],[FCFindex]],FCF[FCFindex]))</f>
        <v>7Gp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7Gp</v>
      </c>
      <c r="H442" s="1" t="str">
        <f>INDEX(FCF[MarkTo],MATCH(FCFdata[[#This Row],[FCFindex]],FCF[FCFindex]))</f>
        <v>8U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8U</v>
      </c>
      <c r="H443" s="1" t="str">
        <f>INDEX(FCF[MarkTo],MATCH(FCFdata[[#This Row],[FCFindex]],FCF[FCFindex]))</f>
        <v>9Rot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9Rot</v>
      </c>
      <c r="H444" s="1" t="str">
        <f>INDEX(FCF[MarkTo],MATCH(FCFdata[[#This Row],[FCFindex]],FCF[FCFindex]))</f>
        <v>10Ama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10Ama</v>
      </c>
      <c r="H445" s="1" t="str">
        <f>INDEX(FCF[MarkTo],MATCH(FCFdata[[#This Row],[FCFindex]],FCF[FCFindex]))</f>
        <v/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1D</v>
      </c>
      <c r="H446" s="1" t="str">
        <f>INDEX(FCF[MarkTo],MATCH(FCFdata[[#This Row],[FCFindex]],FCF[FCFindex]))</f>
        <v>(M.1)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(M.1)</v>
      </c>
      <c r="H447" s="1" t="str">
        <f>INDEX(FCF[MarkTo],MATCH(FCFdata[[#This Row],[FCFindex]],FCF[FCFindex]))</f>
        <v>2Oct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2Oct</v>
      </c>
      <c r="H448" s="1" t="str">
        <f>INDEX(FCF[MarkTo],MATCH(FCFdata[[#This Row],[FCFindex]],FCF[FCFindex]))</f>
        <v>3M2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3M2</v>
      </c>
      <c r="H449" s="1" t="str">
        <f>INDEX(FCF[MarkTo],MATCH(FCFdata[[#This Row],[FCFindex]],FCF[FCFindex]))</f>
        <v>M(c)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M(c)</v>
      </c>
      <c r="H450" s="1" t="str">
        <f>INDEX(FCF[MarkTo],MATCH(FCFdata[[#This Row],[FCFindex]],FCF[FCFindex]))</f>
        <v>4P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4P</v>
      </c>
      <c r="H451" s="1" t="str">
        <f>INDEX(FCF[MarkTo],MATCH(FCFdata[[#This Row],[FCFindex]],FCF[FCFindex]))</f>
        <v>5G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5G</v>
      </c>
      <c r="H452" s="1" t="str">
        <f>INDEX(FCF[MarkTo],MATCH(FCFdata[[#This Row],[FCFindex]],FCF[FCFindex]))</f>
        <v>6S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6S</v>
      </c>
      <c r="H453" s="1" t="str">
        <f>INDEX(FCF[MarkTo],MATCH(FCFdata[[#This Row],[FCFindex]],FCF[FCFindex]))</f>
        <v>7Gp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7Gp</v>
      </c>
      <c r="H454" s="1" t="str">
        <f>INDEX(FCF[MarkTo],MATCH(FCFdata[[#This Row],[FCFindex]],FCF[FCFindex]))</f>
        <v>8U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8U</v>
      </c>
      <c r="H455" s="1" t="str">
        <f>INDEX(FCF[MarkTo],MATCH(FCFdata[[#This Row],[FCFindex]],FCF[FCFindex]))</f>
        <v>9Rot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9Rot</v>
      </c>
      <c r="H456" s="1" t="str">
        <f>INDEX(FCF[MarkTo],MATCH(FCFdata[[#This Row],[FCFindex]],FCF[FCFindex]))</f>
        <v>10Ama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10Ama</v>
      </c>
      <c r="H457" s="1" t="str">
        <f>INDEX(FCF[MarkTo],MATCH(FCFdata[[#This Row],[FCFindex]],FCF[FCFindex]))</f>
        <v/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1D</v>
      </c>
      <c r="H458" s="1" t="str">
        <f>INDEX(FCF[MarkTo],MATCH(FCFdata[[#This Row],[FCFindex]],FCF[FCFindex]))</f>
        <v>(M.1)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(M.1)</v>
      </c>
      <c r="H459" s="1" t="str">
        <f>INDEX(FCF[MarkTo],MATCH(FCFdata[[#This Row],[FCFindex]],FCF[FCFindex]))</f>
        <v>2Oct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2Oct</v>
      </c>
      <c r="H460" s="1" t="str">
        <f>INDEX(FCF[MarkTo],MATCH(FCFdata[[#This Row],[FCFindex]],FCF[FCFindex]))</f>
        <v>3M2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3M2</v>
      </c>
      <c r="H461" s="1" t="str">
        <f>INDEX(FCF[MarkTo],MATCH(FCFdata[[#This Row],[FCFindex]],FCF[FCFindex]))</f>
        <v>M(c)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M(c)</v>
      </c>
      <c r="H462" s="1" t="str">
        <f>INDEX(FCF[MarkTo],MATCH(FCFdata[[#This Row],[FCFindex]],FCF[FCFindex]))</f>
        <v>4P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4P</v>
      </c>
      <c r="H463" s="1" t="str">
        <f>INDEX(FCF[MarkTo],MATCH(FCFdata[[#This Row],[FCFindex]],FCF[FCFindex]))</f>
        <v>5G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5G</v>
      </c>
      <c r="H464" s="1" t="str">
        <f>INDEX(FCF[MarkTo],MATCH(FCFdata[[#This Row],[FCFindex]],FCF[FCFindex]))</f>
        <v>6S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6S</v>
      </c>
      <c r="H465" s="1" t="str">
        <f>INDEX(FCF[MarkTo],MATCH(FCFdata[[#This Row],[FCFindex]],FCF[FCFindex]))</f>
        <v>7Gp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7Gp</v>
      </c>
      <c r="H466" s="1" t="str">
        <f>INDEX(FCF[MarkTo],MATCH(FCFdata[[#This Row],[FCFindex]],FCF[FCFindex]))</f>
        <v>8U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8U</v>
      </c>
      <c r="H467" s="1" t="str">
        <f>INDEX(FCF[MarkTo],MATCH(FCFdata[[#This Row],[FCFindex]],FCF[FCFindex]))</f>
        <v>9Rot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9Rot</v>
      </c>
      <c r="H468" s="1" t="str">
        <f>INDEX(FCF[MarkTo],MATCH(FCFdata[[#This Row],[FCFindex]],FCF[FCFindex]))</f>
        <v>10Ama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10Ama</v>
      </c>
      <c r="H469" s="1" t="str">
        <f>INDEX(FCF[MarkTo],MATCH(FCFdata[[#This Row],[FCFindex]],FCF[FCFindex]))</f>
        <v/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(M.1)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(M.1)</v>
      </c>
      <c r="H471" s="1" t="str">
        <f>INDEX(FCF[MarkTo],MATCH(FCFdata[[#This Row],[FCFindex]],FCF[FCFindex]))</f>
        <v>2Oct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2Oct</v>
      </c>
      <c r="H472" s="1" t="str">
        <f>INDEX(FCF[MarkTo],MATCH(FCFdata[[#This Row],[FCFindex]],FCF[FCFindex]))</f>
        <v>3M2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3M2</v>
      </c>
      <c r="H473" s="1" t="str">
        <f>INDEX(FCF[MarkTo],MATCH(FCFdata[[#This Row],[FCFindex]],FCF[FCFindex]))</f>
        <v>M(c)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M(c)</v>
      </c>
      <c r="H474" s="1" t="str">
        <f>INDEX(FCF[MarkTo],MATCH(FCFdata[[#This Row],[FCFindex]],FCF[FCFindex]))</f>
        <v>4P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4P</v>
      </c>
      <c r="H475" s="1" t="str">
        <f>INDEX(FCF[MarkTo],MATCH(FCFdata[[#This Row],[FCFindex]],FCF[FCFindex]))</f>
        <v>5G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5G</v>
      </c>
      <c r="H476" s="1" t="str">
        <f>INDEX(FCF[MarkTo],MATCH(FCFdata[[#This Row],[FCFindex]],FCF[FCFindex]))</f>
        <v>6S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6S</v>
      </c>
      <c r="H477" s="1" t="str">
        <f>INDEX(FCF[MarkTo],MATCH(FCFdata[[#This Row],[FCFindex]],FCF[FCFindex]))</f>
        <v>7Gp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7Gp</v>
      </c>
      <c r="H478" s="1" t="str">
        <f>INDEX(FCF[MarkTo],MATCH(FCFdata[[#This Row],[FCFindex]],FCF[FCFindex]))</f>
        <v>8U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8U</v>
      </c>
      <c r="H479" s="1" t="str">
        <f>INDEX(FCF[MarkTo],MATCH(FCFdata[[#This Row],[FCFindex]],FCF[FCFindex]))</f>
        <v>9Rot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9Rot</v>
      </c>
      <c r="H480" s="1" t="str">
        <f>INDEX(FCF[MarkTo],MATCH(FCFdata[[#This Row],[FCFindex]],FCF[FCFindex]))</f>
        <v>10Ama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10Ama</v>
      </c>
      <c r="H481" s="1" t="str">
        <f>INDEX(FCF[MarkTo],MATCH(FCFdata[[#This Row],[FCFindex]],FCF[FCFindex]))</f>
        <v/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1D</v>
      </c>
      <c r="H482" s="1" t="str">
        <f>INDEX(FCF[MarkTo],MATCH(FCFdata[[#This Row],[FCFindex]],FCF[FCFindex]))</f>
        <v>(M.1)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(M.1)</v>
      </c>
      <c r="H483" s="1" t="str">
        <f>INDEX(FCF[MarkTo],MATCH(FCFdata[[#This Row],[FCFindex]],FCF[FCFindex]))</f>
        <v>2Oct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2Oct</v>
      </c>
      <c r="H484" s="1" t="str">
        <f>INDEX(FCF[MarkTo],MATCH(FCFdata[[#This Row],[FCFindex]],FCF[FCFindex]))</f>
        <v>3M2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3M2</v>
      </c>
      <c r="H485" s="1" t="str">
        <f>INDEX(FCF[MarkTo],MATCH(FCFdata[[#This Row],[FCFindex]],FCF[FCFindex]))</f>
        <v>M(c)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M(c)</v>
      </c>
      <c r="H486" s="1" t="str">
        <f>INDEX(FCF[MarkTo],MATCH(FCFdata[[#This Row],[FCFindex]],FCF[FCFindex]))</f>
        <v>4P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4P</v>
      </c>
      <c r="H487" s="1" t="str">
        <f>INDEX(FCF[MarkTo],MATCH(FCFdata[[#This Row],[FCFindex]],FCF[FCFindex]))</f>
        <v>5G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5G</v>
      </c>
      <c r="H488" s="1" t="str">
        <f>INDEX(FCF[MarkTo],MATCH(FCFdata[[#This Row],[FCFindex]],FCF[FCFindex]))</f>
        <v>6S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6S</v>
      </c>
      <c r="H489" s="1" t="str">
        <f>INDEX(FCF[MarkTo],MATCH(FCFdata[[#This Row],[FCFindex]],FCF[FCFindex]))</f>
        <v>7Gp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7Gp</v>
      </c>
      <c r="H490" s="1" t="str">
        <f>INDEX(FCF[MarkTo],MATCH(FCFdata[[#This Row],[FCFindex]],FCF[FCFindex]))</f>
        <v>8U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8U</v>
      </c>
      <c r="H491" s="1" t="str">
        <f>INDEX(FCF[MarkTo],MATCH(FCFdata[[#This Row],[FCFindex]],FCF[FCFindex]))</f>
        <v>9Rot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9Rot</v>
      </c>
      <c r="H492" s="1" t="str">
        <f>INDEX(FCF[MarkTo],MATCH(FCFdata[[#This Row],[FCFindex]],FCF[FCFindex]))</f>
        <v>10Ama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10Ama</v>
      </c>
      <c r="H493" s="1" t="str">
        <f>INDEX(FCF[MarkTo],MATCH(FCFdata[[#This Row],[FCFindex]],FCF[FCFindex]))</f>
        <v/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1D</v>
      </c>
      <c r="H494" s="1" t="str">
        <f>INDEX(FCF[MarkTo],MATCH(FCFdata[[#This Row],[FCFindex]],FCF[FCFindex]))</f>
        <v>(M.1)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(M.1)</v>
      </c>
      <c r="H495" s="1" t="str">
        <f>INDEX(FCF[MarkTo],MATCH(FCFdata[[#This Row],[FCFindex]],FCF[FCFindex]))</f>
        <v>2Oct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2Oct</v>
      </c>
      <c r="H496" s="1" t="str">
        <f>INDEX(FCF[MarkTo],MATCH(FCFdata[[#This Row],[FCFindex]],FCF[FCFindex]))</f>
        <v>3M2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3M2</v>
      </c>
      <c r="H497" s="1" t="str">
        <f>INDEX(FCF[MarkTo],MATCH(FCFdata[[#This Row],[FCFindex]],FCF[FCFindex]))</f>
        <v>M(c)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M(c)</v>
      </c>
      <c r="H498" s="1" t="str">
        <f>INDEX(FCF[MarkTo],MATCH(FCFdata[[#This Row],[FCFindex]],FCF[FCFindex]))</f>
        <v>4P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4P</v>
      </c>
      <c r="H499" s="1" t="str">
        <f>INDEX(FCF[MarkTo],MATCH(FCFdata[[#This Row],[FCFindex]],FCF[FCFindex]))</f>
        <v>5G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5G</v>
      </c>
      <c r="H500" s="1" t="str">
        <f>INDEX(FCF[MarkTo],MATCH(FCFdata[[#This Row],[FCFindex]],FCF[FCFindex]))</f>
        <v>6S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6S</v>
      </c>
      <c r="H501" s="1" t="str">
        <f>INDEX(FCF[MarkTo],MATCH(FCFdata[[#This Row],[FCFindex]],FCF[FCFindex]))</f>
        <v>7Gp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7Gp</v>
      </c>
      <c r="H502" s="1" t="str">
        <f>INDEX(FCF[MarkTo],MATCH(FCFdata[[#This Row],[FCFindex]],FCF[FCFindex]))</f>
        <v>8U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8U</v>
      </c>
      <c r="H503" s="1" t="str">
        <f>INDEX(FCF[MarkTo],MATCH(FCFdata[[#This Row],[FCFindex]],FCF[FCFindex]))</f>
        <v>9Rot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9Rot</v>
      </c>
      <c r="H504" s="1" t="str">
        <f>INDEX(FCF[MarkTo],MATCH(FCFdata[[#This Row],[FCFindex]],FCF[FCFindex]))</f>
        <v>10Ama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10Ama</v>
      </c>
      <c r="H505" s="1" t="str">
        <f>INDEX(FCF[MarkTo],MATCH(FCFdata[[#This Row],[FCFindex]],FCF[FCFindex]))</f>
        <v/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</v>
      </c>
      <c r="H506" s="1" t="str">
        <f>INDEX(FCF[MarkTo],MATCH(FCFdata[[#This Row],[FCFindex]],FCF[FCFindex]))</f>
        <v>(M.1)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(M.1)</v>
      </c>
      <c r="H507" s="1" t="str">
        <f>INDEX(FCF[MarkTo],MATCH(FCFdata[[#This Row],[FCFindex]],FCF[FCFindex]))</f>
        <v>2Oct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2Oct</v>
      </c>
      <c r="H508" s="1" t="str">
        <f>INDEX(FCF[MarkTo],MATCH(FCFdata[[#This Row],[FCFindex]],FCF[FCFindex]))</f>
        <v>3M2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3M2</v>
      </c>
      <c r="H509" s="1" t="str">
        <f>INDEX(FCF[MarkTo],MATCH(FCFdata[[#This Row],[FCFindex]],FCF[FCFindex]))</f>
        <v>M(c)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M(c)</v>
      </c>
      <c r="H510" s="1" t="str">
        <f>INDEX(FCF[MarkTo],MATCH(FCFdata[[#This Row],[FCFindex]],FCF[FCFindex]))</f>
        <v>4P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4P</v>
      </c>
      <c r="H511" s="1" t="str">
        <f>INDEX(FCF[MarkTo],MATCH(FCFdata[[#This Row],[FCFindex]],FCF[FCFindex]))</f>
        <v>5G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5G</v>
      </c>
      <c r="H512" s="1" t="str">
        <f>INDEX(FCF[MarkTo],MATCH(FCFdata[[#This Row],[FCFindex]],FCF[FCFindex]))</f>
        <v>6S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6S</v>
      </c>
      <c r="H513" s="1" t="str">
        <f>INDEX(FCF[MarkTo],MATCH(FCFdata[[#This Row],[FCFindex]],FCF[FCFindex]))</f>
        <v>7Gp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7Gp</v>
      </c>
      <c r="H514" s="1" t="str">
        <f>INDEX(FCF[MarkTo],MATCH(FCFdata[[#This Row],[FCFindex]],FCF[FCFindex]))</f>
        <v>8U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8U</v>
      </c>
      <c r="H515" s="1" t="str">
        <f>INDEX(FCF[MarkTo],MATCH(FCFdata[[#This Row],[FCFindex]],FCF[FCFindex]))</f>
        <v>9Rot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9Rot</v>
      </c>
      <c r="H516" s="1" t="str">
        <f>INDEX(FCF[MarkTo],MATCH(FCFdata[[#This Row],[FCFindex]],FCF[FCFindex]))</f>
        <v>10Ama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10Ama</v>
      </c>
      <c r="H517" s="1" t="str">
        <f>INDEX(FCF[MarkTo],MATCH(FCFdata[[#This Row],[FCFindex]],FCF[FCFindex]))</f>
        <v/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1D</v>
      </c>
      <c r="H518" s="1" t="str">
        <f>INDEX(FCF[MarkTo],MATCH(FCFdata[[#This Row],[FCFindex]],FCF[FCFindex]))</f>
        <v>(M.1)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(M.1)</v>
      </c>
      <c r="H519" s="1" t="str">
        <f>INDEX(FCF[MarkTo],MATCH(FCFdata[[#This Row],[FCFindex]],FCF[FCFindex]))</f>
        <v>2Oct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2Oct</v>
      </c>
      <c r="H520" s="1" t="str">
        <f>INDEX(FCF[MarkTo],MATCH(FCFdata[[#This Row],[FCFindex]],FCF[FCFindex]))</f>
        <v>3M2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3M2</v>
      </c>
      <c r="H521" s="1" t="str">
        <f>INDEX(FCF[MarkTo],MATCH(FCFdata[[#This Row],[FCFindex]],FCF[FCFindex]))</f>
        <v>M(c)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M(c)</v>
      </c>
      <c r="H522" s="1" t="str">
        <f>INDEX(FCF[MarkTo],MATCH(FCFdata[[#This Row],[FCFindex]],FCF[FCFindex]))</f>
        <v>4P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4P</v>
      </c>
      <c r="H523" s="1" t="str">
        <f>INDEX(FCF[MarkTo],MATCH(FCFdata[[#This Row],[FCFindex]],FCF[FCFindex]))</f>
        <v>5G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5G</v>
      </c>
      <c r="H524" s="1" t="str">
        <f>INDEX(FCF[MarkTo],MATCH(FCFdata[[#This Row],[FCFindex]],FCF[FCFindex]))</f>
        <v>6S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6S</v>
      </c>
      <c r="H525" s="1" t="str">
        <f>INDEX(FCF[MarkTo],MATCH(FCFdata[[#This Row],[FCFindex]],FCF[FCFindex]))</f>
        <v>7Gp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7Gp</v>
      </c>
      <c r="H526" s="1" t="str">
        <f>INDEX(FCF[MarkTo],MATCH(FCFdata[[#This Row],[FCFindex]],FCF[FCFindex]))</f>
        <v>8U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8U</v>
      </c>
      <c r="H527" s="1" t="str">
        <f>INDEX(FCF[MarkTo],MATCH(FCFdata[[#This Row],[FCFindex]],FCF[FCFindex]))</f>
        <v>9Rot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9Rot</v>
      </c>
      <c r="H528" s="1" t="str">
        <f>INDEX(FCF[MarkTo],MATCH(FCFdata[[#This Row],[FCFindex]],FCF[FCFindex]))</f>
        <v>10Ama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10Ama</v>
      </c>
      <c r="H529" s="1" t="str">
        <f>INDEX(FCF[MarkTo],MATCH(FCFdata[[#This Row],[FCFindex]],FCF[FCFindex]))</f>
        <v/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1D</v>
      </c>
      <c r="H530" s="1" t="str">
        <f>INDEX(FCF[MarkTo],MATCH(FCFdata[[#This Row],[FCFindex]],FCF[FCFindex]))</f>
        <v>(M.1)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(M.1)</v>
      </c>
      <c r="H531" s="1" t="str">
        <f>INDEX(FCF[MarkTo],MATCH(FCFdata[[#This Row],[FCFindex]],FCF[FCFindex]))</f>
        <v>2Oct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2Oct</v>
      </c>
      <c r="H532" s="1" t="str">
        <f>INDEX(FCF[MarkTo],MATCH(FCFdata[[#This Row],[FCFindex]],FCF[FCFindex]))</f>
        <v>3M2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3M2</v>
      </c>
      <c r="H533" s="1" t="str">
        <f>INDEX(FCF[MarkTo],MATCH(FCFdata[[#This Row],[FCFindex]],FCF[FCFindex]))</f>
        <v>M(c)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M(c)</v>
      </c>
      <c r="H534" s="1" t="str">
        <f>INDEX(FCF[MarkTo],MATCH(FCFdata[[#This Row],[FCFindex]],FCF[FCFindex]))</f>
        <v>4P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4P</v>
      </c>
      <c r="H535" s="1" t="str">
        <f>INDEX(FCF[MarkTo],MATCH(FCFdata[[#This Row],[FCFindex]],FCF[FCFindex]))</f>
        <v>5G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5G</v>
      </c>
      <c r="H536" s="1" t="str">
        <f>INDEX(FCF[MarkTo],MATCH(FCFdata[[#This Row],[FCFindex]],FCF[FCFindex]))</f>
        <v>6S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6S</v>
      </c>
      <c r="H537" s="1" t="str">
        <f>INDEX(FCF[MarkTo],MATCH(FCFdata[[#This Row],[FCFindex]],FCF[FCFindex]))</f>
        <v>7Gp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7Gp</v>
      </c>
      <c r="H538" s="1" t="str">
        <f>INDEX(FCF[MarkTo],MATCH(FCFdata[[#This Row],[FCFindex]],FCF[FCFindex]))</f>
        <v>8U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8U</v>
      </c>
      <c r="H539" s="1" t="str">
        <f>INDEX(FCF[MarkTo],MATCH(FCFdata[[#This Row],[FCFindex]],FCF[FCFindex]))</f>
        <v>9Rot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9Rot</v>
      </c>
      <c r="H540" s="1" t="str">
        <f>INDEX(FCF[MarkTo],MATCH(FCFdata[[#This Row],[FCFindex]],FCF[FCFindex]))</f>
        <v>10Ama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10Ama</v>
      </c>
      <c r="H541" s="1" t="str">
        <f>INDEX(FCF[MarkTo],MATCH(FCFdata[[#This Row],[FCFindex]],FCF[FCFindex]))</f>
        <v/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1D</v>
      </c>
      <c r="H542" s="1" t="str">
        <f>INDEX(FCF[MarkTo],MATCH(FCFdata[[#This Row],[FCFindex]],FCF[FCFindex]))</f>
        <v>(M.1)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(M.1)</v>
      </c>
      <c r="H543" s="1" t="str">
        <f>INDEX(FCF[MarkTo],MATCH(FCFdata[[#This Row],[FCFindex]],FCF[FCFindex]))</f>
        <v>2Oct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2Oct</v>
      </c>
      <c r="H544" s="1" t="str">
        <f>INDEX(FCF[MarkTo],MATCH(FCFdata[[#This Row],[FCFindex]],FCF[FCFindex]))</f>
        <v>3M2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3M2</v>
      </c>
      <c r="H545" s="1" t="str">
        <f>INDEX(FCF[MarkTo],MATCH(FCFdata[[#This Row],[FCFindex]],FCF[FCFindex]))</f>
        <v>M(c)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M(c)</v>
      </c>
      <c r="H546" s="1" t="str">
        <f>INDEX(FCF[MarkTo],MATCH(FCFdata[[#This Row],[FCFindex]],FCF[FCFindex]))</f>
        <v>4P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4P</v>
      </c>
      <c r="H547" s="1" t="str">
        <f>INDEX(FCF[MarkTo],MATCH(FCFdata[[#This Row],[FCFindex]],FCF[FCFindex]))</f>
        <v>5G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5G</v>
      </c>
      <c r="H548" s="1" t="str">
        <f>INDEX(FCF[MarkTo],MATCH(FCFdata[[#This Row],[FCFindex]],FCF[FCFindex]))</f>
        <v>6S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6S</v>
      </c>
      <c r="H549" s="1" t="str">
        <f>INDEX(FCF[MarkTo],MATCH(FCFdata[[#This Row],[FCFindex]],FCF[FCFindex]))</f>
        <v>7Gp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7Gp</v>
      </c>
      <c r="H550" s="1" t="str">
        <f>INDEX(FCF[MarkTo],MATCH(FCFdata[[#This Row],[FCFindex]],FCF[FCFindex]))</f>
        <v>8U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8U</v>
      </c>
      <c r="H551" s="1" t="str">
        <f>INDEX(FCF[MarkTo],MATCH(FCFdata[[#This Row],[FCFindex]],FCF[FCFindex]))</f>
        <v>9Rot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9Rot</v>
      </c>
      <c r="H552" s="1" t="str">
        <f>INDEX(FCF[MarkTo],MATCH(FCFdata[[#This Row],[FCFindex]],FCF[FCFindex]))</f>
        <v>10Ama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10Ama</v>
      </c>
      <c r="H553" s="1" t="str">
        <f>INDEX(FCF[MarkTo],MATCH(FCFdata[[#This Row],[FCFindex]],FCF[FCFindex]))</f>
        <v/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1D</v>
      </c>
      <c r="H554" s="1" t="str">
        <f>INDEX(FCF[MarkTo],MATCH(FCFdata[[#This Row],[FCFindex]],FCF[FCFindex]))</f>
        <v>(M.1)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(M.1)</v>
      </c>
      <c r="H555" s="1" t="str">
        <f>INDEX(FCF[MarkTo],MATCH(FCFdata[[#This Row],[FCFindex]],FCF[FCFindex]))</f>
        <v>2Oct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2Oct</v>
      </c>
      <c r="H556" s="1" t="str">
        <f>INDEX(FCF[MarkTo],MATCH(FCFdata[[#This Row],[FCFindex]],FCF[FCFindex]))</f>
        <v>3M2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3M2</v>
      </c>
      <c r="H557" s="1" t="str">
        <f>INDEX(FCF[MarkTo],MATCH(FCFdata[[#This Row],[FCFindex]],FCF[FCFindex]))</f>
        <v>M(c)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M(c)</v>
      </c>
      <c r="H558" s="1" t="str">
        <f>INDEX(FCF[MarkTo],MATCH(FCFdata[[#This Row],[FCFindex]],FCF[FCFindex]))</f>
        <v>4P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4P</v>
      </c>
      <c r="H559" s="1" t="str">
        <f>INDEX(FCF[MarkTo],MATCH(FCFdata[[#This Row],[FCFindex]],FCF[FCFindex]))</f>
        <v>5G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5G</v>
      </c>
      <c r="H560" s="1" t="str">
        <f>INDEX(FCF[MarkTo],MATCH(FCFdata[[#This Row],[FCFindex]],FCF[FCFindex]))</f>
        <v>6S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6S</v>
      </c>
      <c r="H561" s="1" t="str">
        <f>INDEX(FCF[MarkTo],MATCH(FCFdata[[#This Row],[FCFindex]],FCF[FCFindex]))</f>
        <v>7Gp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7Gp</v>
      </c>
      <c r="H562" s="1" t="str">
        <f>INDEX(FCF[MarkTo],MATCH(FCFdata[[#This Row],[FCFindex]],FCF[FCFindex]))</f>
        <v>8U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8U</v>
      </c>
      <c r="H563" s="1" t="str">
        <f>INDEX(FCF[MarkTo],MATCH(FCFdata[[#This Row],[FCFindex]],FCF[FCFindex]))</f>
        <v>9Rot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9Rot</v>
      </c>
      <c r="H564" s="1" t="str">
        <f>INDEX(FCF[MarkTo],MATCH(FCFdata[[#This Row],[FCFindex]],FCF[FCFindex]))</f>
        <v>10Ama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10Ama</v>
      </c>
      <c r="H565" s="1" t="str">
        <f>INDEX(FCF[MarkTo],MATCH(FCFdata[[#This Row],[FCFindex]],FCF[FCFindex]))</f>
        <v/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1D</v>
      </c>
      <c r="H566" s="1" t="str">
        <f>INDEX(FCF[MarkTo],MATCH(FCFdata[[#This Row],[FCFindex]],FCF[FCFindex]))</f>
        <v>(M.1)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(M.1)</v>
      </c>
      <c r="H567" s="1" t="str">
        <f>INDEX(FCF[MarkTo],MATCH(FCFdata[[#This Row],[FCFindex]],FCF[FCFindex]))</f>
        <v>2Oct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2Oct</v>
      </c>
      <c r="H568" s="1" t="str">
        <f>INDEX(FCF[MarkTo],MATCH(FCFdata[[#This Row],[FCFindex]],FCF[FCFindex]))</f>
        <v>3M2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3M2</v>
      </c>
      <c r="H569" s="1" t="str">
        <f>INDEX(FCF[MarkTo],MATCH(FCFdata[[#This Row],[FCFindex]],FCF[FCFindex]))</f>
        <v>M(c)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M(c)</v>
      </c>
      <c r="H570" s="1" t="str">
        <f>INDEX(FCF[MarkTo],MATCH(FCFdata[[#This Row],[FCFindex]],FCF[FCFindex]))</f>
        <v>4P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4P</v>
      </c>
      <c r="H571" s="1" t="str">
        <f>INDEX(FCF[MarkTo],MATCH(FCFdata[[#This Row],[FCFindex]],FCF[FCFindex]))</f>
        <v>5G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5G</v>
      </c>
      <c r="H572" s="1" t="str">
        <f>INDEX(FCF[MarkTo],MATCH(FCFdata[[#This Row],[FCFindex]],FCF[FCFindex]))</f>
        <v>6S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6S</v>
      </c>
      <c r="H573" s="1" t="str">
        <f>INDEX(FCF[MarkTo],MATCH(FCFdata[[#This Row],[FCFindex]],FCF[FCFindex]))</f>
        <v>7Gp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7Gp</v>
      </c>
      <c r="H574" s="1" t="str">
        <f>INDEX(FCF[MarkTo],MATCH(FCFdata[[#This Row],[FCFindex]],FCF[FCFindex]))</f>
        <v>8U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8U</v>
      </c>
      <c r="H575" s="1" t="str">
        <f>INDEX(FCF[MarkTo],MATCH(FCFdata[[#This Row],[FCFindex]],FCF[FCFindex]))</f>
        <v>9Rot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9Rot</v>
      </c>
      <c r="H576" s="1" t="str">
        <f>INDEX(FCF[MarkTo],MATCH(FCFdata[[#This Row],[FCFindex]],FCF[FCFindex]))</f>
        <v>10Ama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10Ama</v>
      </c>
      <c r="H577" s="1" t="str">
        <f>INDEX(FCF[MarkTo],MATCH(FCFdata[[#This Row],[FCFindex]],FCF[FCFindex]))</f>
        <v/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1D</v>
      </c>
      <c r="H578" s="1" t="str">
        <f>INDEX(FCF[MarkTo],MATCH(FCFdata[[#This Row],[FCFindex]],FCF[FCFindex]))</f>
        <v>(M.1)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(M.1)</v>
      </c>
      <c r="H579" s="1" t="str">
        <f>INDEX(FCF[MarkTo],MATCH(FCFdata[[#This Row],[FCFindex]],FCF[FCFindex]))</f>
        <v>2Oct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2Oct</v>
      </c>
      <c r="H580" s="1" t="str">
        <f>INDEX(FCF[MarkTo],MATCH(FCFdata[[#This Row],[FCFindex]],FCF[FCFindex]))</f>
        <v>3M2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3M2</v>
      </c>
      <c r="H581" s="1" t="str">
        <f>INDEX(FCF[MarkTo],MATCH(FCFdata[[#This Row],[FCFindex]],FCF[FCFindex]))</f>
        <v>M(c)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M(c)</v>
      </c>
      <c r="H582" s="1" t="str">
        <f>INDEX(FCF[MarkTo],MATCH(FCFdata[[#This Row],[FCFindex]],FCF[FCFindex]))</f>
        <v>4P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4P</v>
      </c>
      <c r="H583" s="1" t="str">
        <f>INDEX(FCF[MarkTo],MATCH(FCFdata[[#This Row],[FCFindex]],FCF[FCFindex]))</f>
        <v>5G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5G</v>
      </c>
      <c r="H584" s="1" t="str">
        <f>INDEX(FCF[MarkTo],MATCH(FCFdata[[#This Row],[FCFindex]],FCF[FCFindex]))</f>
        <v>6S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6S</v>
      </c>
      <c r="H585" s="1" t="str">
        <f>INDEX(FCF[MarkTo],MATCH(FCFdata[[#This Row],[FCFindex]],FCF[FCFindex]))</f>
        <v>7Gp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7Gp</v>
      </c>
      <c r="H586" s="1" t="str">
        <f>INDEX(FCF[MarkTo],MATCH(FCFdata[[#This Row],[FCFindex]],FCF[FCFindex]))</f>
        <v>8U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8U</v>
      </c>
      <c r="H587" s="1" t="str">
        <f>INDEX(FCF[MarkTo],MATCH(FCFdata[[#This Row],[FCFindex]],FCF[FCFindex]))</f>
        <v>9Rot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9Rot</v>
      </c>
      <c r="H588" s="1" t="str">
        <f>INDEX(FCF[MarkTo],MATCH(FCFdata[[#This Row],[FCFindex]],FCF[FCFindex]))</f>
        <v>10Ama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10Ama</v>
      </c>
      <c r="H589" s="1" t="str">
        <f>INDEX(FCF[MarkTo],MATCH(FCFdata[[#This Row],[FCFindex]],FCF[FCFindex]))</f>
        <v/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</v>
      </c>
      <c r="H590" s="1" t="str">
        <f>INDEX(FCF[MarkTo],MATCH(FCFdata[[#This Row],[FCFindex]],FCF[FCFindex]))</f>
        <v>(M.1)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(M.1)</v>
      </c>
      <c r="H591" s="1" t="str">
        <f>INDEX(FCF[MarkTo],MATCH(FCFdata[[#This Row],[FCFindex]],FCF[FCFindex]))</f>
        <v>2Oct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2Oct</v>
      </c>
      <c r="H592" s="1" t="str">
        <f>INDEX(FCF[MarkTo],MATCH(FCFdata[[#This Row],[FCFindex]],FCF[FCFindex]))</f>
        <v>3M2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3M2</v>
      </c>
      <c r="H593" s="1" t="str">
        <f>INDEX(FCF[MarkTo],MATCH(FCFdata[[#This Row],[FCFindex]],FCF[FCFindex]))</f>
        <v>M(c)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M(c)</v>
      </c>
      <c r="H594" s="1" t="str">
        <f>INDEX(FCF[MarkTo],MATCH(FCFdata[[#This Row],[FCFindex]],FCF[FCFindex]))</f>
        <v>4P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4P</v>
      </c>
      <c r="H595" s="1" t="str">
        <f>INDEX(FCF[MarkTo],MATCH(FCFdata[[#This Row],[FCFindex]],FCF[FCFindex]))</f>
        <v>5G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5G</v>
      </c>
      <c r="H596" s="1" t="str">
        <f>INDEX(FCF[MarkTo],MATCH(FCFdata[[#This Row],[FCFindex]],FCF[FCFindex]))</f>
        <v>6S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6S</v>
      </c>
      <c r="H597" s="1" t="str">
        <f>INDEX(FCF[MarkTo],MATCH(FCFdata[[#This Row],[FCFindex]],FCF[FCFindex]))</f>
        <v>7Gp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7Gp</v>
      </c>
      <c r="H598" s="1" t="str">
        <f>INDEX(FCF[MarkTo],MATCH(FCFdata[[#This Row],[FCFindex]],FCF[FCFindex]))</f>
        <v>8U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8U</v>
      </c>
      <c r="H599" s="1" t="str">
        <f>INDEX(FCF[MarkTo],MATCH(FCFdata[[#This Row],[FCFindex]],FCF[FCFindex]))</f>
        <v>9Rot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9Rot</v>
      </c>
      <c r="H600" s="1" t="str">
        <f>INDEX(FCF[MarkTo],MATCH(FCFdata[[#This Row],[FCFindex]],FCF[FCFindex]))</f>
        <v>10Ama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10Ama</v>
      </c>
      <c r="H601" s="1" t="str">
        <f>INDEX(FCF[MarkTo],MATCH(FCFdata[[#This Row],[FCFindex]],FCF[FCFindex]))</f>
        <v/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1D</v>
      </c>
      <c r="H602" s="1" t="str">
        <f>INDEX(FCF[MarkTo],MATCH(FCFdata[[#This Row],[FCFindex]],FCF[FCFindex]))</f>
        <v>(M.1)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(M.1)</v>
      </c>
      <c r="H603" s="1" t="str">
        <f>INDEX(FCF[MarkTo],MATCH(FCFdata[[#This Row],[FCFindex]],FCF[FCFindex]))</f>
        <v>2Oct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2Oct</v>
      </c>
      <c r="H604" s="1" t="str">
        <f>INDEX(FCF[MarkTo],MATCH(FCFdata[[#This Row],[FCFindex]],FCF[FCFindex]))</f>
        <v>3M2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3M2</v>
      </c>
      <c r="H605" s="1" t="str">
        <f>INDEX(FCF[MarkTo],MATCH(FCFdata[[#This Row],[FCFindex]],FCF[FCFindex]))</f>
        <v>M(c)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M(c)</v>
      </c>
      <c r="H606" s="1" t="str">
        <f>INDEX(FCF[MarkTo],MATCH(FCFdata[[#This Row],[FCFindex]],FCF[FCFindex]))</f>
        <v>4P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4P</v>
      </c>
      <c r="H607" s="1" t="str">
        <f>INDEX(FCF[MarkTo],MATCH(FCFdata[[#This Row],[FCFindex]],FCF[FCFindex]))</f>
        <v>5G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5G</v>
      </c>
      <c r="H608" s="1" t="str">
        <f>INDEX(FCF[MarkTo],MATCH(FCFdata[[#This Row],[FCFindex]],FCF[FCFindex]))</f>
        <v>6S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6S</v>
      </c>
      <c r="H609" s="1" t="str">
        <f>INDEX(FCF[MarkTo],MATCH(FCFdata[[#This Row],[FCFindex]],FCF[FCFindex]))</f>
        <v>7Gp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7Gp</v>
      </c>
      <c r="H610" s="1" t="str">
        <f>INDEX(FCF[MarkTo],MATCH(FCFdata[[#This Row],[FCFindex]],FCF[FCFindex]))</f>
        <v>8U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8U</v>
      </c>
      <c r="H611" s="1" t="str">
        <f>INDEX(FCF[MarkTo],MATCH(FCFdata[[#This Row],[FCFindex]],FCF[FCFindex]))</f>
        <v>9Rot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9Rot</v>
      </c>
      <c r="H612" s="1" t="str">
        <f>INDEX(FCF[MarkTo],MATCH(FCFdata[[#This Row],[FCFindex]],FCF[FCFindex]))</f>
        <v>10Ama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10Ama</v>
      </c>
      <c r="H613" s="1" t="str">
        <f>INDEX(FCF[MarkTo],MATCH(FCFdata[[#This Row],[FCFindex]],FCF[FCFindex]))</f>
        <v/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1D</v>
      </c>
      <c r="H614" s="1" t="str">
        <f>INDEX(FCF[MarkTo],MATCH(FCFdata[[#This Row],[FCFindex]],FCF[FCFindex]))</f>
        <v>(M.1)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(M.1)</v>
      </c>
      <c r="H615" s="1" t="str">
        <f>INDEX(FCF[MarkTo],MATCH(FCFdata[[#This Row],[FCFindex]],FCF[FCFindex]))</f>
        <v>2Oct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2Oct</v>
      </c>
      <c r="H616" s="1" t="str">
        <f>INDEX(FCF[MarkTo],MATCH(FCFdata[[#This Row],[FCFindex]],FCF[FCFindex]))</f>
        <v>3M2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3M2</v>
      </c>
      <c r="H617" s="1" t="str">
        <f>INDEX(FCF[MarkTo],MATCH(FCFdata[[#This Row],[FCFindex]],FCF[FCFindex]))</f>
        <v>M(c)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M(c)</v>
      </c>
      <c r="H618" s="1" t="str">
        <f>INDEX(FCF[MarkTo],MATCH(FCFdata[[#This Row],[FCFindex]],FCF[FCFindex]))</f>
        <v>4P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4P</v>
      </c>
      <c r="H619" s="1" t="str">
        <f>INDEX(FCF[MarkTo],MATCH(FCFdata[[#This Row],[FCFindex]],FCF[FCFindex]))</f>
        <v>5G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5G</v>
      </c>
      <c r="H620" s="1" t="str">
        <f>INDEX(FCF[MarkTo],MATCH(FCFdata[[#This Row],[FCFindex]],FCF[FCFindex]))</f>
        <v>6S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6S</v>
      </c>
      <c r="H621" s="1" t="str">
        <f>INDEX(FCF[MarkTo],MATCH(FCFdata[[#This Row],[FCFindex]],FCF[FCFindex]))</f>
        <v>7Gp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7Gp</v>
      </c>
      <c r="H622" s="1" t="str">
        <f>INDEX(FCF[MarkTo],MATCH(FCFdata[[#This Row],[FCFindex]],FCF[FCFindex]))</f>
        <v>8U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8U</v>
      </c>
      <c r="H623" s="1" t="str">
        <f>INDEX(FCF[MarkTo],MATCH(FCFdata[[#This Row],[FCFindex]],FCF[FCFindex]))</f>
        <v>9Rot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9Rot</v>
      </c>
      <c r="H624" s="1" t="str">
        <f>INDEX(FCF[MarkTo],MATCH(FCFdata[[#This Row],[FCFindex]],FCF[FCFindex]))</f>
        <v>10Ama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10Ama</v>
      </c>
      <c r="H625" s="1" t="str">
        <f>INDEX(FCF[MarkTo],MATCH(FCFdata[[#This Row],[FCFindex]],FCF[FCFindex]))</f>
        <v/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(M.1)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(M.1)</v>
      </c>
      <c r="H627" s="1" t="str">
        <f>INDEX(FCF[MarkTo],MATCH(FCFdata[[#This Row],[FCFindex]],FCF[FCFindex]))</f>
        <v>2Oct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2Oct</v>
      </c>
      <c r="H628" s="1" t="str">
        <f>INDEX(FCF[MarkTo],MATCH(FCFdata[[#This Row],[FCFindex]],FCF[FCFindex]))</f>
        <v>3M2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3M2</v>
      </c>
      <c r="H629" s="1" t="str">
        <f>INDEX(FCF[MarkTo],MATCH(FCFdata[[#This Row],[FCFindex]],FCF[FCFindex]))</f>
        <v>M(c)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M(c)</v>
      </c>
      <c r="H630" s="1" t="str">
        <f>INDEX(FCF[MarkTo],MATCH(FCFdata[[#This Row],[FCFindex]],FCF[FCFindex]))</f>
        <v>4P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4P</v>
      </c>
      <c r="H631" s="1" t="str">
        <f>INDEX(FCF[MarkTo],MATCH(FCFdata[[#This Row],[FCFindex]],FCF[FCFindex]))</f>
        <v>5G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5G</v>
      </c>
      <c r="H632" s="1" t="str">
        <f>INDEX(FCF[MarkTo],MATCH(FCFdata[[#This Row],[FCFindex]],FCF[FCFindex]))</f>
        <v>6S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6S</v>
      </c>
      <c r="H633" s="1" t="str">
        <f>INDEX(FCF[MarkTo],MATCH(FCFdata[[#This Row],[FCFindex]],FCF[FCFindex]))</f>
        <v>7Gp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7Gp</v>
      </c>
      <c r="H634" s="1" t="str">
        <f>INDEX(FCF[MarkTo],MATCH(FCFdata[[#This Row],[FCFindex]],FCF[FCFindex]))</f>
        <v>8U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8U</v>
      </c>
      <c r="H635" s="1" t="str">
        <f>INDEX(FCF[MarkTo],MATCH(FCFdata[[#This Row],[FCFindex]],FCF[FCFindex]))</f>
        <v>9Rot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9Rot</v>
      </c>
      <c r="H636" s="1" t="str">
        <f>INDEX(FCF[MarkTo],MATCH(FCFdata[[#This Row],[FCFindex]],FCF[FCFindex]))</f>
        <v>10Ama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10Ama</v>
      </c>
      <c r="H637" s="1" t="str">
        <f>INDEX(FCF[MarkTo],MATCH(FCFdata[[#This Row],[FCFindex]],FCF[FCFindex]))</f>
        <v/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1D</v>
      </c>
      <c r="H638" s="1" t="str">
        <f>INDEX(FCF[MarkTo],MATCH(FCFdata[[#This Row],[FCFindex]],FCF[FCFindex]))</f>
        <v>(M.1)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(M.1)</v>
      </c>
      <c r="H639" s="1" t="str">
        <f>INDEX(FCF[MarkTo],MATCH(FCFdata[[#This Row],[FCFindex]],FCF[FCFindex]))</f>
        <v>2Oct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2Oct</v>
      </c>
      <c r="H640" s="1" t="str">
        <f>INDEX(FCF[MarkTo],MATCH(FCFdata[[#This Row],[FCFindex]],FCF[FCFindex]))</f>
        <v>3M2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3M2</v>
      </c>
      <c r="H641" s="1" t="str">
        <f>INDEX(FCF[MarkTo],MATCH(FCFdata[[#This Row],[FCFindex]],FCF[FCFindex]))</f>
        <v>M(c)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M(c)</v>
      </c>
      <c r="H642" s="1" t="str">
        <f>INDEX(FCF[MarkTo],MATCH(FCFdata[[#This Row],[FCFindex]],FCF[FCFindex]))</f>
        <v>4P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4P</v>
      </c>
      <c r="H643" s="1" t="str">
        <f>INDEX(FCF[MarkTo],MATCH(FCFdata[[#This Row],[FCFindex]],FCF[FCFindex]))</f>
        <v>5G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5G</v>
      </c>
      <c r="H644" s="1" t="str">
        <f>INDEX(FCF[MarkTo],MATCH(FCFdata[[#This Row],[FCFindex]],FCF[FCFindex]))</f>
        <v>6S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6S</v>
      </c>
      <c r="H645" s="1" t="str">
        <f>INDEX(FCF[MarkTo],MATCH(FCFdata[[#This Row],[FCFindex]],FCF[FCFindex]))</f>
        <v>7Gp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7Gp</v>
      </c>
      <c r="H646" s="1" t="str">
        <f>INDEX(FCF[MarkTo],MATCH(FCFdata[[#This Row],[FCFindex]],FCF[FCFindex]))</f>
        <v>8U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8U</v>
      </c>
      <c r="H647" s="1" t="str">
        <f>INDEX(FCF[MarkTo],MATCH(FCFdata[[#This Row],[FCFindex]],FCF[FCFindex]))</f>
        <v>9Rot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9Rot</v>
      </c>
      <c r="H648" s="1" t="str">
        <f>INDEX(FCF[MarkTo],MATCH(FCFdata[[#This Row],[FCFindex]],FCF[FCFindex]))</f>
        <v>10Ama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10Ama</v>
      </c>
      <c r="H649" s="1" t="str">
        <f>INDEX(FCF[MarkTo],MATCH(FCFdata[[#This Row],[FCFindex]],FCF[FCFindex]))</f>
        <v/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1D</v>
      </c>
      <c r="H650" s="1" t="str">
        <f>INDEX(FCF[MarkTo],MATCH(FCFdata[[#This Row],[FCFindex]],FCF[FCFindex]))</f>
        <v>(M.1)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(M.1)</v>
      </c>
      <c r="H651" s="1" t="str">
        <f>INDEX(FCF[MarkTo],MATCH(FCFdata[[#This Row],[FCFindex]],FCF[FCFindex]))</f>
        <v>2Oct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2Oct</v>
      </c>
      <c r="H652" s="1" t="str">
        <f>INDEX(FCF[MarkTo],MATCH(FCFdata[[#This Row],[FCFindex]],FCF[FCFindex]))</f>
        <v>3M2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3M2</v>
      </c>
      <c r="H653" s="1" t="str">
        <f>INDEX(FCF[MarkTo],MATCH(FCFdata[[#This Row],[FCFindex]],FCF[FCFindex]))</f>
        <v>M(c)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M(c)</v>
      </c>
      <c r="H654" s="1" t="str">
        <f>INDEX(FCF[MarkTo],MATCH(FCFdata[[#This Row],[FCFindex]],FCF[FCFindex]))</f>
        <v>4P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4P</v>
      </c>
      <c r="H655" s="1" t="str">
        <f>INDEX(FCF[MarkTo],MATCH(FCFdata[[#This Row],[FCFindex]],FCF[FCFindex]))</f>
        <v>5G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5G</v>
      </c>
      <c r="H656" s="1" t="str">
        <f>INDEX(FCF[MarkTo],MATCH(FCFdata[[#This Row],[FCFindex]],FCF[FCFindex]))</f>
        <v>6S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6S</v>
      </c>
      <c r="H657" s="1" t="str">
        <f>INDEX(FCF[MarkTo],MATCH(FCFdata[[#This Row],[FCFindex]],FCF[FCFindex]))</f>
        <v>7Gp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7Gp</v>
      </c>
      <c r="H658" s="1" t="str">
        <f>INDEX(FCF[MarkTo],MATCH(FCFdata[[#This Row],[FCFindex]],FCF[FCFindex]))</f>
        <v>8U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8U</v>
      </c>
      <c r="H659" s="1" t="str">
        <f>INDEX(FCF[MarkTo],MATCH(FCFdata[[#This Row],[FCFindex]],FCF[FCFindex]))</f>
        <v>9Rot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9Rot</v>
      </c>
      <c r="H660" s="1" t="str">
        <f>INDEX(FCF[MarkTo],MATCH(FCFdata[[#This Row],[FCFindex]],FCF[FCFindex]))</f>
        <v>10Ama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10Ama</v>
      </c>
      <c r="H661" s="1" t="str">
        <f>INDEX(FCF[MarkTo],MATCH(FCFdata[[#This Row],[FCFindex]],FCF[FCFindex]))</f>
        <v/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1D</v>
      </c>
      <c r="H662" s="1" t="str">
        <f>INDEX(FCF[MarkTo],MATCH(FCFdata[[#This Row],[FCFindex]],FCF[FCFindex]))</f>
        <v>(M.1)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(M.1)</v>
      </c>
      <c r="H663" s="1" t="str">
        <f>INDEX(FCF[MarkTo],MATCH(FCFdata[[#This Row],[FCFindex]],FCF[FCFindex]))</f>
        <v>2Oct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2Oct</v>
      </c>
      <c r="H664" s="1" t="str">
        <f>INDEX(FCF[MarkTo],MATCH(FCFdata[[#This Row],[FCFindex]],FCF[FCFindex]))</f>
        <v>3M2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3M2</v>
      </c>
      <c r="H665" s="1" t="str">
        <f>INDEX(FCF[MarkTo],MATCH(FCFdata[[#This Row],[FCFindex]],FCF[FCFindex]))</f>
        <v>M(c)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M(c)</v>
      </c>
      <c r="H666" s="1" t="str">
        <f>INDEX(FCF[MarkTo],MATCH(FCFdata[[#This Row],[FCFindex]],FCF[FCFindex]))</f>
        <v>4P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4P</v>
      </c>
      <c r="H667" s="1" t="str">
        <f>INDEX(FCF[MarkTo],MATCH(FCFdata[[#This Row],[FCFindex]],FCF[FCFindex]))</f>
        <v>5G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5G</v>
      </c>
      <c r="H668" s="1" t="str">
        <f>INDEX(FCF[MarkTo],MATCH(FCFdata[[#This Row],[FCFindex]],FCF[FCFindex]))</f>
        <v>6S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6S</v>
      </c>
      <c r="H669" s="1" t="str">
        <f>INDEX(FCF[MarkTo],MATCH(FCFdata[[#This Row],[FCFindex]],FCF[FCFindex]))</f>
        <v>7Gp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7Gp</v>
      </c>
      <c r="H670" s="1" t="str">
        <f>INDEX(FCF[MarkTo],MATCH(FCFdata[[#This Row],[FCFindex]],FCF[FCFindex]))</f>
        <v>8U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8U</v>
      </c>
      <c r="H671" s="1" t="str">
        <f>INDEX(FCF[MarkTo],MATCH(FCFdata[[#This Row],[FCFindex]],FCF[FCFindex]))</f>
        <v>9Rot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9Rot</v>
      </c>
      <c r="H672" s="1" t="str">
        <f>INDEX(FCF[MarkTo],MATCH(FCFdata[[#This Row],[FCFindex]],FCF[FCFindex]))</f>
        <v>10Ama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10Ama</v>
      </c>
      <c r="H673" s="1" t="str">
        <f>INDEX(FCF[MarkTo],MATCH(FCFdata[[#This Row],[FCFindex]],FCF[FCFindex]))</f>
        <v/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</v>
      </c>
      <c r="H674" s="1" t="str">
        <f>INDEX(FCF[MarkTo],MATCH(FCFdata[[#This Row],[FCFindex]],FCF[FCFindex]))</f>
        <v>(M.1)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(M.1)</v>
      </c>
      <c r="H675" s="1" t="str">
        <f>INDEX(FCF[MarkTo],MATCH(FCFdata[[#This Row],[FCFindex]],FCF[FCFindex]))</f>
        <v>2Oct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2Oct</v>
      </c>
      <c r="H676" s="1" t="str">
        <f>INDEX(FCF[MarkTo],MATCH(FCFdata[[#This Row],[FCFindex]],FCF[FCFindex]))</f>
        <v>3M2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3M2</v>
      </c>
      <c r="H677" s="1" t="str">
        <f>INDEX(FCF[MarkTo],MATCH(FCFdata[[#This Row],[FCFindex]],FCF[FCFindex]))</f>
        <v>M(c)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M(c)</v>
      </c>
      <c r="H678" s="1" t="str">
        <f>INDEX(FCF[MarkTo],MATCH(FCFdata[[#This Row],[FCFindex]],FCF[FCFindex]))</f>
        <v>4P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4P</v>
      </c>
      <c r="H679" s="1" t="str">
        <f>INDEX(FCF[MarkTo],MATCH(FCFdata[[#This Row],[FCFindex]],FCF[FCFindex]))</f>
        <v>5G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5G</v>
      </c>
      <c r="H680" s="1" t="str">
        <f>INDEX(FCF[MarkTo],MATCH(FCFdata[[#This Row],[FCFindex]],FCF[FCFindex]))</f>
        <v>6S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6S</v>
      </c>
      <c r="H681" s="1" t="str">
        <f>INDEX(FCF[MarkTo],MATCH(FCFdata[[#This Row],[FCFindex]],FCF[FCFindex]))</f>
        <v>7Gp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7Gp</v>
      </c>
      <c r="H682" s="1" t="str">
        <f>INDEX(FCF[MarkTo],MATCH(FCFdata[[#This Row],[FCFindex]],FCF[FCFindex]))</f>
        <v>8U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8U</v>
      </c>
      <c r="H683" s="1" t="str">
        <f>INDEX(FCF[MarkTo],MATCH(FCFdata[[#This Row],[FCFindex]],FCF[FCFindex]))</f>
        <v>9Rot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9Rot</v>
      </c>
      <c r="H684" s="1" t="str">
        <f>INDEX(FCF[MarkTo],MATCH(FCFdata[[#This Row],[FCFindex]],FCF[FCFindex]))</f>
        <v>10Ama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10Ama</v>
      </c>
      <c r="H685" s="1" t="str">
        <f>INDEX(FCF[MarkTo],MATCH(FCFdata[[#This Row],[FCFindex]],FCF[FCFindex]))</f>
        <v/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1D</v>
      </c>
      <c r="H686" s="1" t="str">
        <f>INDEX(FCF[MarkTo],MATCH(FCFdata[[#This Row],[FCFindex]],FCF[FCFindex]))</f>
        <v>(M.1)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(M.1)</v>
      </c>
      <c r="H687" s="1" t="str">
        <f>INDEX(FCF[MarkTo],MATCH(FCFdata[[#This Row],[FCFindex]],FCF[FCFindex]))</f>
        <v>2Oct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2Oct</v>
      </c>
      <c r="H688" s="1" t="str">
        <f>INDEX(FCF[MarkTo],MATCH(FCFdata[[#This Row],[FCFindex]],FCF[FCFindex]))</f>
        <v>3M2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3M2</v>
      </c>
      <c r="H689" s="1" t="str">
        <f>INDEX(FCF[MarkTo],MATCH(FCFdata[[#This Row],[FCFindex]],FCF[FCFindex]))</f>
        <v>M(c)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M(c)</v>
      </c>
      <c r="H690" s="1" t="str">
        <f>INDEX(FCF[MarkTo],MATCH(FCFdata[[#This Row],[FCFindex]],FCF[FCFindex]))</f>
        <v>4P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4P</v>
      </c>
      <c r="H691" s="1" t="str">
        <f>INDEX(FCF[MarkTo],MATCH(FCFdata[[#This Row],[FCFindex]],FCF[FCFindex]))</f>
        <v>5G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5G</v>
      </c>
      <c r="H692" s="1" t="str">
        <f>INDEX(FCF[MarkTo],MATCH(FCFdata[[#This Row],[FCFindex]],FCF[FCFindex]))</f>
        <v>6S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6S</v>
      </c>
      <c r="H693" s="1" t="str">
        <f>INDEX(FCF[MarkTo],MATCH(FCFdata[[#This Row],[FCFindex]],FCF[FCFindex]))</f>
        <v>7Gp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7Gp</v>
      </c>
      <c r="H694" s="1" t="str">
        <f>INDEX(FCF[MarkTo],MATCH(FCFdata[[#This Row],[FCFindex]],FCF[FCFindex]))</f>
        <v>8U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8U</v>
      </c>
      <c r="H695" s="1" t="str">
        <f>INDEX(FCF[MarkTo],MATCH(FCFdata[[#This Row],[FCFindex]],FCF[FCFindex]))</f>
        <v>9Rot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9Rot</v>
      </c>
      <c r="H696" s="1" t="str">
        <f>INDEX(FCF[MarkTo],MATCH(FCFdata[[#This Row],[FCFindex]],FCF[FCFindex]))</f>
        <v>10Ama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10Ama</v>
      </c>
      <c r="H697" s="1" t="str">
        <f>INDEX(FCF[MarkTo],MATCH(FCFdata[[#This Row],[FCFindex]],FCF[FCFindex]))</f>
        <v/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1D</v>
      </c>
      <c r="H698" s="1" t="str">
        <f>INDEX(FCF[MarkTo],MATCH(FCFdata[[#This Row],[FCFindex]],FCF[FCFindex]))</f>
        <v>(M.1)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(M.1)</v>
      </c>
      <c r="H699" s="1" t="str">
        <f>INDEX(FCF[MarkTo],MATCH(FCFdata[[#This Row],[FCFindex]],FCF[FCFindex]))</f>
        <v>2Oct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2Oct</v>
      </c>
      <c r="H700" s="1" t="str">
        <f>INDEX(FCF[MarkTo],MATCH(FCFdata[[#This Row],[FCFindex]],FCF[FCFindex]))</f>
        <v>3M2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3M2</v>
      </c>
      <c r="H701" s="1" t="str">
        <f>INDEX(FCF[MarkTo],MATCH(FCFdata[[#This Row],[FCFindex]],FCF[FCFindex]))</f>
        <v>M(c)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M(c)</v>
      </c>
      <c r="H702" s="1" t="str">
        <f>INDEX(FCF[MarkTo],MATCH(FCFdata[[#This Row],[FCFindex]],FCF[FCFindex]))</f>
        <v>4P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4P</v>
      </c>
      <c r="H703" s="1" t="str">
        <f>INDEX(FCF[MarkTo],MATCH(FCFdata[[#This Row],[FCFindex]],FCF[FCFindex]))</f>
        <v>5G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5G</v>
      </c>
      <c r="H704" s="1" t="str">
        <f>INDEX(FCF[MarkTo],MATCH(FCFdata[[#This Row],[FCFindex]],FCF[FCFindex]))</f>
        <v>6S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6S</v>
      </c>
      <c r="H705" s="1" t="str">
        <f>INDEX(FCF[MarkTo],MATCH(FCFdata[[#This Row],[FCFindex]],FCF[FCFindex]))</f>
        <v>7Gp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7Gp</v>
      </c>
      <c r="H706" s="1" t="str">
        <f>INDEX(FCF[MarkTo],MATCH(FCFdata[[#This Row],[FCFindex]],FCF[FCFindex]))</f>
        <v>8U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8U</v>
      </c>
      <c r="H707" s="1" t="str">
        <f>INDEX(FCF[MarkTo],MATCH(FCFdata[[#This Row],[FCFindex]],FCF[FCFindex]))</f>
        <v>9Rot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9Rot</v>
      </c>
      <c r="H708" s="1" t="str">
        <f>INDEX(FCF[MarkTo],MATCH(FCFdata[[#This Row],[FCFindex]],FCF[FCFindex]))</f>
        <v>10Ama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10Ama</v>
      </c>
      <c r="H709" s="1" t="str">
        <f>INDEX(FCF[MarkTo],MATCH(FCFdata[[#This Row],[FCFindex]],FCF[FCFindex]))</f>
        <v/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1D</v>
      </c>
      <c r="H710" s="1" t="str">
        <f>INDEX(FCF[MarkTo],MATCH(FCFdata[[#This Row],[FCFindex]],FCF[FCFindex]))</f>
        <v>(M.1)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(M.1)</v>
      </c>
      <c r="H711" s="1" t="str">
        <f>INDEX(FCF[MarkTo],MATCH(FCFdata[[#This Row],[FCFindex]],FCF[FCFindex]))</f>
        <v>2Oct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2Oct</v>
      </c>
      <c r="H712" s="1" t="str">
        <f>INDEX(FCF[MarkTo],MATCH(FCFdata[[#This Row],[FCFindex]],FCF[FCFindex]))</f>
        <v>3M2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3M2</v>
      </c>
      <c r="H713" s="1" t="str">
        <f>INDEX(FCF[MarkTo],MATCH(FCFdata[[#This Row],[FCFindex]],FCF[FCFindex]))</f>
        <v>M(c)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M(c)</v>
      </c>
      <c r="H714" s="1" t="str">
        <f>INDEX(FCF[MarkTo],MATCH(FCFdata[[#This Row],[FCFindex]],FCF[FCFindex]))</f>
        <v>4P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4P</v>
      </c>
      <c r="H715" s="1" t="str">
        <f>INDEX(FCF[MarkTo],MATCH(FCFdata[[#This Row],[FCFindex]],FCF[FCFindex]))</f>
        <v>5G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5G</v>
      </c>
      <c r="H716" s="1" t="str">
        <f>INDEX(FCF[MarkTo],MATCH(FCFdata[[#This Row],[FCFindex]],FCF[FCFindex]))</f>
        <v>6S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6S</v>
      </c>
      <c r="H717" s="1" t="str">
        <f>INDEX(FCF[MarkTo],MATCH(FCFdata[[#This Row],[FCFindex]],FCF[FCFindex]))</f>
        <v>7Gp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7Gp</v>
      </c>
      <c r="H718" s="1" t="str">
        <f>INDEX(FCF[MarkTo],MATCH(FCFdata[[#This Row],[FCFindex]],FCF[FCFindex]))</f>
        <v>8U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8U</v>
      </c>
      <c r="H719" s="1" t="str">
        <f>INDEX(FCF[MarkTo],MATCH(FCFdata[[#This Row],[FCFindex]],FCF[FCFindex]))</f>
        <v>9Rot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9Rot</v>
      </c>
      <c r="H720" s="1" t="str">
        <f>INDEX(FCF[MarkTo],MATCH(FCFdata[[#This Row],[FCFindex]],FCF[FCFindex]))</f>
        <v>10Ama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10Ama</v>
      </c>
      <c r="H721" s="1" t="str">
        <f>INDEX(FCF[MarkTo],MATCH(FCFdata[[#This Row],[FCFindex]],FCF[FCFindex]))</f>
        <v/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1D</v>
      </c>
      <c r="H722" s="1" t="str">
        <f>INDEX(FCF[MarkTo],MATCH(FCFdata[[#This Row],[FCFindex]],FCF[FCFindex]))</f>
        <v>(M.1)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(M.1)</v>
      </c>
      <c r="H723" s="1" t="str">
        <f>INDEX(FCF[MarkTo],MATCH(FCFdata[[#This Row],[FCFindex]],FCF[FCFindex]))</f>
        <v>2Oct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2Oct</v>
      </c>
      <c r="H724" s="1" t="str">
        <f>INDEX(FCF[MarkTo],MATCH(FCFdata[[#This Row],[FCFindex]],FCF[FCFindex]))</f>
        <v>3M2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3M2</v>
      </c>
      <c r="H725" s="1" t="str">
        <f>INDEX(FCF[MarkTo],MATCH(FCFdata[[#This Row],[FCFindex]],FCF[FCFindex]))</f>
        <v>M(c)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M(c)</v>
      </c>
      <c r="H726" s="1" t="str">
        <f>INDEX(FCF[MarkTo],MATCH(FCFdata[[#This Row],[FCFindex]],FCF[FCFindex]))</f>
        <v>4P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4P</v>
      </c>
      <c r="H727" s="1" t="str">
        <f>INDEX(FCF[MarkTo],MATCH(FCFdata[[#This Row],[FCFindex]],FCF[FCFindex]))</f>
        <v>5G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5G</v>
      </c>
      <c r="H728" s="1" t="str">
        <f>INDEX(FCF[MarkTo],MATCH(FCFdata[[#This Row],[FCFindex]],FCF[FCFindex]))</f>
        <v>6S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6S</v>
      </c>
      <c r="H729" s="1" t="str">
        <f>INDEX(FCF[MarkTo],MATCH(FCFdata[[#This Row],[FCFindex]],FCF[FCFindex]))</f>
        <v>7Gp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7Gp</v>
      </c>
      <c r="H730" s="1" t="str">
        <f>INDEX(FCF[MarkTo],MATCH(FCFdata[[#This Row],[FCFindex]],FCF[FCFindex]))</f>
        <v>8U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8U</v>
      </c>
      <c r="H731" s="1" t="str">
        <f>INDEX(FCF[MarkTo],MATCH(FCFdata[[#This Row],[FCFindex]],FCF[FCFindex]))</f>
        <v>9Rot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9Rot</v>
      </c>
      <c r="H732" s="1" t="str">
        <f>INDEX(FCF[MarkTo],MATCH(FCFdata[[#This Row],[FCFindex]],FCF[FCFindex]))</f>
        <v>10Ama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10Ama</v>
      </c>
      <c r="H733" s="1" t="str">
        <f>INDEX(FCF[MarkTo],MATCH(FCFdata[[#This Row],[FCFindex]],FCF[FCFindex]))</f>
        <v/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1D</v>
      </c>
      <c r="H734" s="1" t="str">
        <f>INDEX(FCF[MarkTo],MATCH(FCFdata[[#This Row],[FCFindex]],FCF[FCFindex]))</f>
        <v>(M.1)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(M.1)</v>
      </c>
      <c r="H735" s="1" t="str">
        <f>INDEX(FCF[MarkTo],MATCH(FCFdata[[#This Row],[FCFindex]],FCF[FCFindex]))</f>
        <v>2Oct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2Oct</v>
      </c>
      <c r="H736" s="1" t="str">
        <f>INDEX(FCF[MarkTo],MATCH(FCFdata[[#This Row],[FCFindex]],FCF[FCFindex]))</f>
        <v>3M2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3M2</v>
      </c>
      <c r="H737" s="1" t="str">
        <f>INDEX(FCF[MarkTo],MATCH(FCFdata[[#This Row],[FCFindex]],FCF[FCFindex]))</f>
        <v>M(c)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M(c)</v>
      </c>
      <c r="H738" s="1" t="str">
        <f>INDEX(FCF[MarkTo],MATCH(FCFdata[[#This Row],[FCFindex]],FCF[FCFindex]))</f>
        <v>4P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4P</v>
      </c>
      <c r="H739" s="1" t="str">
        <f>INDEX(FCF[MarkTo],MATCH(FCFdata[[#This Row],[FCFindex]],FCF[FCFindex]))</f>
        <v>5G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5G</v>
      </c>
      <c r="H740" s="1" t="str">
        <f>INDEX(FCF[MarkTo],MATCH(FCFdata[[#This Row],[FCFindex]],FCF[FCFindex]))</f>
        <v>6S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6S</v>
      </c>
      <c r="H741" s="1" t="str">
        <f>INDEX(FCF[MarkTo],MATCH(FCFdata[[#This Row],[FCFindex]],FCF[FCFindex]))</f>
        <v>7Gp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7Gp</v>
      </c>
      <c r="H742" s="1" t="str">
        <f>INDEX(FCF[MarkTo],MATCH(FCFdata[[#This Row],[FCFindex]],FCF[FCFindex]))</f>
        <v>8U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8U</v>
      </c>
      <c r="H743" s="1" t="str">
        <f>INDEX(FCF[MarkTo],MATCH(FCFdata[[#This Row],[FCFindex]],FCF[FCFindex]))</f>
        <v>9Rot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9Rot</v>
      </c>
      <c r="H744" s="1" t="str">
        <f>INDEX(FCF[MarkTo],MATCH(FCFdata[[#This Row],[FCFindex]],FCF[FCFindex]))</f>
        <v>10Ama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10Ama</v>
      </c>
      <c r="H745" s="1" t="str">
        <f>INDEX(FCF[MarkTo],MATCH(FCFdata[[#This Row],[FCFindex]],FCF[FCFindex]))</f>
        <v/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1D</v>
      </c>
      <c r="H746" s="1" t="str">
        <f>INDEX(FCF[MarkTo],MATCH(FCFdata[[#This Row],[FCFindex]],FCF[FCFindex]))</f>
        <v>(M.1)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(M.1)</v>
      </c>
      <c r="H747" s="1" t="str">
        <f>INDEX(FCF[MarkTo],MATCH(FCFdata[[#This Row],[FCFindex]],FCF[FCFindex]))</f>
        <v>2Oct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2Oct</v>
      </c>
      <c r="H748" s="1" t="str">
        <f>INDEX(FCF[MarkTo],MATCH(FCFdata[[#This Row],[FCFindex]],FCF[FCFindex]))</f>
        <v>3M2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3M2</v>
      </c>
      <c r="H749" s="1" t="str">
        <f>INDEX(FCF[MarkTo],MATCH(FCFdata[[#This Row],[FCFindex]],FCF[FCFindex]))</f>
        <v>M(c)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M(c)</v>
      </c>
      <c r="H750" s="1" t="str">
        <f>INDEX(FCF[MarkTo],MATCH(FCFdata[[#This Row],[FCFindex]],FCF[FCFindex]))</f>
        <v>4P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4P</v>
      </c>
      <c r="H751" s="1" t="str">
        <f>INDEX(FCF[MarkTo],MATCH(FCFdata[[#This Row],[FCFindex]],FCF[FCFindex]))</f>
        <v>5G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5G</v>
      </c>
      <c r="H752" s="1" t="str">
        <f>INDEX(FCF[MarkTo],MATCH(FCFdata[[#This Row],[FCFindex]],FCF[FCFindex]))</f>
        <v>6S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6S</v>
      </c>
      <c r="H753" s="1" t="str">
        <f>INDEX(FCF[MarkTo],MATCH(FCFdata[[#This Row],[FCFindex]],FCF[FCFindex]))</f>
        <v>7Gp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7Gp</v>
      </c>
      <c r="H754" s="1" t="str">
        <f>INDEX(FCF[MarkTo],MATCH(FCFdata[[#This Row],[FCFindex]],FCF[FCFindex]))</f>
        <v>8U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8U</v>
      </c>
      <c r="H755" s="1" t="str">
        <f>INDEX(FCF[MarkTo],MATCH(FCFdata[[#This Row],[FCFindex]],FCF[FCFindex]))</f>
        <v>9Rot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9Rot</v>
      </c>
      <c r="H756" s="1" t="str">
        <f>INDEX(FCF[MarkTo],MATCH(FCFdata[[#This Row],[FCFindex]],FCF[FCFindex]))</f>
        <v>10Ama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10Ama</v>
      </c>
      <c r="H757" s="1" t="str">
        <f>INDEX(FCF[MarkTo],MATCH(FCFdata[[#This Row],[FCFindex]],FCF[FCFindex]))</f>
        <v/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</v>
      </c>
      <c r="H758" s="1" t="str">
        <f>INDEX(FCF[MarkTo],MATCH(FCFdata[[#This Row],[FCFindex]],FCF[FCFindex]))</f>
        <v>(M.1)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(M.1)</v>
      </c>
      <c r="H759" s="1" t="str">
        <f>INDEX(FCF[MarkTo],MATCH(FCFdata[[#This Row],[FCFindex]],FCF[FCFindex]))</f>
        <v>2Oct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2Oct</v>
      </c>
      <c r="H760" s="1" t="str">
        <f>INDEX(FCF[MarkTo],MATCH(FCFdata[[#This Row],[FCFindex]],FCF[FCFindex]))</f>
        <v>3M2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3M2</v>
      </c>
      <c r="H761" s="1" t="str">
        <f>INDEX(FCF[MarkTo],MATCH(FCFdata[[#This Row],[FCFindex]],FCF[FCFindex]))</f>
        <v>M(c)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M(c)</v>
      </c>
      <c r="H762" s="1" t="str">
        <f>INDEX(FCF[MarkTo],MATCH(FCFdata[[#This Row],[FCFindex]],FCF[FCFindex]))</f>
        <v>4P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4P</v>
      </c>
      <c r="H763" s="1" t="str">
        <f>INDEX(FCF[MarkTo],MATCH(FCFdata[[#This Row],[FCFindex]],FCF[FCFindex]))</f>
        <v>5G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5G</v>
      </c>
      <c r="H764" s="1" t="str">
        <f>INDEX(FCF[MarkTo],MATCH(FCFdata[[#This Row],[FCFindex]],FCF[FCFindex]))</f>
        <v>6S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6S</v>
      </c>
      <c r="H765" s="1" t="str">
        <f>INDEX(FCF[MarkTo],MATCH(FCFdata[[#This Row],[FCFindex]],FCF[FCFindex]))</f>
        <v>7Gp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7Gp</v>
      </c>
      <c r="H766" s="1" t="str">
        <f>INDEX(FCF[MarkTo],MATCH(FCFdata[[#This Row],[FCFindex]],FCF[FCFindex]))</f>
        <v>8U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8U</v>
      </c>
      <c r="H767" s="1" t="str">
        <f>INDEX(FCF[MarkTo],MATCH(FCFdata[[#This Row],[FCFindex]],FCF[FCFindex]))</f>
        <v>9Rot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9Rot</v>
      </c>
      <c r="H768" s="1" t="str">
        <f>INDEX(FCF[MarkTo],MATCH(FCFdata[[#This Row],[FCFindex]],FCF[FCFindex]))</f>
        <v>10Ama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10Ama</v>
      </c>
      <c r="H769" s="1" t="str">
        <f>INDEX(FCF[MarkTo],MATCH(FCFdata[[#This Row],[FCFindex]],FCF[FCFindex]))</f>
        <v/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1D</v>
      </c>
      <c r="H770" s="1" t="str">
        <f>INDEX(FCF[MarkTo],MATCH(FCFdata[[#This Row],[FCFindex]],FCF[FCFindex]))</f>
        <v>(M.1)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(M.1)</v>
      </c>
      <c r="H771" s="1" t="str">
        <f>INDEX(FCF[MarkTo],MATCH(FCFdata[[#This Row],[FCFindex]],FCF[FCFindex]))</f>
        <v>2Oct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2Oct</v>
      </c>
      <c r="H772" s="1" t="str">
        <f>INDEX(FCF[MarkTo],MATCH(FCFdata[[#This Row],[FCFindex]],FCF[FCFindex]))</f>
        <v>3M2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3M2</v>
      </c>
      <c r="H773" s="1" t="str">
        <f>INDEX(FCF[MarkTo],MATCH(FCFdata[[#This Row],[FCFindex]],FCF[FCFindex]))</f>
        <v>M(c)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M(c)</v>
      </c>
      <c r="H774" s="1" t="str">
        <f>INDEX(FCF[MarkTo],MATCH(FCFdata[[#This Row],[FCFindex]],FCF[FCFindex]))</f>
        <v>4P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4P</v>
      </c>
      <c r="H775" s="1" t="str">
        <f>INDEX(FCF[MarkTo],MATCH(FCFdata[[#This Row],[FCFindex]],FCF[FCFindex]))</f>
        <v>5G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5G</v>
      </c>
      <c r="H776" s="1" t="str">
        <f>INDEX(FCF[MarkTo],MATCH(FCFdata[[#This Row],[FCFindex]],FCF[FCFindex]))</f>
        <v>6S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6S</v>
      </c>
      <c r="H777" s="1" t="str">
        <f>INDEX(FCF[MarkTo],MATCH(FCFdata[[#This Row],[FCFindex]],FCF[FCFindex]))</f>
        <v>7Gp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7Gp</v>
      </c>
      <c r="H778" s="1" t="str">
        <f>INDEX(FCF[MarkTo],MATCH(FCFdata[[#This Row],[FCFindex]],FCF[FCFindex]))</f>
        <v>8U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8U</v>
      </c>
      <c r="H779" s="1" t="str">
        <f>INDEX(FCF[MarkTo],MATCH(FCFdata[[#This Row],[FCFindex]],FCF[FCFindex]))</f>
        <v>9Rot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9Rot</v>
      </c>
      <c r="H780" s="1" t="str">
        <f>INDEX(FCF[MarkTo],MATCH(FCFdata[[#This Row],[FCFindex]],FCF[FCFindex]))</f>
        <v>10Ama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10Ama</v>
      </c>
      <c r="H781" s="1" t="str">
        <f>INDEX(FCF[MarkTo],MATCH(FCFdata[[#This Row],[FCFindex]],FCF[FCFindex]))</f>
        <v/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(M.1)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(M.1)</v>
      </c>
      <c r="H783" s="1" t="str">
        <f>INDEX(FCF[MarkTo],MATCH(FCFdata[[#This Row],[FCFindex]],FCF[FCFindex]))</f>
        <v>2Oct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2Oct</v>
      </c>
      <c r="H784" s="1" t="str">
        <f>INDEX(FCF[MarkTo],MATCH(FCFdata[[#This Row],[FCFindex]],FCF[FCFindex]))</f>
        <v>3M2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3M2</v>
      </c>
      <c r="H785" s="1" t="str">
        <f>INDEX(FCF[MarkTo],MATCH(FCFdata[[#This Row],[FCFindex]],FCF[FCFindex]))</f>
        <v>M(c)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M(c)</v>
      </c>
      <c r="H786" s="1" t="str">
        <f>INDEX(FCF[MarkTo],MATCH(FCFdata[[#This Row],[FCFindex]],FCF[FCFindex]))</f>
        <v>4P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4P</v>
      </c>
      <c r="H787" s="1" t="str">
        <f>INDEX(FCF[MarkTo],MATCH(FCFdata[[#This Row],[FCFindex]],FCF[FCFindex]))</f>
        <v>5G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5G</v>
      </c>
      <c r="H788" s="1" t="str">
        <f>INDEX(FCF[MarkTo],MATCH(FCFdata[[#This Row],[FCFindex]],FCF[FCFindex]))</f>
        <v>6S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6S</v>
      </c>
      <c r="H789" s="1" t="str">
        <f>INDEX(FCF[MarkTo],MATCH(FCFdata[[#This Row],[FCFindex]],FCF[FCFindex]))</f>
        <v>7Gp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7Gp</v>
      </c>
      <c r="H790" s="1" t="str">
        <f>INDEX(FCF[MarkTo],MATCH(FCFdata[[#This Row],[FCFindex]],FCF[FCFindex]))</f>
        <v>8U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8U</v>
      </c>
      <c r="H791" s="1" t="str">
        <f>INDEX(FCF[MarkTo],MATCH(FCFdata[[#This Row],[FCFindex]],FCF[FCFindex]))</f>
        <v>9Rot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9Rot</v>
      </c>
      <c r="H792" s="1" t="str">
        <f>INDEX(FCF[MarkTo],MATCH(FCFdata[[#This Row],[FCFindex]],FCF[FCFindex]))</f>
        <v>10Ama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10Ama</v>
      </c>
      <c r="H793" s="1" t="str">
        <f>INDEX(FCF[MarkTo],MATCH(FCFdata[[#This Row],[FCFindex]],FCF[FCFindex]))</f>
        <v/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1D</v>
      </c>
      <c r="H794" s="1" t="str">
        <f>INDEX(FCF[MarkTo],MATCH(FCFdata[[#This Row],[FCFindex]],FCF[FCFindex]))</f>
        <v>(M.1)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(M.1)</v>
      </c>
      <c r="H795" s="1" t="str">
        <f>INDEX(FCF[MarkTo],MATCH(FCFdata[[#This Row],[FCFindex]],FCF[FCFindex]))</f>
        <v>2Oct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2Oct</v>
      </c>
      <c r="H796" s="1" t="str">
        <f>INDEX(FCF[MarkTo],MATCH(FCFdata[[#This Row],[FCFindex]],FCF[FCFindex]))</f>
        <v>3M2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3M2</v>
      </c>
      <c r="H797" s="1" t="str">
        <f>INDEX(FCF[MarkTo],MATCH(FCFdata[[#This Row],[FCFindex]],FCF[FCFindex]))</f>
        <v>M(c)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M(c)</v>
      </c>
      <c r="H798" s="1" t="str">
        <f>INDEX(FCF[MarkTo],MATCH(FCFdata[[#This Row],[FCFindex]],FCF[FCFindex]))</f>
        <v>4P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4P</v>
      </c>
      <c r="H799" s="1" t="str">
        <f>INDEX(FCF[MarkTo],MATCH(FCFdata[[#This Row],[FCFindex]],FCF[FCFindex]))</f>
        <v>5G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5G</v>
      </c>
      <c r="H800" s="1" t="str">
        <f>INDEX(FCF[MarkTo],MATCH(FCFdata[[#This Row],[FCFindex]],FCF[FCFindex]))</f>
        <v>6S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6S</v>
      </c>
      <c r="H801" s="1" t="str">
        <f>INDEX(FCF[MarkTo],MATCH(FCFdata[[#This Row],[FCFindex]],FCF[FCFindex]))</f>
        <v>7Gp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7Gp</v>
      </c>
      <c r="H802" s="1" t="str">
        <f>INDEX(FCF[MarkTo],MATCH(FCFdata[[#This Row],[FCFindex]],FCF[FCFindex]))</f>
        <v>8U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8U</v>
      </c>
      <c r="H803" s="1" t="str">
        <f>INDEX(FCF[MarkTo],MATCH(FCFdata[[#This Row],[FCFindex]],FCF[FCFindex]))</f>
        <v>9Rot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9Rot</v>
      </c>
      <c r="H804" s="1" t="str">
        <f>INDEX(FCF[MarkTo],MATCH(FCFdata[[#This Row],[FCFindex]],FCF[FCFindex]))</f>
        <v>10Ama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10Ama</v>
      </c>
      <c r="H805" s="1" t="str">
        <f>INDEX(FCF[MarkTo],MATCH(FCFdata[[#This Row],[FCFindex]],FCF[FCFindex]))</f>
        <v/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1D</v>
      </c>
      <c r="H806" s="1" t="str">
        <f>INDEX(FCF[MarkTo],MATCH(FCFdata[[#This Row],[FCFindex]],FCF[FCFindex]))</f>
        <v>(M.1)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(M.1)</v>
      </c>
      <c r="H807" s="1" t="str">
        <f>INDEX(FCF[MarkTo],MATCH(FCFdata[[#This Row],[FCFindex]],FCF[FCFindex]))</f>
        <v>2Oct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2Oct</v>
      </c>
      <c r="H808" s="1" t="str">
        <f>INDEX(FCF[MarkTo],MATCH(FCFdata[[#This Row],[FCFindex]],FCF[FCFindex]))</f>
        <v>3M2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3M2</v>
      </c>
      <c r="H809" s="1" t="str">
        <f>INDEX(FCF[MarkTo],MATCH(FCFdata[[#This Row],[FCFindex]],FCF[FCFindex]))</f>
        <v>M(c)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M(c)</v>
      </c>
      <c r="H810" s="1" t="str">
        <f>INDEX(FCF[MarkTo],MATCH(FCFdata[[#This Row],[FCFindex]],FCF[FCFindex]))</f>
        <v>4P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4P</v>
      </c>
      <c r="H811" s="1" t="str">
        <f>INDEX(FCF[MarkTo],MATCH(FCFdata[[#This Row],[FCFindex]],FCF[FCFindex]))</f>
        <v>5G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5G</v>
      </c>
      <c r="H812" s="1" t="str">
        <f>INDEX(FCF[MarkTo],MATCH(FCFdata[[#This Row],[FCFindex]],FCF[FCFindex]))</f>
        <v>6S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6S</v>
      </c>
      <c r="H813" s="1" t="str">
        <f>INDEX(FCF[MarkTo],MATCH(FCFdata[[#This Row],[FCFindex]],FCF[FCFindex]))</f>
        <v>7Gp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7Gp</v>
      </c>
      <c r="H814" s="1" t="str">
        <f>INDEX(FCF[MarkTo],MATCH(FCFdata[[#This Row],[FCFindex]],FCF[FCFindex]))</f>
        <v>8U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8U</v>
      </c>
      <c r="H815" s="1" t="str">
        <f>INDEX(FCF[MarkTo],MATCH(FCFdata[[#This Row],[FCFindex]],FCF[FCFindex]))</f>
        <v>9Rot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9Rot</v>
      </c>
      <c r="H816" s="1" t="str">
        <f>INDEX(FCF[MarkTo],MATCH(FCFdata[[#This Row],[FCFindex]],FCF[FCFindex]))</f>
        <v>10Ama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10Ama</v>
      </c>
      <c r="H817" s="1" t="str">
        <f>INDEX(FCF[MarkTo],MATCH(FCFdata[[#This Row],[FCFindex]],FCF[FCFindex]))</f>
        <v/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1D</v>
      </c>
      <c r="H818" s="1" t="str">
        <f>INDEX(FCF[MarkTo],MATCH(FCFdata[[#This Row],[FCFindex]],FCF[FCFindex]))</f>
        <v>(M.1)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(M.1)</v>
      </c>
      <c r="H819" s="1" t="str">
        <f>INDEX(FCF[MarkTo],MATCH(FCFdata[[#This Row],[FCFindex]],FCF[FCFindex]))</f>
        <v>2Oct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2Oct</v>
      </c>
      <c r="H820" s="1" t="str">
        <f>INDEX(FCF[MarkTo],MATCH(FCFdata[[#This Row],[FCFindex]],FCF[FCFindex]))</f>
        <v>3M2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3M2</v>
      </c>
      <c r="H821" s="1" t="str">
        <f>INDEX(FCF[MarkTo],MATCH(FCFdata[[#This Row],[FCFindex]],FCF[FCFindex]))</f>
        <v>M(c)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M(c)</v>
      </c>
      <c r="H822" s="1" t="str">
        <f>INDEX(FCF[MarkTo],MATCH(FCFdata[[#This Row],[FCFindex]],FCF[FCFindex]))</f>
        <v>4P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4P</v>
      </c>
      <c r="H823" s="1" t="str">
        <f>INDEX(FCF[MarkTo],MATCH(FCFdata[[#This Row],[FCFindex]],FCF[FCFindex]))</f>
        <v>5G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5G</v>
      </c>
      <c r="H824" s="1" t="str">
        <f>INDEX(FCF[MarkTo],MATCH(FCFdata[[#This Row],[FCFindex]],FCF[FCFindex]))</f>
        <v>6S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6S</v>
      </c>
      <c r="H825" s="1" t="str">
        <f>INDEX(FCF[MarkTo],MATCH(FCFdata[[#This Row],[FCFindex]],FCF[FCFindex]))</f>
        <v>7Gp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7Gp</v>
      </c>
      <c r="H826" s="1" t="str">
        <f>INDEX(FCF[MarkTo],MATCH(FCFdata[[#This Row],[FCFindex]],FCF[FCFindex]))</f>
        <v>8U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8U</v>
      </c>
      <c r="H827" s="1" t="str">
        <f>INDEX(FCF[MarkTo],MATCH(FCFdata[[#This Row],[FCFindex]],FCF[FCFindex]))</f>
        <v>9Rot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9Rot</v>
      </c>
      <c r="H828" s="1" t="str">
        <f>INDEX(FCF[MarkTo],MATCH(FCFdata[[#This Row],[FCFindex]],FCF[FCFindex]))</f>
        <v>10Ama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10Ama</v>
      </c>
      <c r="H829" s="1" t="str">
        <f>INDEX(FCF[MarkTo],MATCH(FCFdata[[#This Row],[FCFindex]],FCF[FCFindex]))</f>
        <v/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1D</v>
      </c>
      <c r="H830" s="1" t="str">
        <f>INDEX(FCF[MarkTo],MATCH(FCFdata[[#This Row],[FCFindex]],FCF[FCFindex]))</f>
        <v>(M.1)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(M.1)</v>
      </c>
      <c r="H831" s="1" t="str">
        <f>INDEX(FCF[MarkTo],MATCH(FCFdata[[#This Row],[FCFindex]],FCF[FCFindex]))</f>
        <v>2Oct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2Oct</v>
      </c>
      <c r="H832" s="1" t="str">
        <f>INDEX(FCF[MarkTo],MATCH(FCFdata[[#This Row],[FCFindex]],FCF[FCFindex]))</f>
        <v>3M2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3M2</v>
      </c>
      <c r="H833" s="1" t="str">
        <f>INDEX(FCF[MarkTo],MATCH(FCFdata[[#This Row],[FCFindex]],FCF[FCFindex]))</f>
        <v>M(c)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M(c)</v>
      </c>
      <c r="H834" s="1" t="str">
        <f>INDEX(FCF[MarkTo],MATCH(FCFdata[[#This Row],[FCFindex]],FCF[FCFindex]))</f>
        <v>4P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4P</v>
      </c>
      <c r="H835" s="1" t="str">
        <f>INDEX(FCF[MarkTo],MATCH(FCFdata[[#This Row],[FCFindex]],FCF[FCFindex]))</f>
        <v>5G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5G</v>
      </c>
      <c r="H836" s="1" t="str">
        <f>INDEX(FCF[MarkTo],MATCH(FCFdata[[#This Row],[FCFindex]],FCF[FCFindex]))</f>
        <v>6S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6S</v>
      </c>
      <c r="H837" s="1" t="str">
        <f>INDEX(FCF[MarkTo],MATCH(FCFdata[[#This Row],[FCFindex]],FCF[FCFindex]))</f>
        <v>7Gp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7Gp</v>
      </c>
      <c r="H838" s="1" t="str">
        <f>INDEX(FCF[MarkTo],MATCH(FCFdata[[#This Row],[FCFindex]],FCF[FCFindex]))</f>
        <v>8U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8U</v>
      </c>
      <c r="H839" s="1" t="str">
        <f>INDEX(FCF[MarkTo],MATCH(FCFdata[[#This Row],[FCFindex]],FCF[FCFindex]))</f>
        <v>9Rot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9Rot</v>
      </c>
      <c r="H840" s="1" t="str">
        <f>INDEX(FCF[MarkTo],MATCH(FCFdata[[#This Row],[FCFindex]],FCF[FCFindex]))</f>
        <v>10Ama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10Ama</v>
      </c>
      <c r="H841" s="1" t="str">
        <f>INDEX(FCF[MarkTo],MATCH(FCFdata[[#This Row],[FCFindex]],FCF[FCFindex]))</f>
        <v/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</v>
      </c>
      <c r="H842" s="1" t="str">
        <f>INDEX(FCF[MarkTo],MATCH(FCFdata[[#This Row],[FCFindex]],FCF[FCFindex]))</f>
        <v>(M.1)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(M.1)</v>
      </c>
      <c r="H843" s="1" t="str">
        <f>INDEX(FCF[MarkTo],MATCH(FCFdata[[#This Row],[FCFindex]],FCF[FCFindex]))</f>
        <v>2Oct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2Oct</v>
      </c>
      <c r="H844" s="1" t="str">
        <f>INDEX(FCF[MarkTo],MATCH(FCFdata[[#This Row],[FCFindex]],FCF[FCFindex]))</f>
        <v>3M2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3M2</v>
      </c>
      <c r="H845" s="1" t="str">
        <f>INDEX(FCF[MarkTo],MATCH(FCFdata[[#This Row],[FCFindex]],FCF[FCFindex]))</f>
        <v>M(c)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M(c)</v>
      </c>
      <c r="H846" s="1" t="str">
        <f>INDEX(FCF[MarkTo],MATCH(FCFdata[[#This Row],[FCFindex]],FCF[FCFindex]))</f>
        <v>4P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4P</v>
      </c>
      <c r="H847" s="1" t="str">
        <f>INDEX(FCF[MarkTo],MATCH(FCFdata[[#This Row],[FCFindex]],FCF[FCFindex]))</f>
        <v>5G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5G</v>
      </c>
      <c r="H848" s="1" t="str">
        <f>INDEX(FCF[MarkTo],MATCH(FCFdata[[#This Row],[FCFindex]],FCF[FCFindex]))</f>
        <v>6S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6S</v>
      </c>
      <c r="H849" s="1" t="str">
        <f>INDEX(FCF[MarkTo],MATCH(FCFdata[[#This Row],[FCFindex]],FCF[FCFindex]))</f>
        <v>7Gp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7Gp</v>
      </c>
      <c r="H850" s="1" t="str">
        <f>INDEX(FCF[MarkTo],MATCH(FCFdata[[#This Row],[FCFindex]],FCF[FCFindex]))</f>
        <v>8U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8U</v>
      </c>
      <c r="H851" s="1" t="str">
        <f>INDEX(FCF[MarkTo],MATCH(FCFdata[[#This Row],[FCFindex]],FCF[FCFindex]))</f>
        <v>9Rot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9Rot</v>
      </c>
      <c r="H852" s="1" t="str">
        <f>INDEX(FCF[MarkTo],MATCH(FCFdata[[#This Row],[FCFindex]],FCF[FCFindex]))</f>
        <v>10Ama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10Ama</v>
      </c>
      <c r="H853" s="1" t="str">
        <f>INDEX(FCF[MarkTo],MATCH(FCFdata[[#This Row],[FCFindex]],FCF[FCFindex]))</f>
        <v/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1D</v>
      </c>
      <c r="H854" s="1" t="str">
        <f>INDEX(FCF[MarkTo],MATCH(FCFdata[[#This Row],[FCFindex]],FCF[FCFindex]))</f>
        <v>(M.1)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(M.1)</v>
      </c>
      <c r="H855" s="1" t="str">
        <f>INDEX(FCF[MarkTo],MATCH(FCFdata[[#This Row],[FCFindex]],FCF[FCFindex]))</f>
        <v>2Oct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2Oct</v>
      </c>
      <c r="H856" s="1" t="str">
        <f>INDEX(FCF[MarkTo],MATCH(FCFdata[[#This Row],[FCFindex]],FCF[FCFindex]))</f>
        <v>3M2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3M2</v>
      </c>
      <c r="H857" s="1" t="str">
        <f>INDEX(FCF[MarkTo],MATCH(FCFdata[[#This Row],[FCFindex]],FCF[FCFindex]))</f>
        <v>M(c)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M(c)</v>
      </c>
      <c r="H858" s="1" t="str">
        <f>INDEX(FCF[MarkTo],MATCH(FCFdata[[#This Row],[FCFindex]],FCF[FCFindex]))</f>
        <v>4P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4P</v>
      </c>
      <c r="H859" s="1" t="str">
        <f>INDEX(FCF[MarkTo],MATCH(FCFdata[[#This Row],[FCFindex]],FCF[FCFindex]))</f>
        <v>5G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5G</v>
      </c>
      <c r="H860" s="1" t="str">
        <f>INDEX(FCF[MarkTo],MATCH(FCFdata[[#This Row],[FCFindex]],FCF[FCFindex]))</f>
        <v>6S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6S</v>
      </c>
      <c r="H861" s="1" t="str">
        <f>INDEX(FCF[MarkTo],MATCH(FCFdata[[#This Row],[FCFindex]],FCF[FCFindex]))</f>
        <v>7Gp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7Gp</v>
      </c>
      <c r="H862" s="1" t="str">
        <f>INDEX(FCF[MarkTo],MATCH(FCFdata[[#This Row],[FCFindex]],FCF[FCFindex]))</f>
        <v>8U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8U</v>
      </c>
      <c r="H863" s="1" t="str">
        <f>INDEX(FCF[MarkTo],MATCH(FCFdata[[#This Row],[FCFindex]],FCF[FCFindex]))</f>
        <v>9Rot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9Rot</v>
      </c>
      <c r="H864" s="1" t="str">
        <f>INDEX(FCF[MarkTo],MATCH(FCFdata[[#This Row],[FCFindex]],FCF[FCFindex]))</f>
        <v>10Ama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10Ama</v>
      </c>
      <c r="H865" s="1" t="str">
        <f>INDEX(FCF[MarkTo],MATCH(FCFdata[[#This Row],[FCFindex]],FCF[FCFindex]))</f>
        <v/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1D</v>
      </c>
      <c r="H866" s="1" t="str">
        <f>INDEX(FCF[MarkTo],MATCH(FCFdata[[#This Row],[FCFindex]],FCF[FCFindex]))</f>
        <v>(M.1)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(M.1)</v>
      </c>
      <c r="H867" s="1" t="str">
        <f>INDEX(FCF[MarkTo],MATCH(FCFdata[[#This Row],[FCFindex]],FCF[FCFindex]))</f>
        <v>2Oct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2Oct</v>
      </c>
      <c r="H868" s="1" t="str">
        <f>INDEX(FCF[MarkTo],MATCH(FCFdata[[#This Row],[FCFindex]],FCF[FCFindex]))</f>
        <v>3M2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3M2</v>
      </c>
      <c r="H869" s="1" t="str">
        <f>INDEX(FCF[MarkTo],MATCH(FCFdata[[#This Row],[FCFindex]],FCF[FCFindex]))</f>
        <v>M(c)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M(c)</v>
      </c>
      <c r="H870" s="1" t="str">
        <f>INDEX(FCF[MarkTo],MATCH(FCFdata[[#This Row],[FCFindex]],FCF[FCFindex]))</f>
        <v>4P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4P</v>
      </c>
      <c r="H871" s="1" t="str">
        <f>INDEX(FCF[MarkTo],MATCH(FCFdata[[#This Row],[FCFindex]],FCF[FCFindex]))</f>
        <v>5G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5G</v>
      </c>
      <c r="H872" s="1" t="str">
        <f>INDEX(FCF[MarkTo],MATCH(FCFdata[[#This Row],[FCFindex]],FCF[FCFindex]))</f>
        <v>6S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6S</v>
      </c>
      <c r="H873" s="1" t="str">
        <f>INDEX(FCF[MarkTo],MATCH(FCFdata[[#This Row],[FCFindex]],FCF[FCFindex]))</f>
        <v>7Gp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7Gp</v>
      </c>
      <c r="H874" s="1" t="str">
        <f>INDEX(FCF[MarkTo],MATCH(FCFdata[[#This Row],[FCFindex]],FCF[FCFindex]))</f>
        <v>8U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8U</v>
      </c>
      <c r="H875" s="1" t="str">
        <f>INDEX(FCF[MarkTo],MATCH(FCFdata[[#This Row],[FCFindex]],FCF[FCFindex]))</f>
        <v>9Rot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9Rot</v>
      </c>
      <c r="H876" s="1" t="str">
        <f>INDEX(FCF[MarkTo],MATCH(FCFdata[[#This Row],[FCFindex]],FCF[FCFindex]))</f>
        <v>10Ama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10Ama</v>
      </c>
      <c r="H877" s="1" t="str">
        <f>INDEX(FCF[MarkTo],MATCH(FCFdata[[#This Row],[FCFindex]],FCF[FCFindex]))</f>
        <v/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1D</v>
      </c>
      <c r="H878" s="1" t="str">
        <f>INDEX(FCF[MarkTo],MATCH(FCFdata[[#This Row],[FCFindex]],FCF[FCFindex]))</f>
        <v>(M.1)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(M.1)</v>
      </c>
      <c r="H879" s="1" t="str">
        <f>INDEX(FCF[MarkTo],MATCH(FCFdata[[#This Row],[FCFindex]],FCF[FCFindex]))</f>
        <v>2Oct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2Oct</v>
      </c>
      <c r="H880" s="1" t="str">
        <f>INDEX(FCF[MarkTo],MATCH(FCFdata[[#This Row],[FCFindex]],FCF[FCFindex]))</f>
        <v>3M2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3M2</v>
      </c>
      <c r="H881" s="1" t="str">
        <f>INDEX(FCF[MarkTo],MATCH(FCFdata[[#This Row],[FCFindex]],FCF[FCFindex]))</f>
        <v>M(c)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M(c)</v>
      </c>
      <c r="H882" s="1" t="str">
        <f>INDEX(FCF[MarkTo],MATCH(FCFdata[[#This Row],[FCFindex]],FCF[FCFindex]))</f>
        <v>4P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4P</v>
      </c>
      <c r="H883" s="1" t="str">
        <f>INDEX(FCF[MarkTo],MATCH(FCFdata[[#This Row],[FCFindex]],FCF[FCFindex]))</f>
        <v>5G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5G</v>
      </c>
      <c r="H884" s="1" t="str">
        <f>INDEX(FCF[MarkTo],MATCH(FCFdata[[#This Row],[FCFindex]],FCF[FCFindex]))</f>
        <v>6S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6S</v>
      </c>
      <c r="H885" s="1" t="str">
        <f>INDEX(FCF[MarkTo],MATCH(FCFdata[[#This Row],[FCFindex]],FCF[FCFindex]))</f>
        <v>7Gp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7Gp</v>
      </c>
      <c r="H886" s="1" t="str">
        <f>INDEX(FCF[MarkTo],MATCH(FCFdata[[#This Row],[FCFindex]],FCF[FCFindex]))</f>
        <v>8U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8U</v>
      </c>
      <c r="H887" s="1" t="str">
        <f>INDEX(FCF[MarkTo],MATCH(FCFdata[[#This Row],[FCFindex]],FCF[FCFindex]))</f>
        <v>9Rot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9Rot</v>
      </c>
      <c r="H888" s="1" t="str">
        <f>INDEX(FCF[MarkTo],MATCH(FCFdata[[#This Row],[FCFindex]],FCF[FCFindex]))</f>
        <v>10Ama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10Ama</v>
      </c>
      <c r="H889" s="1" t="str">
        <f>INDEX(FCF[MarkTo],MATCH(FCFdata[[#This Row],[FCFindex]],FCF[FCFindex]))</f>
        <v/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1D</v>
      </c>
      <c r="H890" s="1" t="str">
        <f>INDEX(FCF[MarkTo],MATCH(FCFdata[[#This Row],[FCFindex]],FCF[FCFindex]))</f>
        <v>(M.1)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(M.1)</v>
      </c>
      <c r="H891" s="1" t="str">
        <f>INDEX(FCF[MarkTo],MATCH(FCFdata[[#This Row],[FCFindex]],FCF[FCFindex]))</f>
        <v>2Oct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2Oct</v>
      </c>
      <c r="H892" s="1" t="str">
        <f>INDEX(FCF[MarkTo],MATCH(FCFdata[[#This Row],[FCFindex]],FCF[FCFindex]))</f>
        <v>3M2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3M2</v>
      </c>
      <c r="H893" s="1" t="str">
        <f>INDEX(FCF[MarkTo],MATCH(FCFdata[[#This Row],[FCFindex]],FCF[FCFindex]))</f>
        <v>M(c)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M(c)</v>
      </c>
      <c r="H894" s="1" t="str">
        <f>INDEX(FCF[MarkTo],MATCH(FCFdata[[#This Row],[FCFindex]],FCF[FCFindex]))</f>
        <v>4P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4P</v>
      </c>
      <c r="H895" s="1" t="str">
        <f>INDEX(FCF[MarkTo],MATCH(FCFdata[[#This Row],[FCFindex]],FCF[FCFindex]))</f>
        <v>5G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5G</v>
      </c>
      <c r="H896" s="1" t="str">
        <f>INDEX(FCF[MarkTo],MATCH(FCFdata[[#This Row],[FCFindex]],FCF[FCFindex]))</f>
        <v>6S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6S</v>
      </c>
      <c r="H897" s="1" t="str">
        <f>INDEX(FCF[MarkTo],MATCH(FCFdata[[#This Row],[FCFindex]],FCF[FCFindex]))</f>
        <v>7Gp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7Gp</v>
      </c>
      <c r="H898" s="1" t="str">
        <f>INDEX(FCF[MarkTo],MATCH(FCFdata[[#This Row],[FCFindex]],FCF[FCFindex]))</f>
        <v>8U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8U</v>
      </c>
      <c r="H899" s="1" t="str">
        <f>INDEX(FCF[MarkTo],MATCH(FCFdata[[#This Row],[FCFindex]],FCF[FCFindex]))</f>
        <v>9Rot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9Rot</v>
      </c>
      <c r="H900" s="1" t="str">
        <f>INDEX(FCF[MarkTo],MATCH(FCFdata[[#This Row],[FCFindex]],FCF[FCFindex]))</f>
        <v>10Ama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10Ama</v>
      </c>
      <c r="H901" s="1" t="str">
        <f>INDEX(FCF[MarkTo],MATCH(FCFdata[[#This Row],[FCFindex]],FCF[FCFindex]))</f>
        <v/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1D</v>
      </c>
      <c r="H902" s="1" t="str">
        <f>INDEX(FCF[MarkTo],MATCH(FCFdata[[#This Row],[FCFindex]],FCF[FCFindex]))</f>
        <v>(M.1)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(M.1)</v>
      </c>
      <c r="H903" s="1" t="str">
        <f>INDEX(FCF[MarkTo],MATCH(FCFdata[[#This Row],[FCFindex]],FCF[FCFindex]))</f>
        <v>2Oct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2Oct</v>
      </c>
      <c r="H904" s="1" t="str">
        <f>INDEX(FCF[MarkTo],MATCH(FCFdata[[#This Row],[FCFindex]],FCF[FCFindex]))</f>
        <v>3M2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3M2</v>
      </c>
      <c r="H905" s="1" t="str">
        <f>INDEX(FCF[MarkTo],MATCH(FCFdata[[#This Row],[FCFindex]],FCF[FCFindex]))</f>
        <v>M(c)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M(c)</v>
      </c>
      <c r="H906" s="1" t="str">
        <f>INDEX(FCF[MarkTo],MATCH(FCFdata[[#This Row],[FCFindex]],FCF[FCFindex]))</f>
        <v>4P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4P</v>
      </c>
      <c r="H907" s="1" t="str">
        <f>INDEX(FCF[MarkTo],MATCH(FCFdata[[#This Row],[FCFindex]],FCF[FCFindex]))</f>
        <v>5G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5G</v>
      </c>
      <c r="H908" s="1" t="str">
        <f>INDEX(FCF[MarkTo],MATCH(FCFdata[[#This Row],[FCFindex]],FCF[FCFindex]))</f>
        <v>6S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6S</v>
      </c>
      <c r="H909" s="1" t="str">
        <f>INDEX(FCF[MarkTo],MATCH(FCFdata[[#This Row],[FCFindex]],FCF[FCFindex]))</f>
        <v>7Gp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7Gp</v>
      </c>
      <c r="H910" s="1" t="str">
        <f>INDEX(FCF[MarkTo],MATCH(FCFdata[[#This Row],[FCFindex]],FCF[FCFindex]))</f>
        <v>8U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8U</v>
      </c>
      <c r="H911" s="1" t="str">
        <f>INDEX(FCF[MarkTo],MATCH(FCFdata[[#This Row],[FCFindex]],FCF[FCFindex]))</f>
        <v>9Rot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9Rot</v>
      </c>
      <c r="H912" s="1" t="str">
        <f>INDEX(FCF[MarkTo],MATCH(FCFdata[[#This Row],[FCFindex]],FCF[FCFindex]))</f>
        <v>10Ama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10Ama</v>
      </c>
      <c r="H913" s="1" t="str">
        <f>INDEX(FCF[MarkTo],MATCH(FCFdata[[#This Row],[FCFindex]],FCF[FCFindex]))</f>
        <v/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1D</v>
      </c>
      <c r="H914" s="1" t="str">
        <f>INDEX(FCF[MarkTo],MATCH(FCFdata[[#This Row],[FCFindex]],FCF[FCFindex]))</f>
        <v>(M.1)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(M.1)</v>
      </c>
      <c r="H915" s="1" t="str">
        <f>INDEX(FCF[MarkTo],MATCH(FCFdata[[#This Row],[FCFindex]],FCF[FCFindex]))</f>
        <v>2Oct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2Oct</v>
      </c>
      <c r="H916" s="1" t="str">
        <f>INDEX(FCF[MarkTo],MATCH(FCFdata[[#This Row],[FCFindex]],FCF[FCFindex]))</f>
        <v>3M2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3M2</v>
      </c>
      <c r="H917" s="1" t="str">
        <f>INDEX(FCF[MarkTo],MATCH(FCFdata[[#This Row],[FCFindex]],FCF[FCFindex]))</f>
        <v>M(c)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M(c)</v>
      </c>
      <c r="H918" s="1" t="str">
        <f>INDEX(FCF[MarkTo],MATCH(FCFdata[[#This Row],[FCFindex]],FCF[FCFindex]))</f>
        <v>4P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4P</v>
      </c>
      <c r="H919" s="1" t="str">
        <f>INDEX(FCF[MarkTo],MATCH(FCFdata[[#This Row],[FCFindex]],FCF[FCFindex]))</f>
        <v>5G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5G</v>
      </c>
      <c r="H920" s="1" t="str">
        <f>INDEX(FCF[MarkTo],MATCH(FCFdata[[#This Row],[FCFindex]],FCF[FCFindex]))</f>
        <v>6S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6S</v>
      </c>
      <c r="H921" s="1" t="str">
        <f>INDEX(FCF[MarkTo],MATCH(FCFdata[[#This Row],[FCFindex]],FCF[FCFindex]))</f>
        <v>7Gp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7Gp</v>
      </c>
      <c r="H922" s="1" t="str">
        <f>INDEX(FCF[MarkTo],MATCH(FCFdata[[#This Row],[FCFindex]],FCF[FCFindex]))</f>
        <v>8U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8U</v>
      </c>
      <c r="H923" s="1" t="str">
        <f>INDEX(FCF[MarkTo],MATCH(FCFdata[[#This Row],[FCFindex]],FCF[FCFindex]))</f>
        <v>9Rot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9Rot</v>
      </c>
      <c r="H924" s="1" t="str">
        <f>INDEX(FCF[MarkTo],MATCH(FCFdata[[#This Row],[FCFindex]],FCF[FCFindex]))</f>
        <v>10Ama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10Ama</v>
      </c>
      <c r="H925" s="1" t="str">
        <f>INDEX(FCF[MarkTo],MATCH(FCFdata[[#This Row],[FCFindex]],FCF[FCFindex]))</f>
        <v/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</v>
      </c>
      <c r="H926" s="1" t="str">
        <f>INDEX(FCF[MarkTo],MATCH(FCFdata[[#This Row],[FCFindex]],FCF[FCFindex]))</f>
        <v>(M.1)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(M.1)</v>
      </c>
      <c r="H927" s="1" t="str">
        <f>INDEX(FCF[MarkTo],MATCH(FCFdata[[#This Row],[FCFindex]],FCF[FCFindex]))</f>
        <v>2Oct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2Oct</v>
      </c>
      <c r="H928" s="1" t="str">
        <f>INDEX(FCF[MarkTo],MATCH(FCFdata[[#This Row],[FCFindex]],FCF[FCFindex]))</f>
        <v>3M2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3M2</v>
      </c>
      <c r="H929" s="1" t="str">
        <f>INDEX(FCF[MarkTo],MATCH(FCFdata[[#This Row],[FCFindex]],FCF[FCFindex]))</f>
        <v>M(c)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M(c)</v>
      </c>
      <c r="H930" s="1" t="str">
        <f>INDEX(FCF[MarkTo],MATCH(FCFdata[[#This Row],[FCFindex]],FCF[FCFindex]))</f>
        <v>4P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4P</v>
      </c>
      <c r="H931" s="1" t="str">
        <f>INDEX(FCF[MarkTo],MATCH(FCFdata[[#This Row],[FCFindex]],FCF[FCFindex]))</f>
        <v>5G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5G</v>
      </c>
      <c r="H932" s="1" t="str">
        <f>INDEX(FCF[MarkTo],MATCH(FCFdata[[#This Row],[FCFindex]],FCF[FCFindex]))</f>
        <v>6S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6S</v>
      </c>
      <c r="H933" s="1" t="str">
        <f>INDEX(FCF[MarkTo],MATCH(FCFdata[[#This Row],[FCFindex]],FCF[FCFindex]))</f>
        <v>7Gp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7Gp</v>
      </c>
      <c r="H934" s="1" t="str">
        <f>INDEX(FCF[MarkTo],MATCH(FCFdata[[#This Row],[FCFindex]],FCF[FCFindex]))</f>
        <v>8U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8U</v>
      </c>
      <c r="H935" s="1" t="str">
        <f>INDEX(FCF[MarkTo],MATCH(FCFdata[[#This Row],[FCFindex]],FCF[FCFindex]))</f>
        <v>9Rot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9Rot</v>
      </c>
      <c r="H936" s="1" t="str">
        <f>INDEX(FCF[MarkTo],MATCH(FCFdata[[#This Row],[FCFindex]],FCF[FCFindex]))</f>
        <v>10Ama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10Ama</v>
      </c>
      <c r="H937" s="1" t="str">
        <f>INDEX(FCF[MarkTo],MATCH(FCFdata[[#This Row],[FCFindex]],FCF[FCFindex]))</f>
        <v/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(M.1)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(M.1)</v>
      </c>
      <c r="H939" s="1" t="str">
        <f>INDEX(FCF[MarkTo],MATCH(FCFdata[[#This Row],[FCFindex]],FCF[FCFindex]))</f>
        <v>2Oct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2Oct</v>
      </c>
      <c r="H940" s="1" t="str">
        <f>INDEX(FCF[MarkTo],MATCH(FCFdata[[#This Row],[FCFindex]],FCF[FCFindex]))</f>
        <v>3M2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3M2</v>
      </c>
      <c r="H941" s="1" t="str">
        <f>INDEX(FCF[MarkTo],MATCH(FCFdata[[#This Row],[FCFindex]],FCF[FCFindex]))</f>
        <v>M(c)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M(c)</v>
      </c>
      <c r="H942" s="1" t="str">
        <f>INDEX(FCF[MarkTo],MATCH(FCFdata[[#This Row],[FCFindex]],FCF[FCFindex]))</f>
        <v>4P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4P</v>
      </c>
      <c r="H943" s="1" t="str">
        <f>INDEX(FCF[MarkTo],MATCH(FCFdata[[#This Row],[FCFindex]],FCF[FCFindex]))</f>
        <v>5G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5G</v>
      </c>
      <c r="H944" s="1" t="str">
        <f>INDEX(FCF[MarkTo],MATCH(FCFdata[[#This Row],[FCFindex]],FCF[FCFindex]))</f>
        <v>6S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6S</v>
      </c>
      <c r="H945" s="1" t="str">
        <f>INDEX(FCF[MarkTo],MATCH(FCFdata[[#This Row],[FCFindex]],FCF[FCFindex]))</f>
        <v>7Gp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7Gp</v>
      </c>
      <c r="H946" s="1" t="str">
        <f>INDEX(FCF[MarkTo],MATCH(FCFdata[[#This Row],[FCFindex]],FCF[FCFindex]))</f>
        <v>8U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8U</v>
      </c>
      <c r="H947" s="1" t="str">
        <f>INDEX(FCF[MarkTo],MATCH(FCFdata[[#This Row],[FCFindex]],FCF[FCFindex]))</f>
        <v>9Rot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9Rot</v>
      </c>
      <c r="H948" s="1" t="str">
        <f>INDEX(FCF[MarkTo],MATCH(FCFdata[[#This Row],[FCFindex]],FCF[FCFindex]))</f>
        <v>10Ama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10Ama</v>
      </c>
      <c r="H949" s="1" t="str">
        <f>INDEX(FCF[MarkTo],MATCH(FCFdata[[#This Row],[FCFindex]],FCF[FCFindex]))</f>
        <v/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1D</v>
      </c>
      <c r="H950" s="1" t="str">
        <f>INDEX(FCF[MarkTo],MATCH(FCFdata[[#This Row],[FCFindex]],FCF[FCFindex]))</f>
        <v>(M.1)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(M.1)</v>
      </c>
      <c r="H951" s="1" t="str">
        <f>INDEX(FCF[MarkTo],MATCH(FCFdata[[#This Row],[FCFindex]],FCF[FCFindex]))</f>
        <v>2Oct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2Oct</v>
      </c>
      <c r="H952" s="1" t="str">
        <f>INDEX(FCF[MarkTo],MATCH(FCFdata[[#This Row],[FCFindex]],FCF[FCFindex]))</f>
        <v>3M2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3M2</v>
      </c>
      <c r="H953" s="1" t="str">
        <f>INDEX(FCF[MarkTo],MATCH(FCFdata[[#This Row],[FCFindex]],FCF[FCFindex]))</f>
        <v>M(c)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M(c)</v>
      </c>
      <c r="H954" s="1" t="str">
        <f>INDEX(FCF[MarkTo],MATCH(FCFdata[[#This Row],[FCFindex]],FCF[FCFindex]))</f>
        <v>4P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4P</v>
      </c>
      <c r="H955" s="1" t="str">
        <f>INDEX(FCF[MarkTo],MATCH(FCFdata[[#This Row],[FCFindex]],FCF[FCFindex]))</f>
        <v>5G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5G</v>
      </c>
      <c r="H956" s="1" t="str">
        <f>INDEX(FCF[MarkTo],MATCH(FCFdata[[#This Row],[FCFindex]],FCF[FCFindex]))</f>
        <v>6S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6S</v>
      </c>
      <c r="H957" s="1" t="str">
        <f>INDEX(FCF[MarkTo],MATCH(FCFdata[[#This Row],[FCFindex]],FCF[FCFindex]))</f>
        <v>7Gp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7Gp</v>
      </c>
      <c r="H958" s="1" t="str">
        <f>INDEX(FCF[MarkTo],MATCH(FCFdata[[#This Row],[FCFindex]],FCF[FCFindex]))</f>
        <v>8U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8U</v>
      </c>
      <c r="H959" s="1" t="str">
        <f>INDEX(FCF[MarkTo],MATCH(FCFdata[[#This Row],[FCFindex]],FCF[FCFindex]))</f>
        <v>9Rot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9Rot</v>
      </c>
      <c r="H960" s="1" t="str">
        <f>INDEX(FCF[MarkTo],MATCH(FCFdata[[#This Row],[FCFindex]],FCF[FCFindex]))</f>
        <v>10Ama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10Ama</v>
      </c>
      <c r="H961" s="1" t="str">
        <f>INDEX(FCF[MarkTo],MATCH(FCFdata[[#This Row],[FCFindex]],FCF[FCFindex]))</f>
        <v/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1D</v>
      </c>
      <c r="H962" s="1" t="str">
        <f>INDEX(FCF[MarkTo],MATCH(FCFdata[[#This Row],[FCFindex]],FCF[FCFindex]))</f>
        <v>(M.1)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(M.1)</v>
      </c>
      <c r="H963" s="1" t="str">
        <f>INDEX(FCF[MarkTo],MATCH(FCFdata[[#This Row],[FCFindex]],FCF[FCFindex]))</f>
        <v>2Oct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2Oct</v>
      </c>
      <c r="H964" s="1" t="str">
        <f>INDEX(FCF[MarkTo],MATCH(FCFdata[[#This Row],[FCFindex]],FCF[FCFindex]))</f>
        <v>3M2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3M2</v>
      </c>
      <c r="H965" s="1" t="str">
        <f>INDEX(FCF[MarkTo],MATCH(FCFdata[[#This Row],[FCFindex]],FCF[FCFindex]))</f>
        <v>M(c)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M(c)</v>
      </c>
      <c r="H966" s="1" t="str">
        <f>INDEX(FCF[MarkTo],MATCH(FCFdata[[#This Row],[FCFindex]],FCF[FCFindex]))</f>
        <v>4P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4P</v>
      </c>
      <c r="H967" s="1" t="str">
        <f>INDEX(FCF[MarkTo],MATCH(FCFdata[[#This Row],[FCFindex]],FCF[FCFindex]))</f>
        <v>5G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5G</v>
      </c>
      <c r="H968" s="1" t="str">
        <f>INDEX(FCF[MarkTo],MATCH(FCFdata[[#This Row],[FCFindex]],FCF[FCFindex]))</f>
        <v>6S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6S</v>
      </c>
      <c r="H969" s="1" t="str">
        <f>INDEX(FCF[MarkTo],MATCH(FCFdata[[#This Row],[FCFindex]],FCF[FCFindex]))</f>
        <v>7Gp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7Gp</v>
      </c>
      <c r="H970" s="1" t="str">
        <f>INDEX(FCF[MarkTo],MATCH(FCFdata[[#This Row],[FCFindex]],FCF[FCFindex]))</f>
        <v>8U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8U</v>
      </c>
      <c r="H971" s="1" t="str">
        <f>INDEX(FCF[MarkTo],MATCH(FCFdata[[#This Row],[FCFindex]],FCF[FCFindex]))</f>
        <v>9Rot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9Rot</v>
      </c>
      <c r="H972" s="1" t="str">
        <f>INDEX(FCF[MarkTo],MATCH(FCFdata[[#This Row],[FCFindex]],FCF[FCFindex]))</f>
        <v>10Ama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10Ama</v>
      </c>
      <c r="H973" s="1" t="str">
        <f>INDEX(FCF[MarkTo],MATCH(FCFdata[[#This Row],[FCFindex]],FCF[FCFindex]))</f>
        <v/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1D</v>
      </c>
      <c r="H974" s="1" t="str">
        <f>INDEX(FCF[MarkTo],MATCH(FCFdata[[#This Row],[FCFindex]],FCF[FCFindex]))</f>
        <v>(M.1)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(M.1)</v>
      </c>
      <c r="H975" s="1" t="str">
        <f>INDEX(FCF[MarkTo],MATCH(FCFdata[[#This Row],[FCFindex]],FCF[FCFindex]))</f>
        <v>2Oct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2Oct</v>
      </c>
      <c r="H976" s="1" t="str">
        <f>INDEX(FCF[MarkTo],MATCH(FCFdata[[#This Row],[FCFindex]],FCF[FCFindex]))</f>
        <v>3M2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3M2</v>
      </c>
      <c r="H977" s="1" t="str">
        <f>INDEX(FCF[MarkTo],MATCH(FCFdata[[#This Row],[FCFindex]],FCF[FCFindex]))</f>
        <v>M(c)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M(c)</v>
      </c>
      <c r="H978" s="1" t="str">
        <f>INDEX(FCF[MarkTo],MATCH(FCFdata[[#This Row],[FCFindex]],FCF[FCFindex]))</f>
        <v>4P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4P</v>
      </c>
      <c r="H979" s="1" t="str">
        <f>INDEX(FCF[MarkTo],MATCH(FCFdata[[#This Row],[FCFindex]],FCF[FCFindex]))</f>
        <v>5G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5G</v>
      </c>
      <c r="H980" s="1" t="str">
        <f>INDEX(FCF[MarkTo],MATCH(FCFdata[[#This Row],[FCFindex]],FCF[FCFindex]))</f>
        <v>6S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6S</v>
      </c>
      <c r="H981" s="1" t="str">
        <f>INDEX(FCF[MarkTo],MATCH(FCFdata[[#This Row],[FCFindex]],FCF[FCFindex]))</f>
        <v>7Gp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7Gp</v>
      </c>
      <c r="H982" s="1" t="str">
        <f>INDEX(FCF[MarkTo],MATCH(FCFdata[[#This Row],[FCFindex]],FCF[FCFindex]))</f>
        <v>8U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8U</v>
      </c>
      <c r="H983" s="1" t="str">
        <f>INDEX(FCF[MarkTo],MATCH(FCFdata[[#This Row],[FCFindex]],FCF[FCFindex]))</f>
        <v>9Rot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9Rot</v>
      </c>
      <c r="H984" s="1" t="str">
        <f>INDEX(FCF[MarkTo],MATCH(FCFdata[[#This Row],[FCFindex]],FCF[FCFindex]))</f>
        <v>10Ama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10Ama</v>
      </c>
      <c r="H985" s="1" t="str">
        <f>INDEX(FCF[MarkTo],MATCH(FCFdata[[#This Row],[FCFindex]],FCF[FCFindex]))</f>
        <v/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1D</v>
      </c>
      <c r="H986" s="1" t="str">
        <f>INDEX(FCF[MarkTo],MATCH(FCFdata[[#This Row],[FCFindex]],FCF[FCFindex]))</f>
        <v>(M.1)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(M.1)</v>
      </c>
      <c r="H987" s="1" t="str">
        <f>INDEX(FCF[MarkTo],MATCH(FCFdata[[#This Row],[FCFindex]],FCF[FCFindex]))</f>
        <v>2Oct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2Oct</v>
      </c>
      <c r="H988" s="1" t="str">
        <f>INDEX(FCF[MarkTo],MATCH(FCFdata[[#This Row],[FCFindex]],FCF[FCFindex]))</f>
        <v>3M2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3M2</v>
      </c>
      <c r="H989" s="1" t="str">
        <f>INDEX(FCF[MarkTo],MATCH(FCFdata[[#This Row],[FCFindex]],FCF[FCFindex]))</f>
        <v>M(c)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M(c)</v>
      </c>
      <c r="H990" s="1" t="str">
        <f>INDEX(FCF[MarkTo],MATCH(FCFdata[[#This Row],[FCFindex]],FCF[FCFindex]))</f>
        <v>4P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4P</v>
      </c>
      <c r="H991" s="1" t="str">
        <f>INDEX(FCF[MarkTo],MATCH(FCFdata[[#This Row],[FCFindex]],FCF[FCFindex]))</f>
        <v>5G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5G</v>
      </c>
      <c r="H992" s="1" t="str">
        <f>INDEX(FCF[MarkTo],MATCH(FCFdata[[#This Row],[FCFindex]],FCF[FCFindex]))</f>
        <v>6S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6S</v>
      </c>
      <c r="H993" s="1" t="str">
        <f>INDEX(FCF[MarkTo],MATCH(FCFdata[[#This Row],[FCFindex]],FCF[FCFindex]))</f>
        <v>7Gp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7Gp</v>
      </c>
      <c r="H994" s="1" t="str">
        <f>INDEX(FCF[MarkTo],MATCH(FCFdata[[#This Row],[FCFindex]],FCF[FCFindex]))</f>
        <v>8U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8U</v>
      </c>
      <c r="H995" s="1" t="str">
        <f>INDEX(FCF[MarkTo],MATCH(FCFdata[[#This Row],[FCFindex]],FCF[FCFindex]))</f>
        <v>9Rot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9Rot</v>
      </c>
      <c r="H996" s="1" t="str">
        <f>INDEX(FCF[MarkTo],MATCH(FCFdata[[#This Row],[FCFindex]],FCF[FCFindex]))</f>
        <v>10Ama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10Ama</v>
      </c>
      <c r="H997" s="1" t="str">
        <f>INDEX(FCF[MarkTo],MATCH(FCFdata[[#This Row],[FCFindex]],FCF[FCFindex]))</f>
        <v/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1D</v>
      </c>
      <c r="H998" s="1" t="str">
        <f>INDEX(FCF[MarkTo],MATCH(FCFdata[[#This Row],[FCFindex]],FCF[FCFindex]))</f>
        <v>(M.1)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(M.1)</v>
      </c>
      <c r="H999" s="1" t="str">
        <f>INDEX(FCF[MarkTo],MATCH(FCFdata[[#This Row],[FCFindex]],FCF[FCFindex]))</f>
        <v>2Oct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2Oct</v>
      </c>
      <c r="H1000" s="1" t="str">
        <f>INDEX(FCF[MarkTo],MATCH(FCFdata[[#This Row],[FCFindex]],FCF[FCFindex]))</f>
        <v>3M2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G39" sqref="G39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6</v>
      </c>
      <c r="B1" s="144" t="s">
        <v>17</v>
      </c>
      <c r="C1" s="144" t="s">
        <v>121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0</v>
      </c>
      <c r="G2" s="144" t="str">
        <f>IF(G1="","",INDEX(Protocol[Mark],MATCH(G1,Protocol[Step],0)))</f>
        <v>1D</v>
      </c>
      <c r="H2" s="144" t="str">
        <f>IF(H1="","",INDEX(Protocol[Mark],MATCH(H1,Protocol[Step],0)))</f>
        <v>(M.1)</v>
      </c>
      <c r="I2" s="144" t="str">
        <f>IF(I1="","",INDEX(Protocol[Mark],MATCH(I1,Protocol[Step],0)))</f>
        <v>2Oct</v>
      </c>
      <c r="J2" s="144" t="str">
        <f>IF(J1="","",INDEX(Protocol[Mark],MATCH(J1,Protocol[Step],0)))</f>
        <v>3M2</v>
      </c>
      <c r="K2" s="144" t="str">
        <f>IF(K1="","",INDEX(Protocol[Mark],MATCH(K1,Protocol[Step],0)))</f>
        <v>M(c)</v>
      </c>
      <c r="L2" s="144" t="str">
        <f>IF(L1="","",INDEX(Protocol[Mark],MATCH(L1,Protocol[Step],0)))</f>
        <v>4P</v>
      </c>
      <c r="M2" s="144" t="str">
        <f>IF(M1="","",INDEX(Protocol[Mark],MATCH(M1,Protocol[Step],0)))</f>
        <v>5G</v>
      </c>
      <c r="N2" s="144" t="str">
        <f>IF(N1="","",INDEX(Protocol[Mark],MATCH(N1,Protocol[Step],0)))</f>
        <v>6S</v>
      </c>
      <c r="O2" s="144" t="str">
        <f>IF(O1="","",INDEX(Protocol[Mark],MATCH(O1,Protocol[Step],0)))</f>
        <v>7Gp</v>
      </c>
      <c r="P2" s="144" t="str">
        <f>IF(P1="","",INDEX(Protocol[Mark],MATCH(P1,Protocol[Step],0)))</f>
        <v>8U</v>
      </c>
      <c r="Q2" s="144" t="str">
        <f>IF(Q1="","",INDEX(Protocol[Mark],MATCH(Q1,Protocol[Step],0)))</f>
        <v>9Rot</v>
      </c>
      <c r="R2" s="144" t="str">
        <f>IF(R1="","",INDEX(Protocol[Mark],MATCH(R1,Protocol[Step],0)))</f>
        <v>10Ama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11</v>
      </c>
      <c r="E98" s="34" t="s">
        <v>25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11</v>
      </c>
      <c r="E102" s="34" t="s">
        <v>26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11</v>
      </c>
      <c r="E106" s="34" t="s">
        <v>27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11</v>
      </c>
      <c r="E110" s="34" t="s">
        <v>31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11</v>
      </c>
      <c r="E114" s="34" t="s">
        <v>32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11</v>
      </c>
      <c r="E118" s="34" t="s">
        <v>33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11</v>
      </c>
      <c r="E122" s="34" t="s">
        <v>34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2016-11-20T14:04:48Z</dcterms:modified>
</cp:coreProperties>
</file>